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esYes(Old)" sheetId="1" r:id="rId4"/>
    <sheet state="visible" name="New classes(1-5) Brian" sheetId="2" r:id="rId5"/>
    <sheet state="visible" name="Copy of New classes(1-5) Brian" sheetId="3" r:id="rId6"/>
    <sheet state="visible" name="New classes(1-5) Emily" sheetId="4" r:id="rId7"/>
    <sheet state="visible" name="Copy of New classes(1-5) Emily" sheetId="5" r:id="rId8"/>
    <sheet state="visible" name="New classes Discuss" sheetId="6" r:id="rId9"/>
    <sheet state="visible" name="Discussion Protocols (Old - use" sheetId="7" r:id="rId10"/>
    <sheet state="visible" name="Deleted Protocols" sheetId="8" r:id="rId11"/>
    <sheet state="visible" name="New classes(1-5) Sarah" sheetId="9" r:id="rId12"/>
    <sheet state="visible" name="Copy of New classes(1-5) Sarah" sheetId="10" r:id="rId13"/>
    <sheet state="visible" name="NoNo" sheetId="11" r:id="rId14"/>
    <sheet state="visible" name="levels" sheetId="12" r:id="rId15"/>
    <sheet state="visible" name="Stratification categories"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3 or 4
	-Brian Ferrell
----
My read on this protocol is that the occurrence at this particular school is not necessarily meaningful and, therefore, doesn't adequately indicate CEnR.
	-Sarah E Raskin
----
I was wrong. Please move this one to Yes. Thanks!
	-Sarah E Raskin
----
This one really throws me. The existing relationship w/ RAA definitely indicates CEnR but the outsourcing to a contractor (RU) doesn't.
	-Sarah E Raskin
----
Principal as co-author = Y/Y.
	-Sarah E Raskin
----
All ACORN studies are PBRn studies, so should be classified as CEnR (Y/Y)
	-Sarah E Raskin
----
Builds on existing research partnerships.
	-Sarah E Raskin
----
Trains community members as researchers, then integrates them into research team = Y/Y?
	-Sarah E Raskin
----
"The proposed study was developed in direct response to needs expressed by LGBTQ youth-serving organizations" = Y/Y?
	-Sarah E Raskin
----
Like HM20007337, a meta-study of existing CEnR partnerships.
	-Sarah E Raskin
----
Upon reconsideration, let's move this row to Y/Y, as a 1 (in our minds).
	-Sarah E Raskin
----
Below here are the last two tabs Sarah and I did
	-Brian Ferrell
----
Below here are the last two tabs Sarah and I did
	-Brian Ferrell
----
Below here are the last two tabs Sarah and I did
	-Brian Ferrell</t>
      </text>
    </comment>
    <comment authorId="0" ref="Q31">
      <text>
        <t xml:space="preserve">Like the evaluation above, this is either a 2 or a 3 depending on if we consider a contract eval to be engagement in co-developing the study.
	-Sarah E Raskin</t>
      </text>
    </comment>
    <comment authorId="0" ref="Q30">
      <text>
        <t xml:space="preserve">I think this is a 0 also; the "partner" just posts recruitment notices for the fellows who enroll in the program and whose training is being evaluated.
	-Sarah E Raskin</t>
      </text>
    </comment>
    <comment authorId="0" ref="Q29">
      <text>
        <t xml:space="preserve">I think this one should be a no b/c the community partner is internal to VCUHS
	-Sarah E Raskin</t>
      </text>
    </comment>
    <comment authorId="0" ref="O28">
      <text>
        <t xml:space="preserve">This is an example of the contract work that Emily has discussed - I see it as being either a 1 or a 3.
	-Sarah E Raskin</t>
      </text>
    </comment>
    <comment authorId="0" ref="AC25">
      <text>
        <t xml:space="preserve">I recommend moving this protocol to the No sheet. The community partner is a research organization.
	-Sarah E Raskin</t>
      </text>
    </comment>
    <comment authorId="0" ref="Y13">
      <text>
        <t xml:space="preserve">If the POAC includes community members, I'd rate this a 3. Unfortunately, we don't know its composition.
	-Sarah E Raskin</t>
      </text>
    </comment>
    <comment authorId="0" ref="AE83">
      <text>
        <t xml:space="preserve">Final Review Column
	-Brian Ferrell</t>
      </text>
    </comment>
    <comment authorId="0" ref="AE1">
      <text>
        <t xml:space="preserve">Moved these to the right. Protocols without community partner list
	-Brian Ferrell</t>
      </text>
    </comment>
    <comment authorId="0" ref="BK25">
      <text>
        <t xml:space="preserve">+ezimmerman@vcu.edu I'm curious your thoughts on this one.
_Assigned to Emily Zimmerman_
	-Sarah E Raskin</t>
      </text>
    </comment>
    <comment authorId="0" ref="AN28">
      <text>
        <t xml:space="preserve">Action reserach. Move to Y/Y
	-Sarah E Raskin</t>
      </text>
    </comment>
    <comment authorId="0" ref="AP29">
      <text>
        <t xml:space="preserve">Teacher-led action research study. Please move to Y/Y
	-Sarah E Raskin</t>
      </text>
    </comment>
    <comment authorId="0" ref="P155">
      <text>
        <t xml:space="preserve">+ezimmerman@vcu.edu I'd be curious your take on this one. Aim 1 seems solidly CEnR b/c the researchers are analyzing existing data collected autonomously by community partners. Aim 2 involves generic recruitment not necessarily dependent on partners.
_Assigned to Emily Zimmerman_
	-Sarah E Raskin</t>
      </text>
    </comment>
    <comment authorId="0" ref="AO20">
      <text>
        <t xml:space="preserve">Move to Yes ("This study was initiated through our community partner.")
	-Sarah E Raskin</t>
      </text>
    </comment>
    <comment authorId="0" ref="L154">
      <text>
        <t xml:space="preserve">I'm biased b/c I know this project. I'd be curious Emily's take on this one.
	-Sarah E Raskin
_Marked as resolved_
	-Sarah E Raskin
_Re-opened_
	-Sarah E Raskin</t>
      </text>
    </comment>
    <comment authorId="0" ref="N153">
      <text>
        <t xml:space="preserve">Let's move to Yes - Builds on existing research relationships with community partners.
	-Sarah E Raskin</t>
      </text>
    </comment>
    <comment authorId="0" ref="X2">
      <text>
        <t xml:space="preserve">The meta- nature of this study makes categorizing it understandably hard but I think that the emphasis on this study continuing on an existing CEnR relationship makes it a compelling case for a Y/Y.
	-Sarah E Raskin</t>
      </text>
    </comment>
    <comment authorId="0" ref="Q2">
      <text>
        <t xml:space="preserve">"After gaining access, I worked with the agency to identify a research question that would support the work of the organization as well as contribute to the limited literature base on the population of transgender youth."
Exemplifies a level 3 CEnR approach.
	-Sarah E Raskin</t>
      </text>
    </comment>
    <comment authorId="0" ref="Q3">
      <text>
        <t xml:space="preserve">The steering committee component makes it a compelling Y/Y, in my opinion.
	-Sarah E Raskin</t>
      </text>
    </comment>
  </commentList>
</comments>
</file>

<file path=xl/comments10.xml><?xml version="1.0" encoding="utf-8"?>
<comments xmlns:r="http://schemas.openxmlformats.org/officeDocument/2006/relationships" xmlns="http://schemas.openxmlformats.org/spreadsheetml/2006/main">
  <authors>
    <author/>
  </authors>
  <commentList>
    <comment authorId="0" ref="J1">
      <text>
        <t xml:space="preserve">+ezimmerman@vcu.edu
+ferrellbj@vcu.edu 
I'm logging some Qs here that are occurring to me as I think through the proposed levels. Let's discuss at our meeting tomorrow?
	-Sarah E Raskin</t>
      </text>
    </comment>
  </commentList>
</comments>
</file>

<file path=xl/comments2.xml><?xml version="1.0" encoding="utf-8"?>
<comments xmlns:r="http://schemas.openxmlformats.org/officeDocument/2006/relationships" xmlns="http://schemas.openxmlformats.org/spreadsheetml/2006/main">
  <authors>
    <author/>
  </authors>
  <commentList>
    <comment authorId="0" ref="A58">
      <text>
        <t xml:space="preserve">+ferrellbj@mymail.vcu.edu please move to Final Cat 4
_Assigned to Brian James Ferrell_
	-Sarah E Raskin
done
	-Brian James Ferrell</t>
      </text>
    </comment>
    <comment authorId="0" ref="A44">
      <text>
        <t xml:space="preserve">+ferrellbj@mymail.vcu.edu please move to Final Cat 3.
_Assigned to Brian James Ferrell_
	-Sarah E Raskin
done
	-Brian James Ferrell</t>
      </text>
    </comment>
    <comment authorId="0" ref="A41">
      <text>
        <t xml:space="preserve">+ferrellbj@mymail.vcu.edu please move to New Cat 3
_Assigned to Brian James Ferrell_
	-Sarah E Raskin
done
	-Brian James Ferrell</t>
      </text>
    </comment>
    <comment authorId="0" ref="A51">
      <text>
        <t xml:space="preserve">+ferrellbj@mymail.vcu.edu please move this one to final cat 3
_Assigned to Brian James Ferrell_
	-Sarah E Raskin
done
	-Brian James Ferrell</t>
      </text>
    </comment>
    <comment authorId="0" ref="A47">
      <text>
        <t xml:space="preserve">+ferrellbj@mymail.vcu.edu  please move this one to final cat 1.
_Assigned to Brian James Ferrell_
	-Sarah E Raskin
done
	-Brian James Ferrell</t>
      </text>
    </comment>
    <comment authorId="0" ref="A46">
      <text>
        <t xml:space="preserve">+ferrellbj@mymail.vcu.edu please move this one to final cat 1
_Assigned to Brian James Ferrell_
	-Sarah E Raskin
done
	-Brian James Ferrell</t>
      </text>
    </comment>
    <comment authorId="0" ref="A40">
      <text>
        <t xml:space="preserve">+ferrellbj@mymail.vcu.edu please move this one to final cat 2
_Assigned to Brian James Ferrell_
	-Sarah E Raskin
marking that I did this
	-Brian James Ferrell</t>
      </text>
    </comment>
    <comment authorId="0" ref="A37">
      <text>
        <t xml:space="preserve">+ferrellbj@mymail.vcu.edu please move this one to final Cat 2.
_Assigned to Brian James Ferrell_
	-Sarah E Raskin
marking that I did this
	-Brian James Ferrell</t>
      </text>
    </comment>
    <comment authorId="0" ref="A36">
      <text>
        <t xml:space="preserve">+ferrellbj@mymail.vcu.edu  please move this one to final Cat 5
_Assigned to Brian James Ferrell_
	-Sarah E Raskin
marking that I did this
	-Brian James Ferrell</t>
      </text>
    </comment>
    <comment authorId="0" ref="A35">
      <text>
        <t xml:space="preserve">+ferrellbj@mymail.vcu.edu please move this one to Final Cat 3.
_Assigned to Brian James Ferrell_
	-Sarah E Raskin
marking that I did this
	-Brian James Ferrell</t>
      </text>
    </comment>
    <comment authorId="0" ref="A13">
      <text>
        <t xml:space="preserve">I suggest we delete this protocol from the sample. The important details are likely in the attachment, which we can't access. Right now, without those details that contextualize the meta- nature of the project presented here, it presents as "lighter" CBPR than we know it to be (b/c it's Emily's project).
	-Sarah E Raskin</t>
      </text>
    </comment>
    <comment authorId="0" ref="AA1">
      <text>
        <t xml:space="preserve">+ferrellbj@vcu.edu  please note that I am using this column for the final categorizations. Thanks!
_Assigned to Brian Ferrell_
	-Sarah E Raskin</t>
      </text>
    </comment>
    <comment authorId="0" ref="A8">
      <text>
        <t xml:space="preserve">Is this a duplicate of HM20013586 on Sarah's tab?
	-Brian Ferrell</t>
      </text>
    </comment>
  </commentList>
</comments>
</file>

<file path=xl/comments3.xml><?xml version="1.0" encoding="utf-8"?>
<comments xmlns:r="http://schemas.openxmlformats.org/officeDocument/2006/relationships" xmlns="http://schemas.openxmlformats.org/spreadsheetml/2006/main">
  <authors>
    <author/>
  </authors>
  <commentList>
    <comment authorId="0" ref="AC74">
      <text>
        <t xml:space="preserve">Would this be a health system
	-Brian Ferrell</t>
      </text>
    </comment>
  </commentList>
</comments>
</file>

<file path=xl/comments4.xml><?xml version="1.0" encoding="utf-8"?>
<comments xmlns:r="http://schemas.openxmlformats.org/officeDocument/2006/relationships" xmlns="http://schemas.openxmlformats.org/spreadsheetml/2006/main">
  <authors>
    <author/>
  </authors>
  <commentList>
    <comment authorId="0" ref="A64">
      <text>
        <t xml:space="preserve">+seraskin@vcu.edu No Study Design which is weird
_Assigned to Sarah E Raskin_
	-Brian James Ferrell</t>
      </text>
    </comment>
  </commentList>
</comments>
</file>

<file path=xl/comments5.xml><?xml version="1.0" encoding="utf-8"?>
<comments xmlns:r="http://schemas.openxmlformats.org/officeDocument/2006/relationships" xmlns="http://schemas.openxmlformats.org/spreadsheetml/2006/main">
  <authors>
    <author/>
  </authors>
  <commentList>
    <comment authorId="0" ref="A30">
      <text>
        <t xml:space="preserve">+ferrellbj@mymail.vcu.edu Final Cat 4, thanks!
_Assigned to Brian James Ferrell_
	-Sarah E Raskin
done
	-Brian James Ferrell</t>
      </text>
    </comment>
    <comment authorId="0" ref="A29">
      <text>
        <t xml:space="preserve">+ferrellbj@mymail.vcu.edu Final CAt 4 thanks!
_Assigned to Brian James Ferrell_
	-Sarah E Raskin
done
	-Brian James Ferrell</t>
      </text>
    </comment>
    <comment authorId="0" ref="A28">
      <text>
        <t xml:space="preserve">+ferrellbj@mymail.vcu.edu please categorize this one as a 4
_Assigned to Brian James Ferrell_
	-Sarah E Raskin
done
	-Brian James Ferrell</t>
      </text>
    </comment>
    <comment authorId="0" ref="A27">
      <text>
        <t xml:space="preserve">+ferrellbj@mymail.vcu.edu Final Cat 1
_Assigned to Brian James Ferrell_
	-Sarah E Raskin
done
	-Brian James Ferrell</t>
      </text>
    </comment>
    <comment authorId="0" ref="A23">
      <text>
        <t xml:space="preserve">+ferrellbj@mymail.vcu.edu please categorize this as Final Cat 3
_Assigned to Brian James Ferrell_
	-Sarah E Raskin
done
	-Brian James Ferrell</t>
      </text>
    </comment>
    <comment authorId="0" ref="A22">
      <text>
        <t xml:space="preserve">+ferrellbj@mymail.vcu.edu please categorize this as a Final Cat 1.
_Assigned to Brian James Ferrell_
	-Sarah E Raskin
done
	-Brian James Ferrell</t>
      </text>
    </comment>
    <comment authorId="0" ref="A21">
      <text>
        <t xml:space="preserve">+ferrellbj@mymail.vcu.edu please categorize this as Final Cat 4 thanks!
_Assigned to Brian James Ferrell_
	-Sarah E Raskin
done
	-Brian James Ferrell</t>
      </text>
    </comment>
    <comment authorId="0" ref="A13">
      <text>
        <t xml:space="preserve">+ferrellbj@mymail.vcu.edu please do final cat 4 on this one. thanks!
_Assigned to Brian James Ferrell_
	-Sarah E Raskin</t>
      </text>
    </comment>
    <comment authorId="0" ref="A9">
      <text>
        <t xml:space="preserve">+ferrellbj@mymail.vcu.edu please move to Final Cat 5
_Assigned to Brian James Ferrell_
	-Sarah E Raskin
done
	-Brian James Ferrell</t>
      </text>
    </comment>
    <comment authorId="0" ref="A1">
      <text>
        <t xml:space="preserve">+ezimmerman@vcu.edu This is the sheet I'm going to e-mail you about now :)
_Assigned to Emily Zimmerman_
	-Sarah E Raskin</t>
      </text>
    </comment>
    <comment authorId="0" ref="A20">
      <text>
        <t xml:space="preserve">+ferrellbj@mymail.vcu.edu please move this one to Final Cat 3
_Assigned to Brian James Ferrell_
	-Sarah E Raskin
done
	-Brian James Ferrell</t>
      </text>
    </comment>
    <comment authorId="0" ref="A19">
      <text>
        <t xml:space="preserve">+ferrellbj@mymail.vcu.edu please move this one to Final Cat 3.
_Assigned to Brian James Ferrell_
	-Sarah E Raskin
done
	-Brian James Ferrell</t>
      </text>
    </comment>
    <comment authorId="0" ref="A18">
      <text>
        <t xml:space="preserve">+ferrellbj@mymail.vcu.edu please move to Final Cat 4 thx!
_Assigned to Brian James Ferrell_
	-Sarah E Raskin
done
	-Brian James Ferrell</t>
      </text>
    </comment>
    <comment authorId="0" ref="A17">
      <text>
        <t xml:space="preserve">+ferrellbj@mymail.vcu.edu please move to Final Cat 3
_Assigned to Brian James Ferrell_
	-Sarah E Raskin
done
	-Brian James Ferrell</t>
      </text>
    </comment>
    <comment authorId="0" ref="A16">
      <text>
        <t xml:space="preserve">+ferrellbj@mymail.vcu.edu please move this to Final Cat 1.
_Assigned to Brian James Ferrell_
	-Sarah E Raskin
done
	-Brian James Ferrell</t>
      </text>
    </comment>
    <comment authorId="0" ref="A15">
      <text>
        <t xml:space="preserve">+ferrellbj@mymail.vcu.edu please move this to Final Cat 4.
_Assigned to Brian James Ferrell_
	-Sarah E Raskin
done
	-Brian James Ferrell</t>
      </text>
    </comment>
    <comment authorId="0" ref="A14">
      <text>
        <t xml:space="preserve">+ferrellbj@mymail.vcu.edu please move this to Final Cat 4.
_Assigned to Brian James Ferrell_
	-Sarah E Raskin
done
	-Brian James Ferrell</t>
      </text>
    </comment>
    <comment authorId="0" ref="A12">
      <text>
        <t xml:space="preserve">+ferrellbj@mymail.vcu.edu please move this one to Final Cat 3. Thanks!
_Assigned to Brian James Ferrell_
	-Sarah E Raskin
done
	-Brian James Ferrell</t>
      </text>
    </comment>
    <comment authorId="0" ref="AB11">
      <text>
        <t xml:space="preserve">Note for Categorization criteria revision: 3 = recruitment from org interested in project alone or  *plus* generic community sites. Only general community sites = 2.
	-Sarah E Raskin</t>
      </text>
    </comment>
    <comment authorId="0" ref="A11">
      <text>
        <t xml:space="preserve">+ferrellbj@mymail.vcu.edu please move to Final Cat 3 please
_Assigned to Brian James Ferrell_
	-Sarah E Raskin
done
	-Brian James Ferrell</t>
      </text>
    </comment>
    <comment authorId="0" ref="A10">
      <text>
        <t xml:space="preserve">+ferrellbj@mymail.vcu.edu please move to Final Cat 3 please
_Assigned to Brian James Ferrell_
	-Sarah E Raskin
done
	-Brian James Ferrell</t>
      </text>
    </comment>
    <comment authorId="0" ref="A8">
      <text>
        <t xml:space="preserve">+ferrellbj@mymail.vcu.edu please move to Final Cat 1 thx!
_Assigned to Brian James Ferrell_
	-Sarah E Raskin
done
	-Brian James Ferrell</t>
      </text>
    </comment>
    <comment authorId="0" ref="A7">
      <text>
        <t xml:space="preserve">+ferrellbj@mymail.vcu.edu please move to Final Cat 3 thanks!
_Assigned to Brian James Ferrell_
	-Sarah E Raskin
done
	-Brian James Ferrell</t>
      </text>
    </comment>
    <comment authorId="0" ref="A6">
      <text>
        <t xml:space="preserve">+ferrellbj@mymail.vcu.edu please move to Final Cat 3 thanks!
_Assigned to Brian James Ferrell_
	-Sarah E Raskin
done
	-Brian James Ferrell</t>
      </text>
    </comment>
    <comment authorId="0" ref="A5">
      <text>
        <t xml:space="preserve">+ferrellbj@mymail.vcu.edu please move to Final Cat 4 thanks!
_Assigned to Brian James Ferrell_
	-Sarah E Raskin
done
	-Brian James Ferrell</t>
      </text>
    </comment>
    <comment authorId="0" ref="A2">
      <text>
        <t xml:space="preserve">+ferrellbj@mymail.vcu.edu please move to Final Cat 3
_Assigned to Brian James Ferrell_
	-Sarah E Raskin
done
	-Brian James Ferrell</t>
      </text>
    </comment>
    <comment authorId="0" ref="A4">
      <text>
        <t xml:space="preserve">+ferrellbj@mymail.vcu.edu please move this one to New Cat 5 thanks!
_Assigned to Brian James Ferrell_
	-Sarah E Raskin
done
	-Brian James Ferrell</t>
      </text>
    </comment>
  </commentList>
</comments>
</file>

<file path=xl/comments6.xml><?xml version="1.0" encoding="utf-8"?>
<comments xmlns:r="http://schemas.openxmlformats.org/officeDocument/2006/relationships" xmlns="http://schemas.openxmlformats.org/spreadsheetml/2006/main">
  <authors>
    <author/>
  </authors>
  <commentList>
    <comment authorId="0" ref="A8">
      <text>
        <t xml:space="preserve">discuss. see Brian's comment in classification 2 cell.
	-Sarah E Raskin</t>
      </text>
    </comment>
    <comment authorId="0" ref="A7">
      <text>
        <t xml:space="preserve">discuss. protocol doesn't explain that ACORN, as  a PBRN, has richer community engagement than is portrayed here.
	-Sarah E Raskin</t>
      </text>
    </comment>
    <comment authorId="0" ref="A6">
      <text>
        <t xml:space="preserve">Discuss. Reads like a 3 to me but maybe I missed a deeper relationship b/t study partners and PIs.
	-Sarah E Raskin</t>
      </text>
    </comment>
    <comment authorId="0" ref="A5">
      <text>
        <t xml:space="preserve">discuss
	-Sarah E Raskin</t>
      </text>
    </comment>
    <comment authorId="0" ref="A4">
      <text>
        <t xml:space="preserve">Discuss
	-Sarah E Raskin</t>
      </text>
    </comment>
    <comment authorId="0" ref="A1">
      <text>
        <t xml:space="preserve">Discuss.
	-Sarah E Raskin</t>
      </text>
    </comment>
    <comment authorId="0" ref="A3">
      <text>
        <t xml:space="preserve">Discuss; Also has bearings on Parsons; Emily's study (kw: SEED) that I had proposed to delete from sample.
	-Sarah E Raskin</t>
      </text>
    </comment>
    <comment authorId="0" ref="A2">
      <text>
        <t xml:space="preserve">Discuss 06/17/2020 - I keep forgetting what we decided re: Action Research from the School of Ed's portfolio :(
	-Sarah E Raskin</t>
      </text>
    </comment>
    <comment authorId="0" ref="AC8">
      <text>
        <t xml:space="preserve">This one is tricky. RU would make it a 1, however RAA makes it interesting.
	-Brian Ferrell</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+ferrellbj@vcu.edu  let's also delete this one from the sample, as the relationship w/ CASA is impossible to assess from provided fields (e.g. transactional/1 or partnership/3)
_Assigned to Brian Ferrell_
	-Sarah E Raskin</t>
      </text>
    </comment>
    <comment authorId="0" ref="A2">
      <text>
        <t xml:space="preserve">+ferrellbj@vcu.edu let's delete this one from the sample. It's not clear who the community partner is, how they were identified, etc.
_Assigned to Brian Ferrell_
	-Sarah E Raskin</t>
      </text>
    </comment>
  </commentList>
</comments>
</file>

<file path=xl/comments8.xml><?xml version="1.0" encoding="utf-8"?>
<comments xmlns:r="http://schemas.openxmlformats.org/officeDocument/2006/relationships" xmlns="http://schemas.openxmlformats.org/spreadsheetml/2006/main">
  <authors>
    <author/>
  </authors>
  <commentList>
    <comment authorId="0" ref="A21">
      <text>
        <t xml:space="preserve">+seraskin@vcu.edu Not sure why but I found this copied and pasted into my 1's final sample sheet. Not sure how it got there but I got rid of it for now until you confirm what it is
_Assigned to Sarah E Raskin_
	-Brian James Ferrell</t>
      </text>
    </comment>
    <comment authorId="0" ref="AC70">
      <text>
        <t xml:space="preserve">or 3?
	-Sarah E Raskin</t>
      </text>
    </comment>
    <comment authorId="0" ref="AC56">
      <text>
        <t xml:space="preserve">Like other 2s, this seems to me like either a contract eval (1) or a topic of specific interest to the partner that warrants a 3.
	-Sarah E Raskin</t>
      </text>
    </comment>
    <comment authorId="0" ref="AC54">
      <text>
        <t xml:space="preserve">Possible 3, as described above.
	-Sarah E Raskin</t>
      </text>
    </comment>
    <comment authorId="0" ref="AC53">
      <text>
        <t xml:space="preserve">Possible 3, for reasons stated in other comments.
	-Sarah E Raskin</t>
      </text>
    </comment>
    <comment authorId="0" ref="AC51">
      <text>
        <t xml:space="preserve">I think this is a 1. It reads as a contract evaluation. On the other hand, it might be a 3 because the topic reflects the partner's stake on the project. Hm...
	-Sarah E Raskin</t>
      </text>
    </comment>
    <comment authorId="0" ref="AC49">
      <text>
        <t xml:space="preserve">This read to me as a 3 but maybe I'm missing something?
	-Sarah E Raskin</t>
      </text>
    </comment>
    <comment authorId="0" ref="AC21">
      <text>
        <t xml:space="preserve">I'm on the fence b/t 3 and 4 b/c it was "guided by the sports editorial staff" at the partner which indicates a deeper level of engagement in developing the research q but no other activities indicate a 4.
	-Sarah E Raskin</t>
      </text>
    </comment>
    <comment authorId="0" ref="AC8">
      <text>
        <t xml:space="preserve">+ferrellbj@vcu.edu I would describe this as a 2 bc the partner's role is non-unique; this study could be conducted in essentially any fitness environment.
_Assigned to Brian Ferrell_
	-Sarah E Raskin</t>
      </text>
    </comment>
  </commentList>
</comments>
</file>

<file path=xl/comments9.xml><?xml version="1.0" encoding="utf-8"?>
<comments xmlns:r="http://schemas.openxmlformats.org/officeDocument/2006/relationships" xmlns="http://schemas.openxmlformats.org/spreadsheetml/2006/main">
  <authors>
    <author/>
  </authors>
  <commentList>
    <comment authorId="0" ref="AA2">
      <text>
        <t xml:space="preserve">+seraskin@vcu.edu So is this one a 2? I dont think there was a comment on it before. I might leave the 0's for now and wait for it to get the go ahead.
_Assigned to Sarah E Raskin_
	-Brian James Ferrell</t>
      </text>
    </comment>
    <comment authorId="0" ref="A90">
      <text>
        <t xml:space="preserve">+ferrellbj@mymail.vcu.edu please move to Final Cat 0.
_Assigned to Brian James Ferrell_
	-Sarah E Raskin
done
	-Brian James Ferrell</t>
      </text>
    </comment>
    <comment authorId="0" ref="A89">
      <text>
        <t xml:space="preserve">+ferrellbj@mymail.vcu.edu please move to Final Cat 0.
_Assigned to Brian James Ferrell_
	-Sarah E Raskin
done
	-Brian James Ferrell</t>
      </text>
    </comment>
    <comment authorId="0" ref="A88">
      <text>
        <t xml:space="preserve">+ferrellbj@mymail.vcu.edu please move this one to "No"
_Assigned to Brian James Ferrell_
	-Sarah E Raskin</t>
      </text>
    </comment>
    <comment authorId="0" ref="B85">
      <text>
        <t xml:space="preserve">Move to 0 / no
	-Sarah E Raskin</t>
      </text>
    </comment>
    <comment authorId="0" ref="A84">
      <text>
        <t xml:space="preserve">+ferrellbj@vcu.edu  please move to 0/No
_Assigned to Brian Ferrell_
	-Sarah E Raskin</t>
      </text>
    </comment>
    <comment authorId="0" ref="A87">
      <text>
        <t xml:space="preserve">+ferrellbj@vcu.edu  please move to No/0.
_Assigned to Brian Ferrell_
	-Sarah E Raskin</t>
      </text>
    </comment>
    <comment authorId="0" ref="A86">
      <text>
        <t xml:space="preserve">+ferrellbj@vcu.edu let's move this one to No/0
_Assigned to Brian Ferrell_
	-Sarah E Raskin</t>
      </text>
    </comment>
    <comment authorId="0" ref="A83">
      <text>
        <t xml:space="preserve">+ferrellbj@vcu.edu  please move this to 0.
_Assigned to Brian Ferrell_
	-Sarah E Raskin</t>
      </text>
    </comment>
    <comment authorId="0" ref="AO20">
      <text>
        <t xml:space="preserve">I think this one is a valuable "No" to teach the algorithm to differentiate between generic recruitment from community settings and actual CEnR.
	-Sarah E Raskin</t>
      </text>
    </comment>
    <comment authorId="0" ref="Q4">
      <text>
        <t xml:space="preserve">This is a consulting firm. I recommend that we move this row to N/N.
	-Sarah E Raskin</t>
      </text>
    </comment>
    <comment authorId="0" ref="Q17">
      <text>
        <t xml:space="preserve">For discussion on Wed: Is there something we're missing here? (Engaging Richmond project).
	-Sarah E Raskin</t>
      </text>
    </comment>
  </commentList>
</comments>
</file>

<file path=xl/sharedStrings.xml><?xml version="1.0" encoding="utf-8"?>
<sst xmlns="http://schemas.openxmlformats.org/spreadsheetml/2006/main" count="17063" uniqueCount="4110">
  <si>
    <t>Protocol ID</t>
  </si>
  <si>
    <t>StudyTitle</t>
  </si>
  <si>
    <t>PI</t>
  </si>
  <si>
    <t>PiDepartment</t>
  </si>
  <si>
    <t>DateApproved</t>
  </si>
  <si>
    <t>DateModified</t>
  </si>
  <si>
    <t>ReviewCategory</t>
  </si>
  <si>
    <t>Background</t>
  </si>
  <si>
    <t>DirectBenefit</t>
  </si>
  <si>
    <t>PopulationDescription</t>
  </si>
  <si>
    <t>Hypothesis</t>
  </si>
  <si>
    <t>InformedPersonnel</t>
  </si>
  <si>
    <t>ScientificBenefit</t>
  </si>
  <si>
    <t>IdentifyParticipants</t>
  </si>
  <si>
    <t>AimsGoals</t>
  </si>
  <si>
    <t>StudyDesign</t>
  </si>
  <si>
    <t>Partner(s)</t>
  </si>
  <si>
    <t>Partership Role(s)</t>
  </si>
  <si>
    <t xml:space="preserve">Link to Full Protocol </t>
  </si>
  <si>
    <t>Matched Decisions?</t>
  </si>
  <si>
    <t>Matched Rationale?</t>
  </si>
  <si>
    <t>Reviewer 1</t>
  </si>
  <si>
    <t xml:space="preserve"> Decision</t>
  </si>
  <si>
    <t>Rationale/Reasoning</t>
  </si>
  <si>
    <t>Classification Reviewer 1</t>
  </si>
  <si>
    <t>Reviewer 2</t>
  </si>
  <si>
    <t>Classification Reviewer 2</t>
  </si>
  <si>
    <t>Evidence</t>
  </si>
  <si>
    <t xml:space="preserve"> Protocol ID</t>
  </si>
  <si>
    <t>Reviewer 1 categorization of Partnership Role</t>
  </si>
  <si>
    <t>Reviewer 2 categorization of Partnership Role</t>
  </si>
  <si>
    <t>HM20000151</t>
  </si>
  <si>
    <t>Relationship Between Exposure to Anesthetic Agents and Learning Disabilities in Children</t>
  </si>
  <si>
    <t>Claudio Oiticica</t>
  </si>
  <si>
    <t>Surgery</t>
  </si>
  <si>
    <t>Expedited</t>
  </si>
  <si>
    <t xml:space="preserve">See attached Citation List. </t>
  </si>
  <si>
    <t>N/A</t>
  </si>
  <si>
    <t xml:space="preserve">We are investigating within a definied school environment, which has a population of children with previously diagnosed learning disabilities. </t>
  </si>
  <si>
    <t xml:space="preserve">Multiple studies have been published investigating the possible link between anesthetic exposure in children and the development of learning disabilities later in life. Animal models have shown an adverse affect on neuronal development when rat pups were exposed to certain anesthetic agents. Given these concerns, it is necessary to determine if specific anesthetic exposure in a pediatric population can lead to the development of specific learning disabilities. The goals of this specific project are to review the medical histories, including anesthetic exposures, in children enrolled at The New Community School here in Richmond, which enrolls children with specific learning disabilities (e.g. math and reading), to determine if there is an increased incidence of learning disabilities in children, who were exposed to anesthesia within the first two years of life. </t>
  </si>
  <si>
    <t>All persons at both sites will have access to the research plan and will be able to review it.</t>
  </si>
  <si>
    <t xml:space="preserve">It is of the utmost importance to investigate whether current general anesthetic agents have the potential for harm later on in life when young children are exposed. </t>
  </si>
  <si>
    <t xml:space="preserve">The principal of The New Community School, Nancy Foy, will be identifying potential participants after reviewing their school records. </t>
  </si>
  <si>
    <t xml:space="preserve">We aim to investigate the history of anesthesia exposure in children enrolled at a kindergarten through twelfth grade school in the first two years of life and learning disabilities, specifically in reading and math.  </t>
  </si>
  <si>
    <t xml:space="preserve">We plan on reviewing the school medical records of children enrolled at The New Community School in Richmond, whose principal will be a co-author on this study, to identify children with pre defined learning disabilities. We will then send home a questionnaire to the parents or legal guardian of each child identified asking for their permission to be enrolled in this study along with their child. The questionnaire will ask the medical history of the child, and is attached for review (Questionnaire2). </t>
  </si>
  <si>
    <t>The New Community School;The New Community School;The New Community School;The New Community School;</t>
  </si>
  <si>
    <t>3;3;3;3;</t>
  </si>
  <si>
    <t>EXAMPLE</t>
  </si>
  <si>
    <t>Same Decision</t>
  </si>
  <si>
    <t>Different Rationale</t>
  </si>
  <si>
    <t>Brian F.</t>
  </si>
  <si>
    <t>Yes</t>
  </si>
  <si>
    <t>Describes a research protocol that is implicitly characterized by community engagement</t>
  </si>
  <si>
    <t>Sarah R.</t>
  </si>
  <si>
    <t>Brian's Review Sheet</t>
  </si>
  <si>
    <t>HM20002902</t>
  </si>
  <si>
    <t>Preparing Knowledgeable, Skilled, and Responsive Early Intervention/Early Childhood Special Education Personnel for High-Need Communities`</t>
  </si>
  <si>
    <t>Yaoying Xu</t>
  </si>
  <si>
    <t>SOE Spec Ed and DP Dept</t>
  </si>
  <si>
    <t>Exempt</t>
  </si>
  <si>
    <t>Although a number of factors influence the quality of a childÆs early care and education, the quality of the personnel is the most consistent predictor of a childÆs achievement (Buysee, Wesley, &amp; Able-Boone, 2001; Cost, Quality, and Child Outcomes Study Team, 1995). Studies across various states have shown the importance of qualified personnel for school achievement (Darling-Hammond &amp; Skyes, 2003) and the National Research panel on Preschool Education found comparable results in terms of teacher education effects on young childrenÆs development and learning (NRC, 2001). Yet, there remains a critical shortage of early intervention personnel qualified to provide services for young children with disabilities. Personnel shortages, under-qualification, attrition, and personnel homogeneity are exacerbated by insufficient training programs, lack of research-to-practice preparation, poor induction support, difficulty recruiting diverse students, low pay, and high teacher burn-out rates (Carlson, Brauen, Klein, Schroll, &amp; Willig, 2002).?Although well-qualified (fully certified) teachers are the best predictor of student achievement, uncertified and novice teachers are more likely to be teaching children with the greatest needs, while veteran teachers ômigrateö to higher achieving, more affluent schools and communities (Carlson et al., 2002; Prince, 2002; Drame &amp; Xu, 2008). The limited supply of qualified personnel is of particular concern in high-need communities with cultural and linguistic diversity, such as the Greater Richmond Metropolitan Area (GRMA) in Virginia. Project KSR intends to provide high-quality preservice preparation for early intervention and early childhood special education personnel to help address these shortages and critical needs. ?Data demonstrating national, state, and regional need for EI/ECSE personnel?National Shortages. National statistics document persistent and growing needs for qualified personnel in early intervention, special education, and related services. Special education ranks in the top 15 shortage areas, with 98% of the nationÆs school districts reporting shortages (Boe &amp; Cook, 2006; McLeskey &amp; Billingsley, 2008) and continues to experience a critical shortage of special education personnel who are qualified to teach children with disabilities (Robertson &amp; Singleton, 2010; Smith, Robb, West, &amp; Tyler, 2010). According to Bureau of Labor Statistics of the U.S. Department of Labor (2012), special education teacher employment is expected to increase slightly faster than the average for all occupations (14%) at a rate of 17 percent from 2012 to 2020. The American Association for Employment in Education (AAEE) reported shortages in multicategorical special education every year from 2004 to 2010 (NCPSSERS, 2012). ?In addition, there is a high rate of attrition during the first five years due to poor supervision, lack of support from leadership, difficult working conditions, and lack of educational support (NCPSSERS, 2010). Personnel needs must also respond to the rising number of children receiving Part C services (Danaher, Goode, &amp; Lazara, 2011). Nationally, there has been a 13.2 percent increase in public school enrollment of children requiring special education services from 1976 to 2009 and an eight percent increase in preschool enrollment from 2000 to 2009 (Aud &amp; Hannes, 2011).?	Virginia Shortages. Virginia data show shortages similar to the national trend. Based on the most recent Virginia Department of Education (VDOE) survey of local school boards about teacher shortages, special education continues to be ranked as the number one shortage in the state (VDOE, 2009). Specific shortages of ECSE teachers in Virginia were noted beginning in 1995 and continued through 2010 when needs for ECSE teachers were no longer distinguished from general shortages of special education teachers (US Department of Education, 2012). There was a significant increase in ECSE teacher shortages from 2004 to 2010 in Virginia, and students receiving special education in Virginia have remained relatively steady over the past five years (VDOE, 2011), similar to national data.?	High Need Communities. Virginia policymakers and stakeholders participated in the National School Readiness Indicators Initiative (KIDS COUNT, 2011). Based on school readiness research (Kagan &amp; Rigby, 2003; National Center for Children in Poverty, 2010; Seitzinger Hepburn, 2004; West, Denton, &amp; Gernino-Hausken, 2000), these measurable indicators document community needs and highlight intervention priorities across systems. Compared to Virginia overall, Greater Richmond Metropolitan Area (GRMA) has significant risks in the health, educational, and diversity factors that challenge developmental progress and academic success of children. In addition, GRMA data indicate greater increases in the Hispanic population than statewide changes. ?	The 27th Annual Report to Congress on the Implementation of IDEA highlights the effects of poverty on the health, behavior, cognitive development, and academic success of young children with disabilities (U.S. Department of Education, 2007). The complex needs of young children and families with multiple needs require highly qualified early intervention and special education personnel who are committed to providing research-based and well-integrated services that result in childrenÆs long term academic success and positive adjustment. Given the importance of early life experiences and well-planned early interventions (Shonkoff &amp; Meisels, 2000), implementation of effective practices is complicated by family work patterns, economic hardships, increasing health and developmental disparities among groups, and diversity in quality of early education and care providers (Magnuson &amp; Waldfogel, 2005; Shonkoff &amp; Phillips, 2000). To achieve the goals of IDEA (2004), high quality, comprehensive, and integrated early intervention/education systems are needed to promote positive outcomes for childrenÆs academic success, healthy relationships, and community membership. 	These goals also require meaningful support and involvement of diverse families, competence and commitment of early interventionists/special educators, development of more inclusive early childhood programs, and integrated community services.? In a study of child health, poverty and diversity indicators by the GMRA, data show that Richmond , compared to the state if Virginia, has significant risks which challenge the developmental progress and early academic success of young children.  There are specific risks in the social-emotional, learning and behavioral performance of young children in Richmond City. 	The current study, which is based on the Learning to Teach in Community conceptual framework (Hammerness,  Darling-Hammond &amp; Bransford, 2005) will examine the effectiveness of an enhanced curriculum and specialized instruction to prepare EI/ECSE personnel to support positive learning and developmental outcomes for infants toddlers, and preschool-age children with disabilities including English language learners and those living in poverty.  The curriculum and instruction will address competencies EI/ECSE teachers need to provide evidence-based, high-quality instruction, intervention, and services that lead to improved outcomes for children.  Specifically, the study will address the following competencies:i.	Cultural competence - Culturally competent personnel are needed to address the specialized needs of children with disabilities from diverse cultural and language backgrounds. ii.	Collaboration - Collaborative team training has been shown to be an effective means of promoting improved child outcomes and increased student inclusion in natural environments, Head Start programs, and public schools. iii.	Assessment linked to intervention - Linking assessment to intervention provides the basis for determining intervention effectiveness.</t>
  </si>
  <si>
    <t>Upon successfully completing the study program, participants will be fully credentialed early intervention/early childhood special educators with the necessary competencies to use evidence-based practices that improve learning and developmental outcomes for infants, toddlers, and preschool-age children from high-need communities, including children with disabilities.  They will be skilled in working directly with infants and young children with disabilities in varied community settings, in designing learning environments that promote optimal progress for all young children , in linking assessment to instruction and monitoring programming effectiveness, and in collaborating with families and professionals from diverse backgrounds.</t>
  </si>
  <si>
    <t>NULL</t>
  </si>
  <si>
    <t xml:space="preserve">Hypothesis:?A focused personnel preparation program which emphasizes learning in community contexts, with scaffolding by faculty and community partners, will promote scholars' acquisition of evidence-based knowledge in EI/ECSE delivery, will increase scholars' intervention skills in linked assessment, programming, and progress monitoring for young children with disabilities, and will foster culturally and linguistically responsive practices.?Each year of the study, the team will collect data linked to the following research questions: 1) To what extent do program graduates attain the competencies to work with children and families in high need communities and with special needs??2) To what extent are program graduates competent in the use of universal design for learning??3) To what extent do program graduates use evidence-based practices in assessment, program planning, and progress monitoring? </t>
  </si>
  <si>
    <t xml:space="preserve">The Lead PI will ensure that all persons assisting with the research are adequately informed about the study. The research team will hold monthly meetings.  The research team will also meet  twice each semester with the study participants to answer questions and to update them about the study.  </t>
  </si>
  <si>
    <t xml:space="preserve">THere is a critical need for Part C and Part B/619 personnell with evidence-based knowledge, skills, and dispositions to provide effective high quality early intervention that promotes school readiness, in collaboration with families, agencies, and schools in diverse community settings.  The current study will provide information about preparing personnel to meet these needs. </t>
  </si>
  <si>
    <t xml:space="preserve">The list of student scholars will be submitted to the US Dept. of Education as a requirement of the program; however, for the purposes of the research study and evaluation tools, the students' names will be coded and all identifying information will be secured and confidential. Student names will not be associated with surveys, checklists, or other research-only responses. </t>
  </si>
  <si>
    <t>The study will examine the effects of enhanced curriculum and specialize instruction, specifically the use of a cohort model and collaborative teams; case-based learning and action research; universal design for learning principles; and the use of technology for research and hybrid course delivery model. We will use quantitative and qualitative methods to measure the effects of specialized teaching strategies and enhanced curriculum on the studentsÆ 1) use of universal design for learning, 2) use of evidence-based practices that link assessment, strategies, and progress, and 3) growth in cultural competence. Specific measures are listed in the attached table Competency  Goals for KSR Scholars. The study is organized around 3 specific program goals:1) Prepare 40 fully credentialed early intervention /early childhood special education (EI/ECSE) personnel and support beginning early childhood special educators with conditional licenses to obtain endorsement in EI/ECSE;2) Increase community-based competencies of EI/ECSE personnel for high quality services in high need communities and inclusive programs;3) Enhance evidence-based practices in assessment, program planning, and progress monitoring that will lead to improved outcomes for children and families.</t>
  </si>
  <si>
    <t xml:space="preserve">The study will use a comprehensive mixed methods design to evaluate the effectiveness of the KSR project to enhance participants competencies in the areas of  cultural competency, evidence-based practice, and collaborative teamwork. We will employ UDL strategies to enhance instructional methods and effectiveness of on-going support.  Such strategies include participation in a cohort model as a learning community, case based learning in collaboration with community partners, hybrid course formats to promote effective use of technology, enhanced instructional technology, and e-portfolios for ongoing reflection and scaffolding through the learning community. 	Cultural competencies of participants will be enhanced through initial preparation and early career support by: 1) intensifying cultural competence content and experience in courses linked to community settings and children, families, and staff from diverse cultural/linguistic backgrounds; 2) expanding roles of diverse community partners in instruction, mentoring, and program guidance; 3) strengthening role of families from diverse backgrounds in program guidance and instruction; and 4) requiring study of cultural and linguistic diversity in SEDP 619 Multicultural Perspectives.  These curriculum enhancement strategies are designed to: a) increase studentsÆ direct and supported experiences with families, service providers, and diverse communities (Mora, 2000); b) foster studentsÆ reflection about current experiences in early intervention services within more diverse communities (Copa, Lucinski, Olsen, &amp; Wollenburg, 1999); and c) increase dialog among students, faculty, families, and community members about recommended practices (Hains, Lynch, &amp; Winton, 2000). 	Action Research Despite the increased demands for accountability, many early intervention personnel lack the skills to effectively collect and evaluate data (Sandall, Schwartz, &amp; LaCroix, 2004; Xu &amp; Filler, 2005). Recent feedback from VCU instructors and candidates suggests that developing individualized goals and objectives, collecting and analyzing data, and reflecting on practice are high priorities for EI/ECSE candidates. To address this need, the study will require that all candidates take a 1-credit course on action research, prior to their externships. This course will include three components: 1) comprehensive literature review on an intervention selected by the participant, 2) research design with an operationalized research question and hypothesis based on the literature review, and 3) pilot study that consists of data collection, analysis, and poster presentation. In preparation for their action research, participants will practice this process in ECSE 601 Assessment, using video case studies (infant and preschool age) on language sample collection to generate present levels of performance and identified goals/objectives. Two participants will work as a team to develop an intervention and data collection plan. Each team will present their plans and receive constructive feedback from instructors and peers. Next, each team will work with a faculty-family liaison to identify a child and the childÆs family. Using linked assessment to intervention strategies they have learned through the case studies, each team will develop an intervention and data collection plan for the child and the caregiver. Over a minimum of 6 weeks, data will be collected and reviewed weekly and the team will document data-based decisions. This 1-credit course will be completed prior to candidatesÆ first externship. During two externships (infant and preschool), the pilot study will be extended by developing and implementing individualized intervention plans within daily routines, and collecting and analyzing data to make data-based decisions.Collaboration with appropriate partners. Community partnerships are also central to the study goals and target competencies through involvement in the management of the project as well as the provision of clinical practice opportunities for scholars. For example, the School of Education, Department of Occupational Therapy, and ChildrenÆs Hospital at VCU are currently implementing a universal design for learning project with ChildrenÆs Museum of Richmond to enhance their learning environment for all children, including those with disabilities and from high need communities. The partnerships are also strengthened through our Advisory Board collaboration, as well as through collaboration in establishing and coordinating clinical experiences. Participants will complete two clinical experiences totaling 400 hours, in high need school divisions and local community service agencies.  The study will also help scholars learn how to collaborate effectively within the cohort, program, and community through the professional use of technology. This is intended to not only help them gain the knowledge and skills necessary for interdisciplinary collaboration in a technology driven age, but to also facilitate ongoing mentoring and support for scholars through the use of the tablets and other technology tools. Although Universal Design for Learning is much broader than instructional technology, the faculty with the support of a UDL specialist will revise the curriculum to ensure the effective use of various tools to promote the engagement, learning, and communication of study participants. We will use several of the instruments to evaluate student progress in the program and to answer research questions.  The Clinical Evaluation Continuum, e-Portfolio, research poster evaluation, and reflection logs from courses will be used to evaluate both the program and the research study.  The Intercultural Development Inventory, the Universal Design for Learning checklist, and the competency evaluation checklist will be used only to answer research questions. The participants will be informed that the activities are research related at two points in the study. They will be informed at the beginning of their participation when they have a face-to-face, one-on-one meeting with the project coordinator. At that time, they will be informed of the project and research activities, they will be informed of their options for participating in the research activities, and they will be told of the mechanisms for withdrawing from the study or opting out of a specific research-only activity. The participants will be informed of the research status of activities a second time when the specific activity (survey, checklist, etc) is presented for completion. Once again, they will be informed of their right to withdraw from the study or to opt out of the activity. Participants may withdraw at any time by communicating with study personnel in person, in writing, or electronically of their desire to end their participation. </t>
  </si>
  <si>
    <t xml:space="preserve">2 or more of these options </t>
  </si>
  <si>
    <t>3; quotes from study design: "case based learning in collaboration with community partners.......expanding roles of diverse community partners in instruction, mentoring, and program guidance.....increase dialog among students, faculty, families, and community members about recommended practices"; "Community partnerships are also central to the study goals and target competencies through involvement in the management of the project as well as the provision of clinical practice opportunities for scholars."</t>
  </si>
  <si>
    <t>Emily Z</t>
  </si>
  <si>
    <t>Has one or more community partners</t>
  </si>
  <si>
    <t>HM20002876</t>
  </si>
  <si>
    <t>Inclusion Project: Surveys to Schools in Virginia</t>
  </si>
  <si>
    <t>Dana Yarbrough</t>
  </si>
  <si>
    <t>SOE Spec Ed and DP PPD</t>
  </si>
  <si>
    <t>Inclusion Project is a three-year project funded by the Virginia Department of Education (DOE) through a grant awarded to the Partnership for People with Disabilities at Virginia Commonwealth University (Partnership). In June 2012, a group of youth had an opportunity to ask questions of state agency leaders about their jobs and what they saw as issues for todayÆs youth with disabilities. John Eisenberg, VDOE Assistant Superintendent of Special Education and Student Services, challenged the group with developing a proposal around a topic they believed to be a key issue for youth with disabilities in Virginia. The youth met over time and generated multiple ideas. Eventually, they came together towards a common mission to develop the ôInclusion Projectö proposal (attached). The youth envisioned an activity-based approach with students directly involved in hands-on activities that would increase awareness and education for all students. The overall goal of ôInclusion Projectö is to increase disability awareness so people can begin to become sensitive to people with disabilities thus decreasing incidents of bullying. The ôInclusion Project" includes three phases: 1) Planning and Development- form a steering committee to develop activities, find resources and develop a draft of Inclusion Project Guide and promotional videos; 2) Implementation û pilot ôInclusion Projectö at one school and finalize the ôInclusion Projectö guide;  and 3) Scale Up - market ôInclusion Projectö statewide as a Disability History and Awareness Month and anti-bullying activities for schools across the Commonwealth; implement and evaluate ôInclusion Projectö, provide technical assistance as necessary, and seek sustainable funding.</t>
  </si>
  <si>
    <t>Participants will not directly benefit from this study but their involvement will be very beneficial for improving future Inclusion Project resources.</t>
  </si>
  <si>
    <t xml:space="preserve">H1: The Inclusion Project will raise awareness in students, teachers, and administrators about people with disabilities.H2: School leaders who implement Inclusion Project activities using the toolkit will be satisfied with the toolkit resources and will perceive that the activities had a positive impact on their school. Research questions:1.  To what extent did students, teachers, and administrators gain knowledge about people with disabilities?2.  How many schools in Virginia utilized the Inclusion Project toolkit and developed activities, programs, and/or projects?3.  How did schools utilize the Inclusion Project toolkit?4.  How successful was the Inclusion Project toolkit?5.  How can the toolkit be improved?The Inclusion Project: Survey to Schools in Virginia survey will measure satisfaction, knowledge gain, use of the toolkit, and change in awareness, and the survey will request suggestions to improve the toolkit.   The survey will have four main areas: 1) demographics, 2) self-reported school experiences &amp; satisfaction, 3) perceptions of the impact of Inclusion Project activities, and 4) suggestions for improvements. </t>
  </si>
  <si>
    <t>To help students in Virginia gain an understanding and awareness of people with disabilities, the Virginia Department of Education (VDOE) contracted with the VCU Partnership for People with Disabilities (Partnership) to develop an Inclusion Project toolkit.  A steering committee was been formed in 2012 and meets regularly to develop the Inclusion Project toolkit for schools to use.  The steering committee is comprised of eight youth with disabilities, as well as representatives from VDOE, Virginia Board for People with Disabilities (VBPD) and the Partnership.   The Evaluation Specialist meets routinely with the steering committee to discuss plans for evaluating the Inclusion Project.  All steering committee members have an opportunity to provide input on the evaluation.</t>
  </si>
  <si>
    <t>There is a strong benefit to the knowledge to be gained through this study.  The knowledge gained will be very useful for improving future Inclusion Project resources.  These resources are intended to help schools in their anti-bullying/anti-harassment efforts, particularly harmful peer behaviors towards students with disabilities.  The Inclusion Project resources are intended to help students learn more about people with disabilities; gain greater understanding and sensitivity towards people with disabilities; be more aware of the challenges people with disabilities face; gain more  appreciation of the strengths of people with disabilities; and be more inclusive of peers with disabilities.</t>
  </si>
  <si>
    <t>Subjects will be recruited through self-referral.  School personnel who are interested in the toolkit for Inclusion Project events may elect to identify their names and email addresses for a follow-up survey.  The Center for Family Involvement's website will be the portal for downloading the toolkit, as well as a secure, confidential site for school contacts to indicate their names and email addresses.  In addition, school personnel may contact the Center for Family Involvement by email, telephone, or written mail to indicate their interest in the toolkit CD.  The toolkit CD will be mailed to the school personnel along with a notice that they will be contacted in the near future with an invitation to participate in a follow-up survey.  (See Recruitment Notices.)  All identifying information about the school personnel (name, email, name of school) is maintained in a password-protected computer file accessible only by the evaluation staff.  A few weeks after the school received the toolkit, the evaluator will email the school personnel a link to the online survey.  (See Recruitment Notices for the survey invitation email text.) The online survey is voluntary and anonymous.</t>
  </si>
  <si>
    <t>The purpose of this evaluation is to assess the Inclusion Project.  Funded through the VA Department of Education (DOE), a statewide steering committee comprised of young people with disabilities will develop a toolkit guide for schools  to use to host Inclusion Project activities  during Disability History and Awareness Month (DHAM) each October and/or throughout the school year.</t>
  </si>
  <si>
    <t>In conjunction with project staff, the Evaluation Specialist will measure the extent to which the project is being implemented according to plan so as to provide program accountability to DOE sponsors. Both qualitative and quantitative data will be utilized in evaluation. Evaluation reports will be shared with the projectÆs management team, funder, and relevant collaborators for planning and for making activity modifications when necessary. Specifically, the project will collect data through an online survey to school administrators.  When schools request or download an Inclusion Day toolkit, they will be invited to participate in a post-Inclusion Project survey.  A survey link will be emailed to school administrators who express an interest in the toolkit and the survey.  Identifiable data is limited to the name of the school, grade levels, and contact information for the school administrator.  The survey will request the school administratorÆs impression of the impact of Inclusion Project on educators and students, but educators and students will not participate in the survey.  Access to identifiable data is limited to the Evaluation Specialist and project staff.</t>
  </si>
  <si>
    <t>Virginia Department of Education;Virginia Department of Education;</t>
  </si>
  <si>
    <t>1;1;</t>
  </si>
  <si>
    <t>HM20002005</t>
  </si>
  <si>
    <t>Building a Research Agenda Driven by the Needs and Experiences of LGBTQ Youth-Serving Organizations: Highlighting Strengths, Addressing Challenges</t>
  </si>
  <si>
    <t>Mary Wagaman</t>
  </si>
  <si>
    <t>MSW Program</t>
  </si>
  <si>
    <t>Significance	Beginning in the 1980Æs, two trends began in the area of LGBTQ youth. The first was a visible increase in published research about the experiences of LGBT young people, with emphasis placed on the risks and disparities faced by this population (Saewyc, 2011). This trend has resulted in substantial research evidence that illustrates the need for support, services, and system-level change in order to address the needs of LGBTQ youth. The second trend involved the emergence of community-based, LGBT youth-serving groups and organizations, which has resulted in 100+ organizations of varying sizes and structures that serve LGBTQ youth and young adults across the U.S. (Allen, Hammack, &amp; Himes, 2012).  Today, LGBTQ youth are being explicitly served in a multitude of settings, including schools, mental health centers, and shelter programs. However, in many communities the LGBTQ youth-serving organization continues to be identified as an important and primary resource to address the social support and service needs of this unique population. Similarly, many LGBTQ youth-serving organizations include under their purview the training and support of other service organizations to provide an affirming environment for LGBTQ youth. It is at the intersection of these two trends where this project lies. Despite the fact that community-based, LGBTQ youth-serving organizations have several decades of experience, research has not explored the ways in which organizations are responding to the risks and disparities experienced by their target population, particularly as those needs change over time.  The proposed study would begin to address this gap in the literature by designing the tools necessary to conduct a larger study exploring the challenges and successes of direct service staff in these settings, and to establish an organization-driven research agenda that prioritizes the needs of those most directly serving LGBTQ youth and young adults.BackgroundThe support group environment was one of the first spaces created in response to the specific needs of LGBT youth (Peters, 1997). However, very little has been written about the process or outcomes of such an approach. In 1997, Peters published research on experiences with such a support group, identifying themes within the topics addressed during the group. Similarly, the existing research on the work of LGBT youth-specific programs with LGBT community centers and on LGBT youth-specific centers or drop-in programs is severely lacking (Davis, Saltzburg, &amp; Locke, 2010). This is problematic, and a key illustration of disconnect between the research and practice communities. There are over a hundred LGBT-specific, youth-serving organizations across the United States. However, the successes and challenges of such organizations are not being documented within the research literature. The connection between the two has generally been limited to the identification of a community-based or convenience sample, which was the primary form of accessing LGBT youth for research for a number of years. This sampling practice has come under scrutiny for not adequately representing the population or offering empirical evidence that is rigorous enough to form a valid conclusion about how LGBT youth compare to their heterosexual counterparts (Savin-Williams, 2005). Such criticism has shifted the attention of researchers toward population-based samples, further entrenching the limited knowledge base informed by the work of LGBT youth organizations.What we do know from the existing literature is that the context within which LGBT youth function is important. Most of this has been established through the literature on LGBT youth in schools which has validated the importance of context in both positive and negative ways. For example, the existence of a GSA has positive effects on student perceptions of their school environment, whether or not they directly participate in the GSA (Walls, Kane, &amp; Wisneski, 2010). On the other hand, many teachers and school administrators are ill-equipped to address, let alone stop, anti-gay harassment. This inaction creates an environment of silence and compounds the negative effects of harassment and bullying for LGBT youth. (DePalma &amp; Jennett, 2010; Hansen, 2007; Kosciw, Greytak, Bartkiewicz, Boesen, &amp; Palmer, 2012).While schools are a space in which many LGBT youth spend a large portion of their time, it must also be acknowledged that LGBT youth may not be reached by programs within the school setting. Research has indicated that GSAs and other school-based strategies may not be welcoming or meet the needs of LGBT students of color (McCready, 2004). Additionally, if, as research suggests, LGBT youth have a higher rate of dropping out or missing school then school-based interventions and strategies may not reach those who have left or been pushed out of their school setting. Many community-based, LGBT youth-serving organizations identify their target population in a way that is inclusive of both school-age youth and those transitioning into adulthood (up to age 24), regardless of whether they attend school.  This emphasizes the need to explore community-based organizational contexts that serve LGBTQ young people.	A clear challenge for both research and practice with LGBT youth is that the dialogue between service providers and scholars has been limited. While there has been a growing consciousness in practice settings of the need to be sensitive to issues specific to this population, research has not always been accessible to practitioners and the public (Alexander, 2000). This severely limits the ability of LGBT youth-specific services and programs to be evidence-based (Davis, Saltzburg, &amp; Locke, 2010). Similarly, LGBT youth advocates and service providers have not always engaged adequately with researchers (Dankmeijer &amp; Kuyper, 2006).  This has contributed to a significant gap in the literature that has not captured the areas in which LGBT youth-serving organizations are succeeding in their work nor those areas in which enhancement is needed. No research has explored the experiences of LGBTQ youth organizations from the perspective of staff members.	To date, my research has primarily focused on the service needs and experiences of LGBTQ young people from their own perspectives. This study would complement my ongoing work by bringing in the experiences and perspectives of those serving the population. This line of research will establish a knowledge base that allows for the convergence of youth and staff perspectives supporting the development of best practices and service models. It is also in line with my approach to research, which is community-driven and relevant to the immediate needs and concerns of those directly impacted by limited research evidence.</t>
  </si>
  <si>
    <t>Participation may benefit the person in their role with the LGBTQ youth-serving organization through the sharing of ideas among participants about doing the work of serving LGBTQ youth and young adults.</t>
  </si>
  <si>
    <t>What are the research-related needs of LGBTQ youth-serving organizations in the United States?What factors influence the capacity of LGBT youth-serving organizations to participate in research and evaluation?</t>
  </si>
  <si>
    <t xml:space="preserve">The protocol will be reviewed and shared with my co-PI, Dr. Shelley Craig, at University of Toronto. I will be the only person contacting the participants to engage in the consent process, and I will be the only person conducting interviews in the first phase of the study. </t>
  </si>
  <si>
    <t>This study will aid in the development of a research agenda that is rooted in the experiences and needs of those most directly involved in serving LGBTQ young people.</t>
  </si>
  <si>
    <t>Participants will be approached through direct contact since the recruitment is aimed at getting a group that represents the diversity of LGBTQ youth organizations based on region in the US and size/scope of the organization. Participants will be recruited from a list of participating youth organizations at the national Creating Change conference, and supplemented based on contacts the PIs have from working in this field for over a decade in different parts of the country. Any other recruitment will be targeted based on a web search of LGBTQ youth serving organizations meeting criteria not already represented. The VCU PI (Alex Wagaman) will be the only one making direct contact to invite participation, will get consent/review information letter, and will conduct the interviews. Both PIs will be involved in the online discussions/focus groups.</t>
  </si>
  <si>
    <t>The proposed study was developed in direct response to needs expressed by LGBTQ youth-serving organizations that have a limited research base from which to draw for best practices and approaches to serving LGBTQ youth and young adults. While research on the needs of and risks associated with being an LGBTQ youth have been established in the literature, much less is understood about the ways in which community-based organizations specifically designed to serve this population are both succeeding in their work and facing challenges. The first phase of this study will identify a group of representatives from US based LGBTQ youth-serving organizations that represent diverse organizational perspectives. These representatives will be asked to participate in an interview about their organization's experiences with and needs related to research. They will then be invited to join a national advisory group that will work together to establish a research design and instrument that will allow for a national assessment of LGBTQ youth-serving organizations that will support the development of a common research agenda.</t>
  </si>
  <si>
    <t>Participants will be identified from attendees at a National Gay and Lesbian Task Force's Creating Change conference to begin recruitment. Based on a matrix of primary areas of the country and organization size and scope, additional organizational representatives will be identified to ensure that the group is representative of various perspectives. Between 10 and 15 organizational representatives will be invited to participate in an interview. Interviews will be conducted either via phone or GoogleHangout. The interviewer will conduct interviews from a private VCU office. After the interview, participants will be invited to participate in a national advisory group. This group will meet online (via GoogleHangout or another accessible, online medium) approximately 4 times to discuss and advise the PI on the development of a research design and instrument that will support a national assessment of research experiences and needs of LGBTQ youth-serving organizations. These meetings will be audio-recorded as focus groups. The meetings will be coordinated via a classroom or private office on the VCU campus (Academic Learning Commons building) that is equipped with the necessary technology and offers privacy.</t>
  </si>
  <si>
    <t>Has a community advisory board</t>
  </si>
  <si>
    <t>Could be wrong on this one as well, but it does mention a advisory group</t>
  </si>
  <si>
    <t>HM20000143</t>
  </si>
  <si>
    <t>Impact of Particpating in a Community Health Program on Maternal and Child Health Indicators</t>
  </si>
  <si>
    <t>Leslie Stratton</t>
  </si>
  <si>
    <t>Economics - Business</t>
  </si>
  <si>
    <t>A growing body of evidence has suggested that early childhood home visiting programs have the potential to improve the maternal and child health of individuals in low-income families (Kendrick et al., 2000; Nievar, Van Egeren, &amp; Pollard, 2010; Olds, 2002).  Since the implementation of maternal and child home visiting programs over two decades ago, preterm births (&lt;37 weeks gestation) in the United States have risen by 20 percent (Hamilton, Martin, &amp; Ventura, 2011).  A recent meta-analysis of seventeen studies examining home visiting and outcomes of preterm births found that many studies support that home visits during early infancy have positive impacts for preterm infants (Goyal, Teeters, &amp; Ammerman, 2013)   However, the authors of this study were ôunable to find examples of home visiting programs that enrolled families prenatally on the basis of social risk factors and reported specific outcome data for infants born premature who continue to receive prevention services through the program (Goyal et al., 2013).  Furthermore, the authors found that intensity of services (i.e. frequency and duration of home visits) may not have as strong of an impact on individual outcomes as indicated in previous studies.   The authors call for more research in order to identify a minimum visit frequency and duration to achieve improvements in outcomes. The Comprehensive Health Investment Project of Virginia (CHIP of VA) provides home visits to pregnant women and primary care-givers of children ages 0 to 6 years old, living at the 200% federal poverty level within the state of Virginia.  CHIP of VA maintains a comprehensive evaluation system designed to track program objectives (CHIP of Virginia.2011).  Among the outcome data collected are indicators of maternal health during pregnancy, infant and child health and development of children born both before and after program enrollment, and overall family stability.  The data that this program collects present an opportunity to respond to Goyal. et. al.Æs call for additional research to better understand the relationship between home visiting and outcomes of preterm births for families of low socioeconomic status.  Furthermore, CHIP of VA æs home visiting model incorporates some flexibility into its required number of monthly home visits.  This programÆs variation in home visiting frequency data affords the opportunity to determine if a minimum frequency of home visits that is capable of improving outcomes exists. References: CHIP of virginia. (2011). Retrieved September 30, 2013, from http://www.chipofvirginia.org/outcomes.asp Goyal, N. K., Teeters, A., &amp; Ammerman, R. T. (2013). Home visiting and outcomes of preterm infants: A systematic review. Pediatrics, 132(3), 502-516. Hamilton, B. E., Martin, J. A., &amp; Ventura, S. J. (2011). Births: Preliminary data for 2010. National Vital Statistics Reports, 60(2), 1-26. Kendrick, D., Elkan, R., Hewitt, M., Dewey, M., Blair, M., Robinson, J., et al. (2000). Does home visiting improve parenting and the quality of the home environment? A systematic review and meta analysis. Archives of Disease in Childhood, 82(6), 443-451. Nievar, M. A., Van Egeren, L. A., &amp; Pollard, S. (2010). A meta-analysis of home visiting programs: Moderators of improvements in maternal behavior. Infant Mental Health Journal, 31(5), 499-520. Olds, D. L. (2002). Prenatal and infancy home visiting by nurses: From randomized trials to community replication. Prevention Science, 3(3), 153-172.</t>
  </si>
  <si>
    <t xml:space="preserve">There are no potential direct benefits to the program participants of this study.  The results of the study may, however, provide beneficial information to the community partner, CHIP of VA, regarding internal quality assurance measures.   </t>
  </si>
  <si>
    <t>This study targets pregnant, high-risk women at or below the 200% Federal Poverty Level.  These inclusion criteria are based upon the dearth of research linking home visiting programs to preterm birth outcomes.</t>
  </si>
  <si>
    <t>1.	Does participating in a local home visiting program reduce preterm births for high-risk pregnant women who participate in the program for greater than four months of their pregnancy?H1:  High-risk pregnant women who participate in the home visiting program for four months (or greater) during their pregnancy will have fewer preterm births when compared to those who participate in the program for less than four months.2.	Does frequency of home visit impact rates of preterm births for high-risk pregnant women who participate in a local home visiting program?H2a:  High-risk pregnant women who experience 2 home visits per month will have fewer preterm births when compared to those who experience less than 2 home visits per month, regardless of which home-visiting team member provides the home visit.H2b:  High-risk pregnant women who experience 2 home visits per month will not have fewer preterm births when compared to those who experience greater than 2 home visits per month, regardless of which home-visiting team member provides the home visit.</t>
  </si>
  <si>
    <t>No other sites are assisting with the research.</t>
  </si>
  <si>
    <t xml:space="preserve">This study will fill a gap in the existing literature regarding home visiting effectiveness by examining the role of home visiting in the low income population.  It will also answer specific calls for research regarding one measure of intensity of home visiting (frequency).  It is important to answer these specific questions regarding home visiting programs as these programs have the potential to improve maternal and child health outcomes.       </t>
  </si>
  <si>
    <t>There is no recruitment method as this study will utilize organizational archival data.</t>
  </si>
  <si>
    <t>This study aims to determine if participating in a local home visiting program which targets high-risk pregnant women at or below the 200% federal poverty level is positively associated with decreased preterm births.  .  The study further aims to examine the association between the frequency of home visits and the probability of preterm births.</t>
  </si>
  <si>
    <t xml:space="preserve">This study will implement a one-shot design, wherein the high-risk pregnant women are administered the ôtreatmentö of participating in CHIP of VAÆs home visiting program.  No attempt will be made to establish comparison groups, and therefore, no random assignment will be implemented.  All quantitative analysis will be conducted with completely anonymous archival data, provided to the COI by the CHIP of VA program.  Participants in the CHIP of VA home visiting program chose to enroll on a voluntary basis.  Anonymous data will be obtained on participants who were enrolled in CHIP of VA during calendar years 2003-2012.  No interaction with research participants will occur.  </t>
  </si>
  <si>
    <t>Comprehensive Health Investment Project (CHIP) of Virginia;Comprehensive Health Investment Project (CHIP) of Virginia;</t>
  </si>
  <si>
    <t>2;2;</t>
  </si>
  <si>
    <t>Explicitly states CEnR approach</t>
  </si>
  <si>
    <t>HM20003563</t>
  </si>
  <si>
    <t>The Impact of Home Modifications on the Safety of Community-Dwelling Older Adults</t>
  </si>
  <si>
    <t>Jodi Teitelman</t>
  </si>
  <si>
    <t>No Home Department</t>
  </si>
  <si>
    <t>The vast majority of United States homeowners express desire to "age in place", i.e., remain in their homes as long as possible, rather than move to more congregate residential sites or be placed in care facilities. Community-based home modification programs are a significant component in helping adults remain functional, safe and independent in their homes. In particular, occupational therapists affiliated with such organizations have unique skills for assessing the home environment and making recommendations for changes needed to enhance in-home safety, comfort, and functionality (American Occupational Therapy Association, 2010).Research has begun to demonstrate the effectiveness of home modifications programs in increasing the level of residents' abilities to perform needed and desired activities within the home environment. A systematic literature review (Stark &amp; Keglovitz, 2014) yielded 16 studies demonstrating positive results for the effectiveness of home modifications programs in increasing residents' level of function. All but two of the studies targeted older adults, and all but two used occupational therapists as the primary interventionists.Rebuilding Together (RT) Richmond, VA (2014) is a local affiliate of a national non-profit organization using volunteer labor and donated supplies to assess homes in low-income neighborhoods and make recommended changes. The program focuses on an annual intensive day of service where 1000 volunteers assist with minor and major home repairs/modifications for older adults and adults with disabilities. The long-range intent is to bring positive change to individual lives and communities by promoting safety and wellness. The Richmond RT has improved 1,108 homes since its inception in 1993. While RT currently conducts intensive screening for residents' participation  and collects basic demographic data, there is no standardized assessment of  program' outcomes, either locally or nationally. Some programs have, however, begun to measure the actual effectiveness of home modifications in increasing residents' function. A recent pilot test of the In-Home Occupational Performance Evaluation (I-HOPE) examined the degree of in-home activity participation by 77 older adults following their participation in an occupational-therapy based home modifications program emphasizing the removal of environmental barriers to performance (Stark, Somerville, &amp; Morris, 2010). The researchers found the I-HOPE to be a psychometrically sound approach to measuring the actual performance of in-home activities by older adults, and that participants demonstrated improved performance following home modifications implementation.American Occupational Therapy Association (2010). Occupational therapy's perspective on the use of environments and contexts to support health and participation in occupations. American Journal of Occupational Therapy, 64, 57-69.Stark, S., &amp; Keglovitz, M. (March, 2014). AOTA Critically Appraised Topics and Papers Series: The effectiveness of home modification interventions for adults and older adults to participate in areas of occupation in the home and community. Retrieved at www.aota.org/Practice?Productive-Aging/Evidence-based.aspxRebuilding Together (2104). About us. Retrieved at http;//rebuildingtogetherrichmond.org/about-us/Stark, S.S., Somerville, E.K., &amp; Morris, J.C. (2010). In-home Occupational Performance Evaluation (I-HOPE). American Journal of Occupational Therapy, 64(4), 580-589.American Occupational Therapy Association (2010). Occupational therapyÆs perspective on the use of environments and contexts to support health and participation in occupations. American Journal of Occupational Therapy, 64, 57-69. Stark, S., &amp; Keglovitz, M. (March, 2014). AOTA Critically Appraised Topics and Papers Series: The effectiveness of home modification interventions for adults and older adults to participate in areas of occupation in the home and community. Retrieved at www.aota.org/Practice/Productive-Aging/Evidence-based.aspxRebuilding Together Richmond (2014). About us. Retrieved at http://rebuildingtogetherrichmond.org/about/about-us/Stark, S.S., Somerville, E.K., &amp; Morris, J.C. (2010). In-home Occupational Performance Evaluation (I-HOPE). American Journal of Occupational Therapy, 64(4), 580-589.</t>
  </si>
  <si>
    <t xml:space="preserve">The study will not benefit participants directly, although results may provide information to assist Rebuilding Together staff in making appropriate home modifications. </t>
  </si>
  <si>
    <t>Participants will report increased performance of desired daily in-home activities following the implementation of home modifications.</t>
  </si>
  <si>
    <t>Two CITI-Trained faculty, Drs. Teitelman and Copolillo will be involved in conducting this pilot study. As PI, Dr. Teitelman will oversee all aspects of participant recruitment and consent in consultation with staff at Rebuilding Together. She will also supervise Master's level occupational therapy students in data collection and analysis. Students will also be CITI-certified, and will receive training to conduct the in-home assessment</t>
  </si>
  <si>
    <t>Study outcomes will be useful in documenting outcomes for home assessment and modifications programs and thus, may help improve and strengthen such programs. This may lead to an increase in the number of older adults who are able to live safely, functionally and independently in their homes.</t>
  </si>
  <si>
    <t xml:space="preserve">Potential subjects will be identified by Rebuilding Together staff and asked for their permission to be contacted by the PI. The list of those who consent to be contacted will be sent to the PI, who will call potential participants to explain the nature of the study and the time involved in participation, and answer any preliminary questions. Individuals who express willingness to participate will be mailed a copy of the consent form to review in advance of their scheduled RT assessment day. On the scheduled assessment day, a research team member will again review the study and obtain written consent before initiating any data collection. </t>
  </si>
  <si>
    <t>The initial aim is to develop a process for effectively measuring outcomes for a community-based home modifications program. The ultimate goal is to determine the effectiveness of a home modifications intervention in increasing participants' performance of desired activities in the home.</t>
  </si>
  <si>
    <t xml:space="preserve">The study will be conducted in collaboration with Rebuilding Together (RT), a non-profit organization which assesses the homes of individuals living independently in low-income neighborhoods, makes recommendations for home modifications to improves safety and functioning, and implements these recommendations using donated materials and labor. A licensed occupational therapist serving as an RT Board Member and volunteer will select 30 households for participation in the study, excluding for significant cognitive, visual or physical impairments, as indicated by RTÆs standard screen.The VCU Occupational Therapy (OT) Department has partnered with RT in Richmond for the past several years by providing student volunteers in RT's annual day of service. Students assist with home assessment so that recommendations can be made for home repair and modifications at no cost to the owners (labor and materials are donated). The liaison for this partnership has been and continues to be Nicole Williams, M.S., OTR/L, an RT Board Member, an alumna of the OT Department's Entry-Level Masters program, and new admit to the Department's Occupational Therapy Doctorate program. RT's role in the proposed research study, and Ms. Williams' in particular, will be to identify households participating in these annual service days that meet study criteria, provide a brief description of the study to the homeowners, and obtain permission for the PI or Co-PI to contact them by phone. All other aspects of data collection and analysis will be conducted by VCU OT faculty and graduate students. The research team will administer the study in participantsÆ homes. A pre-test will be conducted within the 1-2 weeks during which Rebuilding Together conducts its annual assessment of all households selected for the program that year. Once participants have completed the informed consent process, the research team will administer the In-Home Occupational Performance Evaluation (I-HOPE). Psychometric testing of this assessment has shown it to be internally stable and to have strong convergent validity with other clinical measures of function. The I-HOPE consists of 4 subscales:  self-reported Activity Participation, Client's Rating of Performance, Client's Satisfaction with Performance, and an observational/performance based measure of Severity of Environmental Barriers. This assessment first has participants view ôflash cardsö with 44 photos depicting a variety of self-care, productive, leisure and rest-related activities typically done in the home and identify both the activities they currently perform and those that they currently do not perform but would like to. After clients identify the in-home activities in which they currently participate, they rate each of these for perceived level of independent function and satisfaction with level of function. Participants then choose up to 10 activities that they prioritize as most important to them, and researchers observe them performing each of these in the appropriate in-home location. Researchers record observed level of participant function on the score sheet contained in the I-HOPE Manual, Forms section, as well as observed environmental barriers to performance. Although the I-HOPE manual lists a camera as equipment to bring, no still photos or videos of clients will be made during the assessment; only I-HOPE forms will be used for data recording.Initial I-HOPE results will be tabulated during the time when RT is implementing recommended home modifications to all program participants. The I-HOPE will be re-administered 2-3 months later to the 30 households selected for this study. Pre-post intervention measures will be compared. In addition to a general description of I-HOPE instructions, the I-HOPE Manual, I-HOPE Activity Cards and have been uploaded for review. The Manual contains the forms needed to complete all components of the assessment. </t>
  </si>
  <si>
    <t>1 or 3; "RT's role in the proposed research study, and Ms. Williams' in particular, will be to identify households participating in these annual service days that meet study criteria, provide a brief description of the study to the homeowners, and obtain permission for the PI or Co-PI to contact them by phone. All other aspects of data collection and analysis will be conducted by VCU OT faculty and graduate students."; "I-HOPE results will be tabulated during the time when RT is implementing recommended home modifications to all program participants."</t>
  </si>
  <si>
    <t>HM20000136</t>
  </si>
  <si>
    <t>Needs Assessment for Production of a Documentary Film  about Down Syndrome</t>
  </si>
  <si>
    <t>Colleen Jackson-Cook</t>
  </si>
  <si>
    <t>Pathology</t>
  </si>
  <si>
    <t xml:space="preserve">     ôThe information that we received changed our livesö. Tears welled in the eyes of Allison Wixted as she recounted this quote from a couple who learned about Down syndrome from a representative of the Down Syndrome Association of Greater Richmond (DSAGR). Unfortunately, many families do not have the positive experience that enabled this couple to better understand their childÆs diagnosis and gain access to healthcare, educational, and other resources to improve their childÆs life. Similarly, many educators, therapists, and health care providers (as well as trainees entering these fields) need access to accurate information to improve their provision of services (Skotko, et al., 2009; Skotko, et al., 2010).      Down syndrome is the most common genetic condition. It is caused by an imbalance (3 copies rather than 2 copies) of the genes located on chromosome 21. While this condition is not uncommon, many parents struggle to gain accurate information regarding health care and educational options for their children, as well as new developments in the field (Derrington, et al., 2013; Oster-Granite ML, et al., 2011).     This current project was designed to gain insight about topics related to Down syndrome that are in need of informational and/or access enhancement, as viewed by parents having a child with Down syndrome. This needs assessment will be used to guide the development of a documentary film, the latter of which will provide a means to better inform families about the health care needs of individuals with Down syndrome, as well as community and national resources that are available to them.     In addition to providing valuable information for members of the community, the successful completion of this project will create an excellent tool for educating students from several disciplines at VCU (Medical School, Dental School, Human Genetics, Education, Social Work, Speech Therapy, Occupational Therapy). Incorporation of this documentary film into VCU curricula will enhance traineesÆ understanding of Down syndrome by ômaking it realö, rather than limiting them to knowledge gained from a textbook.  </t>
  </si>
  <si>
    <t xml:space="preserve">The members of the local support group have consistently stated that they are excited to have an opportunity to help other parents learn more about Down syndrome and to better inform the health care and educational communities about this condition (see support letters). For many people, having the ability to provide a valuable educational tool that can improve the quality of life for others is an extremely satisfying opportunity. </t>
  </si>
  <si>
    <t>We are targeting individuals who have a child with Down syndrome in order to understand the needs of this group of people. The results of the needs assessment questionnaire will be used to create a documentary film that addresses the educational, health and service needs of families having a member wth Down syndrome. Many families having a child with Down syndrome have limited access to information or health care/educational services to empower them to improve the quality of life for their child, as well as that childÆs family members. Also, many service providers/trainees are ill-informed about state-of-the-art approaches one can use for the provision of optimal education/health care/service practices. The mission of the Down Syndrome Association of Greater Richmond (DSAGR) is to strive ôto improve the quality of life for individuals with Down syndrome and their families by providing access to current and accurate information on Down syndrome and by fostering programs that focus on education, community services, public awareness, medical issues, research, advocacy, legal issues and parentingö. At the DSAGRÆs recent (January 2013) retreat they prioritized the need to enhance their success in attaining their mission through outreach/education. This collaborative project provides a means for attaining this important community need.</t>
  </si>
  <si>
    <t>It is critical that people with Down syndrome, as well as their family members/service providers, have access to accurate, up-to-date information and health care/educational programs to enhance their quality of life. The primary goal of this collaborative project is to identify areas that parents of children with Down syndrome feel are in need of improvement regarding information availability. The results of this needs assessment will be used to direct the development of a documentary that will illustrate the spectrum of abilities seen in people with Down syndrome and provide answers to questions regarding their needs/aspirations. We hypothesize that:1. Collecting opinions from parents of children with Down syndrome will allow for the recognition of areas in need of improvement regarding knowledge/service access. Identification of these needs, which will be used to guide the development of a new documentary film produced through a service class at VCU, will lead to an enhanced understanding of Down syndrome and other conditions involving developmental disability for families and future VCU trainees, thereby enabling them to be more effective future leaders in service fields.</t>
  </si>
  <si>
    <t xml:space="preserve">All members of the research team will be provided with a complete copy of the research proposal and needs assessment questionnaire. The Co-PIs will review all documents with all study personnel, and answer any questions regarding the documents at this time. The Co-PIs will communicate weekly (or as needed) about the status of the project and any other project-related concerns. Dr. Jackson-Cook will train and directly supervise Kayla Claxton (graduate student) and Virginia Pallante (Co-I) in all study related protocols.  The Co-PIs will communicate with Allison Wixted of the DSAGR to gain her approval of the study documents and to ensure she is familiar with the project. The Co-PIs will also communicate at least 1 time per month (or more often if needed) with Allison to discuss study progress with the DSAGR.  </t>
  </si>
  <si>
    <t xml:space="preserve">Many families having a child with Down syndrome have limited access to information or health care/educational services to empower them to improve the quality of life for their child, as well as that childÆs family members. Also, many service providers/trainees are ill-informed about state-of-the-art approaches one can use for the provision of optimal education/health care/service practices. Through this collaboration with the Down Syndrome Association of Greater Richmond (DSAGR) we will help them to meet their mission to strive ôto improve the quality of life for individuals with Down syndrome and their families by providing access to current and accurate information on Down syndrome and by fostering programs that focus on education, community services, public awareness, medical issues, research, advocacy, legal issues and parentingö. </t>
  </si>
  <si>
    <t xml:space="preserve">The questionnaire will be available to all DSAGR members through their website and through their Christimas party (will have paper copy and internet access information available for families at the party). In addition, we will provide paper copies to health care facilities (VCU genetics clinics) to allow access to families who are not members of the DSAGR. All individuals who complete the questionnaire will do so voluntarily and anonymously. At the end of the questionnaire individuals who are interested in helping with the film will be directed to the DSAGR website or the phone number for Allison Wixted at DSAGR, where they will provide their name and contact information. We will also provide a sign-up sheet at  DSAGR functions that will allow volunteers who want to help with the documentary to list their name, contact informatin (phone and email) and if they wish to be interviewed or help in a different way (sign-up sheet is attached). Sasha Waters Freyer will  contact each individual who expresses an interest in the helping with the film and assess their willingness to help. Based on her vast experience in preparing documentaries, she will select the individuals who will be filmed for potential inclusion in the documentary. </t>
  </si>
  <si>
    <t xml:space="preserve">Objectives:1.	Develop and distribute a questionnaire to assess the communityÆs needs for enhancements in information/health care/educational access regarding Down syndrome.2.	Based on data gathered from the needs assessment, identify the content goals for the documentary film, which will be developed as part of a special service learning class.Following it production, this documentary film will be distributed to community health care centers, the Down Syndrome Association of Greater Richmond (DSAGR), and faculty members teaching trainees from a wide variety of disciplines, to bring about improvements in knowledge and resource access to members of the community. The documentary film will be shared with a national audience through national conventions sponsored by Down syndrome support groups. </t>
  </si>
  <si>
    <t xml:space="preserve">      The assessment of the communityÆs needs for enhancements in information/health care/educational access will be identified through a questionnaire (attached) that was developed using information from scholarly literature, as well as consultations with board/staff members of the DSAGR, the latter of whom includes parents/individuals from health care, speech pathology, technology and minority sectors of the community.      Identical versions of the questionnaire will be available in both paper and online versions (accessible online through the Research Electronic Data Capture [REDCap]  system) and will be disseminated to the DSAGR executive director, who will assume responsibility for distributing it to the DSAGR membership, as well as other key individuals from the community whom DSAGR identifies as providing frequent service needs for people having Down syndrome. In order to gain insight from families who may be less informed than those who are associated with the DSAGR, copies of the questionnaire will also be available at VCUHS genetics clinics. The responses to the questionnaire will be anonymous. However, individuals who wish to contribute to the development of the documentary film will be given an opportunity to identify themselves and express their interest through a secure location on the DSAGR website.      The results of the questionnaire will be analyzed by the Genetics students, with statistical guidance being provided by Dr. Elswick (School of Nursing). The findings of the questionnaire will be used to inform the project leaders as to the content and information sharing approaches that are deemed to be most helpful to families.      Under the supervision of Sasha Waters Freyer and a visiting/adjunct faculty member, advanced film students will use the data from the questionnaire to guide the production of the documentary as part of a special Service Learning class in the Department of Photo Film. This group will work with members of the DSAGR, Dr. Jackson-Cook, and the Genetic Counseling program to move forward with interviewing and recording individuals who will be featured in this documentary, which will be less than 30 minutes in length. While it is possible that some of the individuals completing the questionnaire will be featured in the film, there will be no direct association of the responses to the questionnaire and the selection of the film participants. All individuals who will be filmed and/or interviewed will complete a industry-standard release form (see attachment).     The near final version of the film will be reviewed by the DSAGR board/staff and the VCU clinical genetics program for input regarding its content and presentation before final production. The completed film will include both English and Spanish language (Dr. Mu±oz) versions to enhance access to the growing Hispanic community in the greater Richmond area. Lastly, both the English and Spanish versions of the film will be reviewed by members of the VCUHS language program to ensure that the health and community information is presented in a manner understandable by their patients before production of the final product.      Once completed, the documentary film will be produced on DVDs and distributed to a variety of community sites that provide services to individuals having Down syndrome, including (but not limited to) newborn nurseries of all the community hospitals, speech pathology centers, dental offices, and primary/secondary schools in the area. The documentary will be made available, at no cost, to all families having a child with Down syndrome using funds received from a Community Engagement grant, with a special emphasis on providing the film to families having a newborn baby with Down syndrome. The Co-PIs will also ensure that it is distributed to VCU faculty for inclusion in studentsÆ training.      In summary, this project will provide data to assess the greatest needs of parents having a child with Down syndrome. The findings from this study will be the catalyst for developing a new documentary film. </t>
  </si>
  <si>
    <t>Down Syndrome Association of Greater Richmond (DSAGR);Down Syndrome Association of Greater Richmond (DSAGR);</t>
  </si>
  <si>
    <t>3;3;</t>
  </si>
  <si>
    <t>HM20005257</t>
  </si>
  <si>
    <t>Asthma in the Richmond Community (Project ARC)</t>
  </si>
  <si>
    <t>Robin Everhart</t>
  </si>
  <si>
    <t>Psychology</t>
  </si>
  <si>
    <t>Pediatric asthma prevalence and morbidity rates are disproportionately higher in low-SES, urban, racial and ethnic minority children compared with non-Latino White children.1 A multi-level framework suggests that individual, cultural, environmental, and health care system factors are interrelated and account for these disparities.2 Consequences of poorly controlled asthma include increased emergency department (ED) visits, hospitalizations, and worse asthma control and quality of life (QOL). Despite a strong evidence base for optimal asthma treatment, as well as an increased understanding of effective community-based interventions to deliver treatment to high-risk pediatric populations, childhood asthma disparities persist.        A recent report noted that approximately 38.4% of children with asthma have poorly controlled asthma. Rates of children with poorly controlled asthma in Virginia are slightly higher at 39.7%.3 In Virginia, lifetime asthma prevalence rates are 14.1% for non-Latino Black children (versus 11.7% for non-Latino White children).4 Richmond has also been named the ôAsthma Capitalö by the Allergy and Asthma Foundation of America for 3 of the last 4 years.5 Moreover, pilot data collected by our team further highlight the need to focus research efforts on reducing the burden associated with childhood asthma within the City of Richmond (Targeted Research Grant; R. Everhart, PI). A community needs assessment is critical to reducing high rates of healthcare utilization among this high-risk group of children with asthma.      Previous interventions targeting pediatric asthma disparities. Guidelines from the National Asthma Education and Prevention Program6 outline 4 components of successful interventions to reduce asthma morbidity: assessment and monitoring of symptom control; control of environmental factors; family and patient asthma education; and appropriate pharmacologic therapy. Pediatric asthma research has shown that tailored, multi-level intervention approaches are highly effective in reducing asthma symptoms among children,7 including interventions tailored to childrenÆs specific risk factors.8 A range of successful interventions target asthma care across the levels of community, family, home, and medical setting. Community-based interventions can also include modification of the home environment to minimize triggers and incorporate asthma self-management education for families.8,9 Interventions focused on improving medical care have demonstrated that disease self-management training and education on home environmental management delivered by the primary care physician (PCP), as well as providing feedback on a childÆs clinical status to PCPs, effectively reduces acute care visits and increases follow-up care.10 Currently, however, there is no well-integrated, comprehensive, sustainable program of care for children with asthma in Richmond City.   In this study, we collaborate with Engaging Richmond, and build upon an existing community-university partnership (NCATS UL1TR000058) to conduct an asthma-focused needs assessment. Engaging Richmond uses a community-based participatory research model and includes community residents who are trained in all aspects of research from recruitment to dissemination. Our assembled team of stakeholders includes representatives from the Virginia Asthma Coalition, the Richmond City Health District, children with asthma, and their parents/caregivers. Our plans for the community needs assessment include: a) caregiver and youth advisory groups, b) monthly stakeholder meetings, c) caregiver and child focus groups, d) a community survey for caregivers of children with asthma, e) model synthesis, and f) key informant interviews. Our key informants include policy makers, individuals in community-based organizations, and asthma clinicians at hospitals within Richmond City. This U34 extends collaborations that members of our Investigative team have already established with identified stakeholders. We have assembled a strong, multi-disciplinary group of Investigators from VCUÆs Departments of Psychology and Pediatrics, the Center on Society and Health, and the School of Nursing. This experienced team has significant expertise in each of the areas required to conduct a successful community needs assessment to inform the development of the proposed Asthma Care Implementation Program (ACIP) and prepare for a clinical trial.</t>
  </si>
  <si>
    <t xml:space="preserve">There are no direct benefits to participants in this study. Research participation may generate discussions between family members about childhood asthma and how the family manages their childÆs asthma daily. Participants may benefit from learning that their input may help other families of children with asthma. The potential benefits to families are expected to outweigh the potential risks, particularly because caregivers and children will be given a chance to talk about how asthma has impacted their family and be part of an important study that contributes to our understanding of asthma management within families. </t>
  </si>
  <si>
    <t>The goal of this study is to conduct a community-based needs assessment to inform the development of a randomized clinical trial to decrease asthma morbidity and specifically, healthcare utilization among urban children with asthma (5-17 years) in Richmond City, Virginia.</t>
  </si>
  <si>
    <t>The research team is located at VCU. We will have biweekly meetings of all team members, with targeted meetings of smaller groups (e.g., Drs. Everhart and Schechter) to ensure the success of this planning year. Dr. Everhart will also meet with research assistants and graduate students regularly. We will discuss confidentiality, protocols, research related duties, and other issues that will ensure all members of the research team are adequately trained.</t>
  </si>
  <si>
    <t>Pediatric asthma disparities persist. This community needs assessment will gather knowledge from residents, service providers, and other stakeholders in Richmond City that will led directly to the development of a program of care for children with asthma in Richmond. Using a community-based participatory research approach in our needs assessment will ensure that we are sufficiently capturing the experiences of individuals in the Richmond community. This study will identify barriers to effective asthma management among families in Richmond and determine how best to develop a program of care that addresses those barriers. Given that pediatric asthma disparities are a serious public health problem, the significance of this research proposal is high. As the study risks are small, the benefit to society outweighs subject risk. New information learned from this study has the potential to improve the health and lives of urban children with asthma, as well as their families.</t>
  </si>
  <si>
    <t xml:space="preserve">Advisory Group: Caregivers for the CAG will be recruited using Engaging RichmondÆs established connections with Richmond City Schools. Engaging Richmond has successfully recruited PTA members for advisory groups in several previous studies. Caregivers will be recruited through flyers and a verbal description of the project. Participants in the Youth Advisory Group (YAG) will be recruited by Engaging Richmond through area schools, faith-based centers, and resource centers using flyers and verbal description of the project. Potentially interested participants will be asked to call our lab or they will be asked to provide their contact information so that we may contact them. We will ask families to complete a form that will be given only to an Engaging Richmond team member. Engaging Richmond will then email us this form as a secure email attachment and shred the original, or call us with this information. We will then screen caregivers and children over the phone to determine eligibility. When screening participants for the YAG, we will first speak to the childÆs caregiver and request permission to speak with the child about the study over the phone. Participants will be provided with a description of their involvement during the planning year and given the opportunity to ask any questions they might have. During the screening phone call, we will record all identifying information on a sheet that is separate from the screening form. Each screening form will be assigned a screening ID number (e.g., 1s, 2s). There will be a password protected file that links the screening ID number with the family's identifying information. We have requested a waiver of signed consent for the screening process. Focus groups: Caregivers and children for the focus groups will be identified through flyers posted at community centers and faith organizations, as well as through clinic referrals, including flyers handed out at the pediatric pulmonary clinic. Participants will be screened for eligibility over the telephone and given more information about the focus groups. Additionally, caregivers and children will be identified as potential participants by Engaging Richmond through area schools, faith-based centers, and resource centers using flyers and a verbal description of the project. If the participant is interested in the project and would like to be screened right then (or later over the phone by Engaging Richmond), Engaging Richmond will use the screener to screen the participant for eligibility. During the screening phone call or in person, Engaging Richmond will record all identifying information on a sheet that is separate from the screening form. Each screening form will be assigned a screening ID number (e.g., 1s, 2s). There will be a password protected file that links the screening ID number with the family's identifying information. If the family would like to be called back by our staff, Engaging Richmond will have them complete the contact form. Engaging Richmond will then email us this form as a secure email attachment and shred the original, or call us with this information. Community survey: Engaging Richmond staff will administer anonymous surveys at faith-based centers, community-based primary care clinics, neighborhood resource centers in public housing developments, and door-to-door survey administration throughout the community.  Trained research assistants will also administer the anonymous survey to families that are attending appointments at VCU health clinics. This includes general pediatrics, the allergy clinic, and the pulmonary clinic, as well as families presenting in the emergency department. This may include setting up a table in the waiting room of the clinics or main entryway of the children's pavilion to administer the survey to interested families. School nurses: Dr. Everhart or another IRB-approved research assistant will administer the anonymous questionnaires to school nurses at the in-service event. All school nurses present will be invited to participate, but will also be told that they can decline without penalty and that RPS will not know whether they completed the survey or not. Stakeholders and key informants: Community individuals were already contacted and provided letters of support for the grant application. Stakeholders who will attend monthly meetings included - a community nurse working in resource centers of public housing developments, a member from the Healthy Homes Initiative, the President of the Virginia Asthma Coalition, the Director of the Community Health Workers Initiative at VCU. Key informants who agreed to be interviewed included - Vice President of the Institute for Public Health Innovation, Deputy Director, Richmond City Health District, Chief Clinical Officer of the Bon Secours Medical Group, a Councilwoman, and asthma clinicians at hospitals serving Richmond City including Chippenham Hospital and the Bon Secours Health System (e.g., Richmond Community Hospital, St. MaryÆs). </t>
  </si>
  <si>
    <t xml:space="preserve">Goals of our formative mixed-methods community needs assessment include:    1) To identify factors that might promote or inhibit effective asthma management in urban families (e.g., family functioning, caregiver depressive symptoms, neighborhood stress, acculturation, insurance coverage, access to evidence-based primary and asthma specialty care, medication beliefs, disease-self management skills, physical environment).   2) To identify specific community concerns related to the treatment of children with asthma.    3) To actively engage community stakeholders in identifying and prioritizing the needs of families with a child with asthma in the City of Richmond.    4) To use the feedback from our needs assessment to modify the proposed ACIP and develop a protocol to assess the ACIP. </t>
  </si>
  <si>
    <t xml:space="preserve">We plan a needs assessment to inform the development of an ACIP for Richmond City children with asthma, ages 5-17 years. Our needs assessment will focus on families of children with asthma who live in Richmond City, as well as service providers who directly interact with these families. We will be working with Engaging Richmond on this project. Engaging Richmond is community-academic partnership that was established through the Center for Society and Health. Members of Engaging Richmond are community members and classified as VCU employees. Identified stakeholders for Community Panel. Given that we will use our planning year to elicit feedback on the proposed evidence-based interventions that will be integrated in our community-based program, we will engage stakeholders in the Richmond community who: a) will serve as implementation stakeholders in delivering the proposed interventions, b) have worked in the community with urban families and understand their unique needs, and/or c) are primary caregivers of children with asthma or children with asthma who reside in Richmond City. PI Everhart and Co-I Schechter will capitalize upon their established partnerships with many of these community stakeholders in developing an ACIP for urban families in Richmond. Stakeholders include representatives from the Healthy Homes Initiative through the Virginia Department of Health, Resource Centers with the Richmond City Health District, the Community Health Workers Initiative with the Virginia Coordinated Care Program, the Virginia Asthma Coalition, Engaging Richmond (see Letters of Support), and representative families from Richmond City. We describe proposed implementation stakeholders below:   a. Healthy Homes Initiative: The Healthy Homes Initiative is a program within the Richmond City Health District, a local district of the Virginia Department of Health. The program provides free Healthy Homes Assessments to the citizens of Richmond City. These assessments focus on identifying home triggers, space utilization, and maintenance practices that can contribute to or exacerbate existing asthma symptoms. The program also provides low-cost intervention materials to help with interim or permanent asthma control.   b. Resource Centers in Richmond Redevelopment &amp; Housing Authority communities: Resource centers provide community residents with health services in satellite clinics throughout housing developments in Richmond City. Supported by the Richmond City Health District, these resource centers have community nurses and outreach workers trained to provide disease-related education to community residents.    c. Community Health Workers Initiative with the Virginia Coordinated Care Program: Led by the Institute for Public Health Innovation, this state initiative arose to develop community health workers as a viable entity to support patients in the Richmond area. VCU has a program in place through the Virginia Coordinated Care Program to train and provide community health workers to deliver disease-related care.  Engaging Stakeholders and Data Collection. We will use several strategies to engage collaborators in the development of the ACIP. In particular, we draw upon strategies outlined by recent studies aimed at developing integrated asthma programs for children,19,53 strategies from our teamÆs previous experience in conducting needs assessments,54,55 and the extensive experience of Engaging Richmond. The community needs assessment will include 6 elements: a) caregiver and youth advisory groups, b) monthly meetings with stakeholders, c) caregiver and child focus groups, d) community survey of caregivers of children with asthma, e) model synthesis, and f) interviews with key informants (Table 2; Timeline). The integration of data from this mixed methods approach will position us well for a trial to test the developed ACIP following this planning year. a) Caregiver and Youth Advisory Groups. We will begin the project by forming a Caregiver Advisory Group (CAG) comprised of 3 caregivers of children with asthma and a Youth Advisory Group (YAG) comprised of 3 youths (15-17 years) with asthma. These groups will provide guidance throughout the project and will be instrumental in ensuring that our ACIP is appropriate to the family, community, and cultural context. Engaging Richmond will recruit caregivers from the Parent Teacher Association (PTA) at schools in Richmond City. We will have one caregiver each from elementary, middle, and high schools. Engaging Richmond has previously used this strategy to find caregivers that are passionate about issues related to their childÆs health. As we will enroll a high-risk group of children in our clinical trial, we will enroll at least 1 caregiver on the CAG whose child had an ED visit or hospitalization due to asthma in the last year. Caregivers must be the childÆs legal guardian, have resided in the same home with the child for the last 6 months, and have a child with physician-diagnosed asthma, 5-17 years of age. Exclusion criteria include lack of fluency in English or a severe psychiatric/ medical condition that would preclude effective participation in the advisory group. We will offer the CAG resources (e.g., transportation if they live within 5 miles) to attend meetings, and $25 for participating in each meeting.    Participants in the YAG will be recruited by Engaging Richmond through area schools, faith-based centers, and resource centers. Youth must be 15-17 years of age, have physician-diagnosed asthma, and at least 1 youth must have had an ED visit or hospitalization due to asthma in the last year. Exclusion criteria include lack of fluency in English or a severe psychiatric/medical condition that would preclude effective participation in the group. We will include older adolescents in the YAG as they are more likely to be responsible for their asthma care and to participate in discussions about asthma with the Community Panel as compared with younger children. The perspective of younger children (10-14 years) will be included through focus groups. We will offer the YAG resources (e.g., transportation if they live within 5 miles of the center) to attend meetings, and $15 for participating in each meeting. Parents of youth will be asked to stay in the building during the advisory meetings (but not be present for the meeting). Parents will be compensated $10 for each meeting that they attend with their child and remain in the building.      Engaging Richmond, PI Everhart, and Co-I Schechter will meet with each advisory group twice in Month 1. In these meetings, system dynamics methods (e.g., participatory systems thinking, diagramming techniques)56 will be used to elicit concerns and generate a map of perceived barriers to managing asthma in Richmond City. This map will include a multilevel approach that considers how barriers at each level (family, home, community, and medical care) contribute to asthma disparities. Advisory members and Engaging Richmond members will also review items for our community survey and questions for focus group participants and key informants.    b) Monthly meetings with stakeholders. The Community Panelùcomposed of our Investigative team, stakeholders, Advisory Groupsùwill convene monthly for 60-minute meetings to discuss each component of the proposed intervention, paying particular attention to integrating proposed interventions to achieve a sustainable ACIP that yields successful outcomes with urban families. The composition of our panel is unique in that all stakeholders are already engaged in improving the health of Richmond families. The multidisciplinary panel will include a community-based pediatric asthma researcher (PI Everhart), a clinical child psychologist with expertise in qualitative research methodologies (Co-I Corona), a counseling psychologist with expertise in intervention development for caregivers of children with chronic conditions (Co-I Mazzeo), a pediatric pulmonologist (Co-I Schechter), a community nurse working in resource centers of public housing developments, a member from the Healthy Homes Initiative, the President of the Virginia Asthma Coalition, the Director of the Community Health Workers Initiative at VCU, a community-academic liaison with Engaging Richmond, other members of Engaging Richmond, and the Advisory Groups. Members of Engaging Richmond will present data from focus groups and the community survey as they become available. Meetings will be audio recorded and transcribed for later data analysis.    We will identify a standing time for monthly meetings that accommodates everyoneÆs calendar. Our first meeting will occur in person in a community-based location, such as the East District Family Resource Center, to allow members to meet in a non-threatening, comfortable environment and set the stage for a productive year of collaboration. This location is where Engaging Richmond members currently meet. Meetings in months 2-11 will occur via monthly conference calls, capitalizing upon technology (e.g., Skype) to engage all participants. Our last meeting will occur in person as we finalize our trial to test the developed ACIP. Transportation will be provided for members of Advisory Groups. We will use system dynamics methods56 to generate a model outlining how change can be affected by our evidence-based interventions and engage stakeholders in such discussions. Guided by theoretical frameworks,30,37 we will focus on strengths and resources within each system that might contribute to the successful implementation of the ACIP (e.g., community, family). We will consider barriers that have prevented the successful implementation of previous asthma-based programs and explicitly outline how our ACIP will address those deficits. We will diagram how the developed ACIP will initiate change within families and the care of children with asthma. We will consider how our ACIP will address issues generated from focus groups. Techniques that use systems dynamics highlight the interconnectedness of factors related to health behaviors and engage stakeholders in generating new ideas in the integration of interventions.56 Discussions will center on resources that implementation stakeholders will contribute to allow the ACIP to remain sustainable after completion of the clinical trial. Finally, we will provide support for educational materials for each community-based collaborator. These might include pamphlets or other reading materials that each organization provides to patients, caregivers, or others.   c) Caregiver and child focus groups (7 total). We will conduct 3 caregiver focus groups with approximately 8-10 caregivers in each at the beginning of the study. We will conduct one focus group with 8-10 children ages 10-14 years, and another focus group with 8-10 children ages 15-17 years. Participants will be recruited through flyers posted at community centers and faith organizations, as well as through clinic referrals. We will recruit children and caregivers from the same family if possible to ensure successful recruitment. Caregiver inclusion criteria will include status as a legal guardian (parent or caregiver) of a child with physician-diagnosed asthma (ages 5-17 years), who has lived with the child in the same home for the last 6 months, and resides in Richmond City. Youth inclusion criteria will include ages 10-17 years, physician-diagnosed asthma, and residing in Richmond City. Exclusion criteria for all participants will include lack of fluency in English or a severe psychiatric or medical condition that would preclude effective participation in a focus group. We do not have specific inclusion criteria related to race/ethnicity, although we expect the majority of participants to identify as African American/ Black. Research assistants (RAs) or someone from the Engaging Richmond team will screen participants for eligibility by telephone.     Focus groups will each last 90 minutes and occur in community-based sites used by Engaging Richmond in previous research. Sites include neighborhood resource centers, elementary schools, and public libraries. Groups will be led by a member of Engaging Richmond and Co-I Corona, our academic qualitative methods expert, using established methods for leading focus groups.57-59 Focus group discussions will be audio recorded. Incorporating input from caregivers and children is important to ensuring the cultural sensitivity of the proposed ACIP, as well as the acceptability and feasibility of our proposed approach and its perceived value to families in Richmond. Specific probes will therefore include: 1) barriers to providing effective asthma management within the family (e.g., environmental triggers, neighborhood stress, access to care, caregiver functioning, child functioning), 2) perceived concerns related to the asthma care children are currently receiving, 3) positive community assets that can help to manage child asthma, and 4) feedback on our proposed ACIP (see Focus Group Outlines, Appendix). Child groups will focus on perceived barriers to their asthma self-management. These foci will be modified to incorporate themes that emerge during initial meetings with the Advisory Groups. Adult participants will receive $25; youth participants will receive $15. Transportation (taxi) will be provided if participants live within 5 miles of the site. Parents of youth who participate in the focus group (but the parent does not participate themselves) will be asked to stay in the building during the focus group (but not be present for the group). Parents will be compensated $10 for staying on site during the child focus group.Following this same protocol, we will conduct two parent/caregiver focus groups in late spring. These focus groups will provide feedback related to the revised intervention. A script has been uploaded. Again, these will be groups of 8-10 caregivers and they will be compensated $25 each. The same IRB approved consent forms will be used, as well as the already approved recruitment scripts and screeners. The same inclusion/exclusion criteria apply; we are just adding two more focus groups in this amendment.    d) Community survey. Members of Engaging Richmond will distribute an anonymous survey to 100 caregivers (&gt;18 years) throughout Richmond City that have a child with asthma, 5-17 years. With input from our Advisory Groups and Engaging Richmond, this survey will be designed to identify the concerns and needs of caregivers of children with asthma. The survey (paper-pencil) will be administered by Engaging Richmond team members at faith-based centers, community-based primary care clinics, neighborhood resource centers in public housing developments, and door-to-door survey administration throughout the community. Caregivers will be given a clipboard with the survey, asked to drop the completed survey in a box, and compensated $10 for survey completion. Survey items will address demographic characteristics (e.g., race/ethnicity, child age, insurance coverage, income) and include questions related to the asthma care received by the child (e.g., seen by asthma specialist), caregiversÆ concerns about their childrenÆs asthma, their expressed asthma caretaking needs, and suggestions for ways to meet those needs. We will specifically assess whether children have visited the ED in the last year because of asthma and the factors that shaped caregiver decisions to use the ED (see Community Survey Items, Appendix). Outcome variables will include days of missed school, number of ED visits for asthma in the last year, asthma quality of life, and child asthma symptoms. We will administer the same community survey to 100 caregivers that are recruited through VCU clinics and the VCU emergency department. This survey is already IRB approved, as is the consent form. We have updated the recruitment section of the protocol to describe how this recruitment will occur. The same protocol (e.g., anonymous, $10 compensation) applies to this administration as well.    e) Model synthesis by Engaging Richmond. Following completion of the focus groups, team members from Engaging Richmond (in consultation with Co-I Corona) will analyze the focus group data and develop a conceptual model outlining the concerns of Richmond caregivers and children, using methods Engaging Richmond has developed over multiple projects (e.g., SEED Project; PCORI, ME131007664; E. Zimmerman, PI).28,60 The goal is to shape a holistic socioecological model that outlines the environmental, behavioral, social, and biological factors the community identifies as crucial influences on asthma outcomes in Richmond. Community survey data will further expand the model to highlight other community needs and factors impacting childhood asthma management. The team will indicate how each piece of the proposed ACIP will target and address issues that emerged from the focus groups and community surveys, as well as identifying concerns that the proposed ACIP will be modified to address. Team members will also incorporate themes that emerged from specific probes, as well as other themes that emerged from the focus groups. Team members from Engaging Richmond and PI Everhart will present this model to the Community Panel in Months 5 and 6.    f) Key informant interviews. In Month 7 of the project, we will also conduct at least 5 key informant interviews with community health care providers who treat children with asthma in Richmond City, individuals familiar with the local service environment, and policy makers. Interviews will each last approximately 30 minutes. An Engaging Richmond team member and PI Everhart will conduct these interviews, which will focus on understanding gaps that exist in our conceptual models for implementing the ACIP, as well as issues related to community concerns, service needs and barriers, and ways of promoting asthma management within families. We will ask key informants to review our proposed ACIP and provide feedback on the proposed evidence-based interventions and program of care for children with asthma (see Key Informant Outline, Appendix). Key Informants will include (see Letters of Support): Vice President of the Institute for Public Health Innovation, Deputy Director, Richmond City Health District, Chief Clinical Officer of the Bon Secours Medical Group, a Councilwoman, and asthma clinicians at hospitals serving Richmond City including Chippenham Hospital and the Bon Secours Health System (e.g., Richmond Community Hospital, St. MaryÆs). We will ensure that our ACIP is developed with input from clinicians at these hospitals, which care for the families we will be recruiting for the clinical trial. We will also add key informants as we begin to learn from families about their needs.   g) In the final month of the project, we will collect data from school nurses during an in-service event. Nurses will be asked to read over a consent form and then complete two anonymous questionnaires - one prior to the asthma in-service and one following the event. These questionnaires will inquire about school nurses' asthma knowledge, self-efficacy, and questions regarding how they make decisions about how to treat children with asthma at their schools. The post questionnaire will include information about what they learned and would else would be useful to know about asthma. Nurses will not put their names on the questionnaire, nor any identifying information. They will be compensated ($25) for completing the questionnaire. This information will be used to provide preliminary support for an intervention with school nurses that we are proposing in a grant application this fall. </t>
  </si>
  <si>
    <t>HM20000304</t>
  </si>
  <si>
    <t>The Seventh District Health and Wellness Survey</t>
  </si>
  <si>
    <t>Elizabeth Prom-Wormley</t>
  </si>
  <si>
    <t>Family Medicine</t>
  </si>
  <si>
    <t xml:space="preserve">Despite pharmaceutical advancements and adjustments in the American health care system, chronic physical and mental health disorders continue to represent a substantial burden to American society. In 2009, cardiovascular disease (CVD) accounted for 32.3% of deaths in the United States. The total cost estimates for CVD are higher than for any other diagnostic group.  Care, treatment and lost productivity due to CVD alone were projected to cost the United States $312.6 billion in 2009.  In comparison, the cost of all cancer and benign neoplasms was $228 billion (Go et al., 2013).The East End of Richmond is similarly affected by these chronic conditions.  In 2006, the East End had the highest number of cases for several chronic physical conditions including congestive heart failure, long-term complications associated with diabetes, and hypertension compared to all other Richmond City locales as defined by zip code (Solutions, 2013). Further, the East End is greatly affected by high unemployment, poverty and health disparity, making it an ideal location to benefit from focused community-based prevention, education and research initiatives. The Seventh District Health and Wellness Initiative (HWI) was founded in 2010 in response to widespread community and health needs using a model based in national best practices.  The HWI is a collaborative partnership between elected officials, health care providers, residents and other community organizations, who are engaged in implementing intentional, strategic and focused health strategies targeting residents of Richmond's East End Seventh District by working directly with the community.  The mission of the HWI is to improve health outcomes (i.e., reduce mortality and morbidity due to preventable and/or treatable health conditions), increase the number of residents connected to a medical home; and promote wellness and healthy lifestyles among residents in Richmond's East End Seventh District community.  A premise of the HWI is that effective community-based interventions and services already exist and are being offered by various providers and organizations in the East End and simply require additional coordination to improve effectiveness of outreach. The HWI coordinates existing local and state health related resources and initiatives, thereby eliminating duplication, replication and unnecessary costs. In addition, the HWI collaborative partners provide in-kind resources in order to execute planned trainings, events and activities. Similarly, several excellent research projects have been conducted in specific ôhigh-riskö neighborhoods throughout the Seventh District.  These projects are typically self-contained efforts approached by separate investigators from different organizations and departments.  In order to move towards sustainable research in the Seventh District, coordination of research efforts through the HWI are expected to benefit researchers as well as residents.  As the HWI begins its evaluation efforts, this streamlined approach is also being used to answer important questions shared among HWI stakeholders to help improve future interventions and services for residents.  This HWI-coordinated approach to research is expected to improve the quality of research by (1) addressing issues related to generalizability of results and statistical power to make strong conclusions; (2) protecting participants and their collected data; (3) maintaining participant support and enthusiasm for a project; and (4) engaging area volunteers in meaningful research-related service learning activities.  The HWI stakeholders agree that their project will benefit from a comprehensive research approach and that resident use of health care services can benefit from provider awareness of community-level health needs, opinions on health care, access to care, and familial health risk.  This project complements the goals of the HWI by coordinating research efforts across partner organizations in order to improve availability of and quality of services to residents.  Further, this project assumes that development and treatment of chronic disorders can be understood in relation to the multilevel psychosocial contexts in which the individual is embedded.  Therefore, we evaluate the burden of common systems-related barriers associated with chronic medical conditions.  Aim 1- Assess the current state of health and health care in the seventh district.  Access to a Medical Home.  It is well established that the utilization of a medical home model is important to decrease the burden of chronic illness (Nielsen, 2012).  A medical home model of care refers to an environment in which care is accessible, continuous, comprehensive, family-centered, coordinated, compassionate, and culturally effective (Adams et al., 2012).  Despite the consistent benefits of the medical home model, this approach has not been widely utilized within the City of Richmond.  Residents of the Seventh District are expected to benefit from the use of such a coordinated approach to health care.  In order to determine the rates of utilization and long term benefits of the medical home model on the burden of disease, it will be necessary to establish the avenues by which residents are currently seeking care for medical and mental health conditions.  Therefore, baseline data will be collected on health care utilization, current health-related behaviors, and lifetime diagnosis of medical outcomes.Prevalence of Current Health Conditions.  The Centers for Disease Control and Prevention collect data periodically to understand the overall burden of chronic illness throughout the United States and these data are used to demonstrate health needs as collected using the behavioral risk factor surveillance system Behavioral Risk Factor Surveillance System..  However, the smallest scale of this data is that of cities and counties, which does not provide a detailed understanding of health needs for the successful development of neighborhood-level service organizations.  Therefore, although Richmond, VA is identified with having high levels poor health outcomes, the distribution of illness within the city is unclear.  Organizations working in the East End are frequently challenged to report data to funding agencies in order to justify innovative programs and services.  Additionally, organizations must have programs that evolve alongside rapidly changing resident needs.  However, no health data exist on a micro-scale such as the ones needed within the East End to monitor these changes. Therefore, it is necessary to develop neighborhood-wide data collection pipelines to understand the needs of residents to decrease the burden of health outcomes on the community and to anticipate future needs as they develop.  Aim 2- Develop the foundation for sustainable future community-based participatory research projects in the East End.  This project has a long-term goal of making the East End a leader in sustainable approaches to coordinated health, social, community and educational program integration. The project takes advantage of collaborator expertise across fields and organizations and its approach attempts to keep features of community-based participatory central. This is a community-led project and this point will be communicated to residents at all stages. The collaborators agree they have a responsibility to advance knowledge in a manner that maintains respect for the participants, collaborators and the organizations that sponsor the project.  Therefore, the survey contains items for participants to indicate their interest in participating and receiving results on future studies like this project.  Resident Opinions on Health Needs and Services.    Recently published guidelines on the implementation of community health needs assessments have indicated the importance of community engagement at every stage of a community health improvement process.  Prior resident feedback has indicated interest in being more engaged throughout the planning and implementation process of developing health programs and research.  Therefore, in addition to understanding current health conditions, it is also important to measure resident opinions on health outcomes and health services in the East End.  This survey also asks participants about their opinions on the types of actions necessary to improve neighborhood health. These results will be used in the planning of HWI programs and initiatives as well as to determine possible steps for any subsequent data collection and for program implementation.  These data will be assessed with other collected measures to develop insight into the approaches that might have an increased likelihood of success.  </t>
  </si>
  <si>
    <t>We feel that while the subjects in this research may not directly benefit from this research, the importance of the knowledge gained from this project will assist residents to receive health care-related community resources, programs and projects which will be guided and informed by these responses. In addition, the residents will benefit in the sense of having the opportunity to be involved in the research process and engage with the research team in a community setting meant to raise awareness about health research and mental health related outcomes.  Some residents will benefit by having an opportunity to serve on the focus group and be involved in the development of the research project in the future.  Further, the residents may benefit from participation in this project because they will be receiving a gift bag with useful items of nominal value and resource card, which will direct residents to low-cost medical services in their neighborhoods as well as to acquaint residents with the services that the HWI provides.  All residents approached by the research team will receive a resource card.  Therefore, all residents will benefit from receiving information on resources that may help improve their future health outcomes.</t>
  </si>
  <si>
    <t>A large gap still exists between the reporting of basic epidemiological results and their practical application as community dissemination and utilization in prevention, treatment and education. Despite consistent reports of risk factors such as poor diet, exercise and access to consistent primary health care from epidemiological studies of large-scale studies, these results are less instructive towards developing neighborhood-specific approaches to improving resident health. This lack of integration between research groups, community service organizations and residents leads to challenges for maintaining sustainable health-related projects in the East End of Richmond, VA. A community-based participatory research (CBPR) to epidemiological studies of health-related issues through partnership with residents and community health and wellness service providers in the East End is expected to improve resident awareness, interest and involvement for community-based research activities.  Further, the process of large-scale data collection within this specified geographic area, in tandem with data dissemination and educational program planning using partnership with organizations and residents will develop research capacity as well as the trust necessary to build interpersonal and organizational networks to sustain future community-wide projects throughout the East End. The Seventh District Health and Wellness Survey has research goals focused on establishing baseline estimates of current health conditions, access to health care, opinions related to health care, and opinions related to participation in community-based research.  These research goals will be met while conducting the project within a CBPR framework through partnership with organizations currently serving the community.  Therefore, this project will partner with community-based organizations, resident volunteers and non-resident volunteers in data collection and analysis to maintain participant support and enthusiasm for this project. It is expected that this work will result in rapid and successful data collection as well quicker dissemination and utilization by partner organizations for strategic improvement of chronic medical conditions.</t>
  </si>
  <si>
    <t>In advance of data collection, the full research team will meet three times at the East End Family Resource Center.  The majority of the research team members are residents of the East End, which is expected to ensure high response rates.  Therefore, several initial meetings are anticipated prior to data collection to maintain a high level of coordination among study sites.  The first meeting will focus on ensuring clarity on study goals and design, refining a project timeline and address any administrative issues.  The second meeting will focus on ethics-related CIRTification training.  The third meeting will focus on protocol training.  Once data collection begins, the PI will meet with study teams at their respective locations bi-weekly to discuss any data collection issues.   The study team members will also report directly to the Seventh District Health and Wellness Initiative (HWI) project coordinator daily to record daily data collection goals.  The HWI project coordinator and the PI currently maintain daily contact regarding the project by phone and e-mail.  This level of interaction is expected for the duration of this project.  All study team participants will share their contact information with the PI and one another to ensure that immediate questions can be addressed if necessary.  Any adverse events will be reported to both the PI and the HWI project coordinator by phone and/or e-mail.  In addition, the study will have an Advisory Board consisting of residents, survey administrators, leaders at each of the survey locations, the PI, and members of the HWI to aid in safety and monitoring of participants and data.   The Advisory Board will meet monthly to discuss project progress and direction.  In addition, the Advisory Board will be convened to solicit advice in the event of any unforeseen problems or events.</t>
  </si>
  <si>
    <t>This project aims to pilot the survey and protocols necessary for a large-scale data collection project in the East End that will establish baseline estimates of the prevalence of health outcomes, access to health care, opinions related to health care, and opinions related to participation in community-based research.</t>
  </si>
  <si>
    <t xml:space="preserve">All East End residents who are 18 years or older who speak English are potential participants.  Recruitment focuses on the geographical location of the potential subjects.  We will focus our pilot collection efforts on the health resource centers Fairfield Court, Creighton Court and Mosby Court as well as community centers, including Neighborhood Resource Center and the East District Family Resource Center.  However, any resident from surrounding neighborhoods within the East End is able to participate.  In order to have a general idea of the geographical representation while maintaining participant anonymity, participants will be asked to provide the street names of the intersection closest to their home.  Data collection will end once 1000 total surveys with useable data have been collected.Recruitment/Community Engagement.  Flyers with general information regarding data collection will be posted throughout locations in the East End frequented by residents in order to provide advance notice of the study.  These locations include HWI partner organizations such as neighborhood resource centers, community clinics, community centers, and churches.  The flyers will provide a brief overview of the project including a description of the survey and will include contact phone numbers and e-mail addresses so that potential participants may address specific questions prior to data collection.  Information regarding the study, goals and the survey will also be introduced to residents of the public housing communities during monthly tenant meetings for residents living in housing communities.  This level of engagement is expected to build community awareness, provide an opportunity for feedback and develop support for the project in advance of data collection.  All recruitment-related content will be approved by the IRB prior to dissemination.Informational booths.  In an effort to increase resident awareness and understanding of the study as well as to improve recruitment, the research team will set up informational booths periodically in high traffic areas throughout the neighborhood (e.g. HWI-sponsored community events).   These booths will provide residents with information about the health challenges facing the residents in the seventh district and general information on the HWI and how it is addressing these challenges.  In addition, these booths will have the IRB-approved informational flyer advertising the Seventh District Health and Wellness Survey, and will allow residents to ask questions about the study. When these booths are set up in conjunction with events taking place in either of the community centers, computer labs and survey administrators will be available to help interested residents complete the survey.Residents Visiting Resource/Community Centers.  While at a resource/community center, staff will notify the resident of the study, provide them with basic information regarding the study, and invite the participant to speak with a survey administrator in the designated area at any time during their visit.  No names or personal information will be asked.Residents Recruited Within the Community.  Resident team members located in neighborhoods next to resource/community centers will invite residents to complete a survey within the center.  Once residents agree to participate, the resident team member will either walk with the resident to the resource/community center immediately or set up an appointment to complete the survey within a week.  In the event an appointment is made, the resident research team member will note the residentÆs first name and last initial, their address, phone number, and the day/time of the appointment.  Residents will receive a reminder phone call within 24 hours before their appointment.  During the reminder phone call, residents will be asked if they would like someone to stop by their home to pick them up for their appointment.  The home address will be used to guide the resident research team member to their location.  This information will be shared with the survey administrator for a given location for record keeping purposes only. Once the resident has visited and completed their appointment, all contact information will be destroyed in a shredder.  Shredded material will be given to the PI to be discarded with other confidential shredded materials at VCU. </t>
  </si>
  <si>
    <t xml:space="preserve">The first major aim of this project is to assess the current state of health and health care in the seventh district.  This will be accomplished by answering questions which include (1) identifying the current health needs of the residents of RichmondÆs Seventh District, (2) understanding the challenges Seventh District residents face when trying to maintain or improve their health, (3) determining the disorders for which residents are most affected, and (4) understanding where residents go when trying to maintain or improve their health.The second major aim of the project is to develop the foundation for sustainable future community-based participatory research projects in the East End. This will be addressed by (5) determining whether an internet-based survey can be used successfully in a large-scale community-based research setting, (6) understanding what may be needed to maintain or improve resident health on individual- and community-levels and (6) understanding what may be needed to maintain or improve community-based research in the East End.   </t>
  </si>
  <si>
    <t>Data CollectionInternet-Based Survey Data Collection.  As part of this pilot study, we are developing an internet-based survey using REDCap software. We have received an agreement from the Virginia Department of Health to collect data in their four East End health resource centers using HWI-issued laptop computers.  Residents in four public housing communities in the East End (Whitcomb Court, Mosby Court, Fairfield Court and Creighton Court) will be invited through interpersonal contact in the neighborhood setting to participate by resident research administrators.   During this time, residents will be given a flyer to make them aware of the study and provided a verbal explanation of the project including the duration of the survey.  If residents agree to participate, they will be invited to answer the survey on a laptop computers located inside the resource center or on a computer in a computer lab inside the community center.  Once residents have entered the resource/community centers, they will be guided to a designated area where they can answer the online survey.  A second survey administrator will assist the resident to log them in the REDCap system, and the resident will be invited to begin the consent process and then to proceed to completing the survey. The participant will be given the choice to read and answer questions alone or with the assistance of the research administrator.  The research administrator will always be available to the participant to address questions regarding specific survey items as they arise. We have also received agreements from the East District Family Resource Center (FRC) and the Neighborhood Resource Center (NRC), both community centers with computer labs, to use designated computers for the purpose of data collection. Prior to entry in the computer lab, residents will be given a flyer and invited to participate in the study and provided with an opportunity to ask questions.  Upon positive response, participants will be led to a designated computer and provided a link to access the survey.  A second survey administrator will assist the resident to log them in the REDCap system, and the resident will be invited to begin the consent process and then to proceed to completing the survey. Participants with literacy/computer literacy concerns or who feel that they may require additional assistance will be provided with a laptop computer and direct access to a research administrator in a room designated by the center to ensure privacy.   Completion of surveys is expected to take approximately 20 minutes.The administration of all internet-based surveys, regardless of location, will adhere to a certain set of common guidelines: (1) One survey administrator per study location will always be available in the event assistance is required;  (2) At the time of data collection, participants who complete the survey will be entered into a drawing for one of four $25 gift cards at each of the locations. After survey completion, participants will be given a raffle ticket with a non-identifiable number.  A second copy of the raffle ticket will be held to perform the raffle within 1 week after the completion of all data collection for the location.  After the raffle is held, participants can visit the location at which they filled out their surveys and check a list of winning raffle ticket numbers; (3) Any resident who is approached to participate in the survey will receive a resource card which will provide information on health and social services available to residents of the East End as well as general information on the HWI and related services, contact information and programs.  This resource card will be provided regardless of participation; and (4) a small cloth gift bag with an assortment of donations provided by partner organizations which will include any of the following:  pens, pencils, notebooks, water bottles, or healthy eating cookbooks. The estimated value of the gift bag and its contents will not exceed $5.  Any possible concerns and questions identified by the research administrators will be reported to the study PI, the HWI Project Coordinator and the HWI Database Manager.A survey administrator will be in close proximity of a research computer at all times to monitor the computers, assist participants with questions or concerns, to ensure a participant has appropriately logged off while the participant is present, and to ensure proper log-out after each survey is completed.  Assessment of the strengths and weaknesses of this approach will be used as preliminary data for use in grant submissions for and improvement of a future large-scale study of the East End.In order to maintain confidentiality, and to avoid any appearance of coercion on the part of the HWI or its affiliated organizations, all data will be stored in a REDCap database under the custodianship and supervision of the study PI. The HWI database manager will have sole access to the identifying information about participants, and will ensure that the data stripped of identifiers to the study investigator. The HWI Project Coordinator serves as the liaison between residents and the research team (study PI and any other interested researchers).  Thus, the HWI Database Manager will maintain and distribute the appropriate data, while the investigators who are analyzing the data will have access only to coded data.  The study PI ensures and oversees access of VCU researchers to the data.  The HWI Project Coordinator serves to address general resident concerns particularly as they relate to any specific community organization partner and to meet and resolve serious issues with the research team should they arise. Survey information will be kept on a secure server at VCU.  Names and contact information of participants willing to be contacted for future studies will be stored in a REDCap database and a secure server accessible only by the HWI database manager.  Members of the research team analyzing the data will only ever have access to the survey; they will have no identifying information about participants.  The ôlinkö between the research team and the HWI database will be the HWI database manager.    In the case a participant wants to communicate with the research PI, the HWI database manager or other researchers, the HWI database manager will first inform them that by doing so, their identities (in the context of the communication) will of course no longer be private. In the text of the informed consent (included in the survey introduction), we emphasize that any researcher who is interested in the data obtained through the Seventh District Health and Wellness Survey will only be able to access the data once they have approval from the Proposal and Paper Review Committee (detailed in XVI Section A), and by direct collaboration with Dr. Prom-Wormley (a requirement of access, as detailed in XVI Section A).  Follow-Up Focus Groups The research team may hold small follow-up focus groups to obtain participant and input on their experience in this research and volunteer input on their experience with the data collection and data entry process. Members for the participant focus group will consist of residents who agree to take the survey to provide feedback only.  Responses from these surveys will not be recorded.  The information from these focus groups will be used to improve our study.  Personal information, such as names or individual addresses will not be recorded, only comments summarized in aggregate. The focus groups will have facilitators leading the group and record keepers keeping a document in writing summarizing the groups input in aggregate.  No other recording of these focus groups will be done (i.e. no audio or video recording).</t>
  </si>
  <si>
    <t>East District Family Resource Center;Neighborhood Resource Center;Richmond City Department of Health Resource Centers (Mosby Court, Fairfield Court, Whitcomb Court, Creighton Court);East District Family Resource Center;Richmond City Department of Health Resource Centers (Mosby Court, Fairfield Court, Whitcomb Court, Creighton Court);Neighborhood Resource Center;East District Family Resource Center;Richmond City Department of Health Resource Centers (Mosby Court, Fairfield Court, Whitcomb Court, Creighton Court);Neighborhood Resource Center;Richmond City Department of Health Resource Centers (Mosby Court, Fairfield Court, Whitcomb Court, Creighton Court);Neighborhood Resource Center;East District Family Resource Center;Neighborhood Resource Center;Richmond City Department of Health Resource Centers (Mosby Court, Fairfield Court, Whitcomb Court, Creighton Court);East District Family Resource Center;</t>
  </si>
  <si>
    <t>3;3;3;3;3;3;3;3;3;3;3;3;3;3;3;</t>
  </si>
  <si>
    <t>HM20010322</t>
  </si>
  <si>
    <t>ôWe Areàö: Creating Discursive Spaces  for the Construction of ôCounterö Narratives  through Photovoice as Critical Service Learning</t>
  </si>
  <si>
    <t>Kurt Stemhagen</t>
  </si>
  <si>
    <t>SOE Foundations Dept</t>
  </si>
  <si>
    <t xml:space="preserve">This project will address the need for a critical service learning approach in education that moves beyond ôlearning by doingö and empowers students to become agents of change, using their own stories and cultural/social capital to dispel the deficit-model perspectives often surrounding marginalized students and communities.Checkoway and Gutierrez (2006) argue that mainstream media often serves to portray youth, and primarily youth of color, as criminals, drug addicts, nuisances to society and with these images flooding society minute by minute, ômany adults think of young people as problems, and young people accept adult images of their deficiencies rather than viewing themselves as agents of changeö (p. 2).  They also argue that researchers ôreinforce this view with studies of poverty, racism, and other forces that cause poor housing, broken families, and worsening social conditionsö, seeking ôto save, protect, and defend them from conditions that affect themö (p. 3). When youth are viewed as victims of society, it serves to de-emphasizes their assets and strengths and weakens their ability to help themselves and their communities, perpetuating the cycle of deficit thinking.  Checkoway and Gutierrez (2006) go on to state that there is an emerging alternative, Youth Participation.  This alternative ôportrays young people as competent citizens with a right to participate and a responsibility to serve their communitiesö and ôproponents of this view want to build on the strengths of youth by enabling them to make a difference in ways that provide them with tangible benefits and develop healthier communities. Young people who view themselves as change agents, and adults who are their allies, are instrumental to this approachö (p. 3).  Critical service learning, and more specifically photovoice as critical service learning, is one such approach to youth participation for community change.  Service learning for social justice, also termed critical service learning, emerged in the late 1990Æs as an alternative to traditional service learning models.  Maybach (1996) has argued that traditional service learning historically placed the emphasis on student learning and outcomes related to student development of new ideas and perspectives in relation to meeting a community need, whereas service learning for social justice provided a new means to move beyond just ôvolunteeringö and was ôdesigned to enhance practice through exploration of issues of oppression, individual voice, [and] empowermentö (p. 224).  This alternative approach took the initial tenants of service learning and added an additional layer û a ôservice ethicö.  Previous research into the benefits and limitations of service learning had offered critiques of the traditional model stressing the need for a pluralistic approach that more accurately reflected not just the ôneedö of a particular group but also the root causes of that need.  In the early years of service learning research, outcomes showed a high degree of ôcharityö modeling in which students were the providers and marginalized communities were the recipients.  The charity model promoted a hegemonic system of service and learning that reinforced a one-sided view of ôfor the common good,ö perpetuating the structures that identify the ôneedyö as the oppressed and the service providers the oppressors, whether they were aware of this oppression or not (Maybach, 1996 and Mitchell, 2008).  Artz (2001), employs a synthesis of GramsciÆs theoretical concept of hegemony with FreireÆs philosophy of critical pedagogy to support the use of critical service learning to address social problems. GramsciÆs cultural hegemony theory posits that ôman is not ruled by force alone, but by ideasö and his faith in the ôestimation of the power, both creative and conservative, of ideasö (Bates, 1975, p. 351). In FreireÆs critical pedagogy, individualism is a ôparticular expression of a social consciousnessö and through critical thought and action ôit is impossible to deny the constitutive power of their consciousness in the social practice in which they participate (Freire and Macedo, 2008, p. 355).  Artz argues that a serious limitation to traditional service learning pedagogy is the ôservice learning as charityö model often employed in higher education (and often reproduced in the K-12 SL model), a model that provides students with opportunities to identify community needs, serve as a way to address the needs, yet fails to provide outlets for reflection and consideration of the structural forces that perpetuate the injustices. It also often fails to provide opportunities to meaningfully reflect with the community in which they serve as to why the injustice occurs and how their own (the studentÆs) individual biases may serve as limitations to social justice.  The basis for ArtzÆs (2201) argument is that ôcharity, by itself, as a basis for service learning, will not likely lead to a sustained social critique or actionö (p. 240).  He notes, ôcharity frequently denies the possibility of social change by implying that the poor or oppressed are less competent and less able than those who have more social, cultural, and economic capitalö (p. 240).  Artz (2001) stresses the need to move beyond a service learning pedagogy that fails to challenge structural forces and allows for a discourse that promotes mutually inclusive dialogue between service learning students and the ôoppressedö in order to promote social action, not charity.  Mitchell (2008) makes a similar claim, surmising that the goal of critical service learning, as opposed to traditional service learning, is to deconstruct and dismantle power structures that perpetuate the need for service and serve to sustain social inequalities.   	One secondary purpose of this project is to make the case that photo voice can be thought of as more than a valid qualitative methodology to explore critical service learning, but also as a form of critical service learning in itself.  Regardless of whether that case is made completely in this project, it is evident that photovoice and critical service learning are linked in a number of ways, specifically the outcomes and benefits for marginalized youth.  If this project fails to specifically make the case for photovoice as a form of critical service learning, the fact still remains that it is, at the least, a suitable method for the study of critical service learning.  </t>
  </si>
  <si>
    <t>Potential benefits to participants include increased agency, ability, and empowerment to use their knowledges and skills to make change in their community.  Also, the benefit to participants includes the ability to look beyond deficit perspectives often held about them and by them and start to see themselves and their community for its strengths and assets - this could potentially lead to greater efficacy, empathy, and community engagement.  This said, there is no guarantee of direct benefit for individual participants.</t>
  </si>
  <si>
    <t xml:space="preserve">The inclusion requirements of this study are relevant as indicators show this community to be identified as "marginalized" based on racial, economic, and educational factors and is often categorized through a deficit perspective.  One purpose of my student is to provide students with a way to highlight the strengths and assets of their community to dismantle these negative stereotypes and construct a narrative based on possibility perspectives.  </t>
  </si>
  <si>
    <t>Review of the literature shows there is a significant gap in the knowledge/research base regarding the use of critical service learning for social transformation with urban youth in marginalized communities.  Even fewer studies have investigated how photovoice, as a form of critical service learning, opens discursive spaces in which students can circulate different narratives about their own lives and communities.  In order to address these gaps and determine how critical service learningùand more particularly, photovoice as a form of critical service learningùserves as a platform for opening discursive spaces to construct and circulate counter-narratives, this study will address the following research questions: ò	What narratives do students construct about their identity, their community, and their sense of place within their community through participation in a photovoice critical service learning project?ò	What narratives do students construct about their ability to be change agents in their community through participation in a photovoice critical service learning project?ò	How, in particular, does photovoice as critical service learning contribute to the construction of student narratives about themselves and their community?</t>
  </si>
  <si>
    <t xml:space="preserve">The research team will meet weekly to discuss ongoing work and progress of the project.  Communication between the research team will be conducted in person, via phone, and email.  In the event of an emergency and/or situation, team members will communicate via phone.  As data collection will occur off-site, all communication between VCU and the site will occur via phone and/or email weekly and as needed.   </t>
  </si>
  <si>
    <t xml:space="preserve">The knowledge gained through this study could address a gap in the literature about how photo voice as critical service learning  may serve to address the affects of deficit thinking on students, schools, and communities (especially marginalized groups) and increase the knowledge base of how youth voice and community engagement may impact communities and schools in ways promoting possibility perspective.  These findings will also (hopefully) move research in a direction that focuses on the researcher's role when conducting research with youth as a participant observer and how we can move beyond counter-narratives to the spaces in which these narratives need to circulate and be heard.  </t>
  </si>
  <si>
    <t xml:space="preserve">Recruitment will occur through an individual email sent to the parent/guardian of each eligible participant.  Email addresses are available to the researcher as she is the sponsor for the after-school club and has a many year relationship with these students and their families (she was a former teacher at the school and has been a part of the school community for the past 10 years).  Only the student researcher will contact and/or reply to potential participants unless potential participants and/or their parents/guardians request to speak with the PI.  </t>
  </si>
  <si>
    <t xml:space="preserve">Through this project, the researcher will explore the use of photovoice as a form of critical service learning for traditionally marginalized youth to legitimize their sense of place, identity and connect to their community while empowering them to be advocates for social change. Students will serve as action researchers, constructing counter narratives through photovoice documentation to address social inequities by highlighting assets in their own schools and community. It is important to note here that traditionally, photovoice methodology is used as a way to bring to light inequities and injustices yet an adapted use of photovoice in this study will emphasize assets as a way to move beyond deficit thinking û from thinking about whatÆs wrong to thinking about whatÆs right.  In addition to using photovoice as a methodology, this study will also address how photovoice as critical service learning pedagogy can serve to create discursive spaces for those counter-narratives to circulate and to be heard. </t>
  </si>
  <si>
    <t>For this study, I will employ an exploratory qualitative study using photovoice, photo elicitation, and critical thematic analysis. This study employs a photovoice methodology in which students will use cameras to document their realities û the perceived strengths and assets of their school and community û hopefully as a way to construct narratives through photo elicitation that counter the dominant ôdeficitö perspective often held about and by marginalized students and communities and to create discursive spaces for which those narratives may exist and circulate. I have chosen to use Powers, Freedman, and PitnerÆs resource manual, Final Snapshot to Civic Action: A Photovoice FacilitatorÆs Manual (2012) as the methodological outline for this project with my own adaptations to more closely meet the needs of this project and the students and community I will be working with.  I chose this specific model because it is easily aligned with my research questions, it meets the time constraints of this project timeline, it is appropriate for use with the age range of my participants, it is easily accessible, and it is easily adaptable for immediate use.   This design includes five phases: Phase one consists of two training sessions with youth participants (an overview of photo voice as critical service learning and photography training including use of camera and ethics involved in taking pictures) and a youth focus group session (discussion of student perceived dominant narratives surrounding them and their community).  Phase two consists of four weekly group sessions during photo documentation (discuss the pictures students are taking).  Phase three is individual participant interviews (using photo elicitation techniques to allow youth to interpret their own photographs).  Phase four is a group reflection session (youth discuss their constructed narratives from the photos and also discuss the photovoice project as a whole).  Phase five is a group analysis session (youth participants will discuss initial themes that emerge from their narratives and photos).  Participant names will be used during group discussions and the individual interview session; however, names and identifying information will not be revealed with photographs and narratives included in exhibits, presentations or publications unless parents request the use of participants' first names or a pseudonym. Despite efforts of confidentiality, there is always the chance that somebody may recognize them or a specific location in the photographs. Information collected during the meetings and interviews will be stored on password-protected computers, and in files designated for this project. Access will be limited to the researchers. All data stored in computers will have password protection and all paper files will be secured in a locked storage file.  Personal information (full name, address, contact information, etc.) will never be shared with anyone outside the scope of this project.  NOTE: Data generated by this project will be housed and managed in VCU Google Drive for Education. Google is registered with the US-EU Safe Harbor agreement, which helps ensure that our data protection compliance meets European Union standards for educational institutions, VCUÆs contract with Google allows for secure cloud storage and automatic backup, storage of most data types, encrypted browser sessions, and control of permissions for all files in Google Drive.</t>
  </si>
  <si>
    <t xml:space="preserve">Seems like service learning, but I do not see community partner </t>
  </si>
  <si>
    <t>HM20001161</t>
  </si>
  <si>
    <t>Northside Parental Engagement Study</t>
  </si>
  <si>
    <t>Amber Haley</t>
  </si>
  <si>
    <t xml:space="preserve">Middle School Renaissance (MSR 2020) is a cross-sector collaborative effort to develop an integrated out-of-school time (OST) system for Richmond Public Schools (RPS) middle school students. The goal of MSR 2020 is to create better academic and developmental progress for a critical mass of RPS middle school students, leading to a strengthened learning culture, both during and beyond the traditional school day. Ultimately, MSR 2020 will be a coordinated system of high quality out-of-school-time programs available across all 9 RPS middle schools to any student who wants to participate. VCU-Center on Society and Health (VCU-CSH) is uniquely positioned to work with MSR 2020 to design and implement a process to ensure parental engagement in support of its goal of improving program relevance, alignment, quality and participation.  In 2011, the VCU-CSH received a supplement to its Clinical and Translational Science Award (CTSA) to conduct a community engaged research study, which examined the social determinants of health of importance to community members in Richmond, VA. Through this grant VCU-CSH established a community-university partnership (Engaging Richmond) focused on the East End neighborhood. During the course of that project the Engaging Richmond team conducted focus groups and individual interviews with staff from local service provider agencies. The Engaging Richmond team collaboratively coded and analyzed data from the focus groups, identifying a wide range of themes of importance to the community.  Parental engagement emerged as a top priority. </t>
  </si>
  <si>
    <t>There are no direct benefits to participants.</t>
  </si>
  <si>
    <t>We are selecting parents of students at Henderson Middle School because this school has been selected by the funder, MSR 2020. We feel the parents of the middle school students are the best source of information about determining priorities for out-of-school time as well as information about continued parental engagement.</t>
  </si>
  <si>
    <t>Engaging Richmond will collaborate with Middle School Renaissance ("MSR 2020") and Bridging Richmond to convene a small group of parent leaders in the Henderson Middle School catchment area for the purpose of identifying parental priorities for students during out-of-school time. Engaging Richmond will hold focus groups to get feedback from parents about their priorities and will make recommendations to MSR 2020 for scalability and continued parental engagement in Richmond Public Schools.</t>
  </si>
  <si>
    <t xml:space="preserve">Preliminary meetings amongst the staff established a work plan detailing tasks and the responsible parties as well as a timeline outlining deadlines. All staff were made aware of the final result. Activities will be monitored daily by the project manager, and weekly by the principle investigator. </t>
  </si>
  <si>
    <t>Research findings will be used to inform future parental engagement strategies in Richmond Public Schools.</t>
  </si>
  <si>
    <t>Word of mouth and recruitment flyers posted in the community around Henderson Middle School will be the primary recruitment methods used.</t>
  </si>
  <si>
    <t>The aim of the study is two-fold: 1) to identify out-of-school time priorities for parents of middle school students in the Henderson Middle School catchment area and 2) make recommendations for parental engagement</t>
  </si>
  <si>
    <t>In order to facilitate the partnership between Engaging Richmond, MSR 2020, and parent leaders, the VCU Center on Society and Health will support the following scope of work:1) Identify parent leaders in the Henderson Middle School area2) Conduct a 1-2 hour orientation for parent leaders3) Conduct 2-3 focus groups 4) Work with parent leaders to identify priorities for out-of-school time and make recommendations for parental engagement5) Hold one community forum in partnership with Bridging Richmond to discuss research findings6) Make recommendations for scalability and continued parental engagement.</t>
  </si>
  <si>
    <t>Engaging Richmond;Engaging Richmond;</t>
  </si>
  <si>
    <t>HM20010773</t>
  </si>
  <si>
    <t>Studying the relationship between prenatal care and attendance of well child care visits</t>
  </si>
  <si>
    <t>Elizabeth Wolf</t>
  </si>
  <si>
    <t>Pediatrics</t>
  </si>
  <si>
    <t>SIGNIFICANCEThe American Academy of Pediatrics recommends at least 13 well-child visits (WCVs) between birth and age 6 years.31 WCVs provide the opportunity to deliver immunizations, identify and treat disease, screen for developmental delays and recognize signs of abuse.32 WCV attendance is associated with decreased emergency department utilization and reduced hospitalizations.33, 34 Although WCV attendance has been shown to improve child health outcomes and lead to lower health care costs, children miss about a third of WCVs.35 Significant disparities in WCV attendance exist û children whose mothers are young, have lower socioeconomic status, lower levels of education and are African-American have significantly lower rates of WCV attendance.36-39 The children that face the highest risk for developmental delays are, paradoxically, in greatest need of health supervision.40, 41 It is not known how to best improve WCV attendance. One promising intervention is converting acute clinic visits into WCVs,42 but this approach relies on families actually attending acute clinic visits. Studies have shown that poor and publicly insured patients are more likely to use emergency departments instead of outpatient clinics for their acute care needs.43, 44 Another approach is to use intensive case management and home visitation for the children most delinquent in vaccinations and WCV attendance.45 The disadvantage to this targeted approach is that it is triggered by child having missed several important WCVs, it is cost and labor intensive, and there is mixed evidence on effectiveness.46-49 Evidence for prospective interventions that improve attendance of WCVs is limited.One way to prospectively target children at risk for poor WCV attendance is to focus on mothers with poor prenatal care (PNC) visit attendance. This is because childrenÆs access to preventive care is highly associated with that of their mother.50-55 One study found that children whose mothers had initiated first trimester PNC were almost twice as likely to have attended an adequate number of WCVs compared with children whose mothers had late or no PNC.51 Mothers who miss PNC visits may do so for many of the same reasons that their children miss WCVs: they may experience insurance lapses, inadequate transportation, housing instability, interpersonal violence, or mistrust in medical authority.56-60 It is important to gain a better understanding of these systemic barriers through the perspectives of affected community members so that alternative strategies to improve attendance can be developed. INNOVATIONWe bring five innovations to this topic: (1) combining person- and place-based risk factors for poor preventive care attendance, (2) linking medical and social risk factors, (3) identifying a region with major disparities in birth and child health outcomes, (4) using geospatial methods to identify specific neighborhoods where these disparities are concentrated, and (5) using a multilevel stakeholder model (the SEED method30) to engage residents in these neighborhoods to enhance understanding of the barriers to attendance and develop an intervention based on community-identified priorities. This information will allow us to design an alternative strategy to improve attendance that targets the geographic area and specific challenges that residents confront. We think that this approach could be used elsewhere to target the specific barriers to attendance within other communities.Greater Richmond is known to have some of the greatest health disparities in the nation.61, 62 In particular, pediatric outcomes such as infant mortality and the proportion of low-birth weight infants are unequally distributed throughout the population.61 Infant mortality in Richmond City (10.6 per 1000 live births) is almost double that of adjacent Henrico County (5.6 per 1000 live births) and the national average (6.0 per 1000 live births) (Figure 1).63, 64 Access to PNC visits and WCVs is therefore also likely to vary geographically, but a detailed analysis of the landscape in greater Richmond has not yet been performed. A geospatial examination of variation between local communities (e.g., between census tracts) is critical to understanding the factors driving attendance. Several independent needs assessments in Richmond have identified maternal and child health as major health priorities.65-67 In our qualitative pilot study of caregivers whose children missed 2 or more WCVs, we identified many social reasons why families missed preventive visits, including: poverty, housing instability, and lack of transportation.1 Since these social risk factors are not uniformly distributed throughout the greater Richmond area, we hypothesize that there may be ôhot spotsö of inadequate PNC and WCV attendance. By identifying these ôhot spotsö we can gather insights from community members within these neighborhoods and design a community-based intervention in the areas where the challenges are the greatest. We propose an innovative two-phase study to address preventive care attendance. Phase I identifies the hot-spots with lowest PNC and WCV attendance and the patient-level factors that contribute to poor attendance. Phase II utilizes a structured approach to engage stakeholders using this information to understand the causes of low PNC visit and WCV attendance and develop strategies to increase recommended care (Figure 2). To our knowledge, there have been no studies that have used a community-based approach to identify barriers to WCV attendance and to develop potential solutions to inadequate WCV. Reaching out to families within their communities may be more effective than interviewing them in a healthcare setting, since by definition these families are not well engaged in the healthcare system. Based on lived experience, stakeholders may have unique insights into the root causes of inadequate attendance and how these factors may be related. Furthermore, these stakeholders can inspire innovative solutions that address their communityÆs unique needs and priorities.28 We will use the SEED method for our community-engaged research. The SEED method was developed in 2012 by Virginia Commonwealth UniversityÆs (VCU) Center on Society and Health with support from PCORI.68, 69 The SEED method is a six-step multi-stakeholder technique for developing health research questions and solutions that reflect the values and priorities of patients, clinicians, and other stakeholders.27-29 The SEED method is customizable to any health topic. It was specifically designed to include the input of those without formal scientific training. Specifically, principles of community ownership, inclusion, democratic participation, social justice, community knowledge, and capacity building are of high importance in the process. PRELIMINARY STUDIESOur study Gaps in Well-Child Care Attendance Among Primary Care Clinics Serving Low-Income Families included a retrospective cohort of 152,418 children age 0-6 years from 19 different states. We found that gaps in WCV attendance were most likely to exist at 15 and 18 months of life and 4 years of life.1 These visits are critical for identifying developmental delays, behavioral problems and school readiness.  The proposed study builds on our previous research to understand why children are missing these visits and what can be done to improve attendance. In addition, we will be partnering with the Center on Society and Health that developed the SEED toolkit and has used it to study lung cancer,70 diabetes and hypertension.28 They have also established Engaging Richmond, a community-academic partnership between a low-income neighborhood of Richmond and VCU, to conduct community-engaged research on topics ranging from firearm violence to early childhood programming.71, 72</t>
  </si>
  <si>
    <t>There are no direct benefits for the participants in the study</t>
  </si>
  <si>
    <t>We will be including community members who live in one of the three neighborhoods with the poorest preventive care attendance of women and children in the community-engaged portion of the research in order to gain important insights on how to improve delivery of care.</t>
  </si>
  <si>
    <t>Children with inadequate well-child care often have mothers with inadequate prenatal care. These mother-child dyads are at higher risk for adverse health outcomes and are not well captured in scientific study because of their infrequent contact with health systems. It is not well understood what barriers to preventive care exist and how to best improve attendance so that these families can receive the preventive services they need. We will first identify the neighborhoods within greater Richmond most in need of improved prenatal and well-child care attendance using geospatial analysis and traditional statistical techniques and then engage stakeholders within those specific neighborhoods to develop solutions using the SEED method. The SEED method is a participatory design approach that has been tested in multiple projects throughout Virginia. It involves three different levels of participation: the community-academic research team, TOPIC groups (groups of stakeholders selected on their experience and knowledge of the maternal and child health) and SCAN participants (consulting stakeholders who participate in interviews). Team members from Engaging Richmond, a long-standing academic-community partnership, will be part of the research team and facilitate the research process. This community-based participatory approach will give us unique insights into the barriers for prenatal and well-child visit attendance and help us develop novel ways to improve preventive care for women and children.</t>
  </si>
  <si>
    <t>We will make all members of the study team aware of the protocol prior to beginning the study and have biweekly research meetings to remind team members of the protocol. All team members will receive training in their role in the study prior to beginning the study.</t>
  </si>
  <si>
    <t>The relationship between prenatal care and well-child care is not well understood. We think this study could help illuminate that relationship and help inform providers of which families are at greatest risk of inadequate well-child care. We hope that the geospatial analysis will help inform future interventions about how to improve preventive care for mothers and infants. The community-engaged portion of the study will allow us to gather important insights from community members about how to improve delivery of care.</t>
  </si>
  <si>
    <t>Participants in phase 1 will be identified by bioinformatics staff at the Center for Clinical and Translational Research and biostatisticians within the Department of Family Medicine based on age (for the case of children) and whether or not they have delivered at VCUHS (in the case of mothers). Research assistants will apply the exclusion criteria (NICU stay, gestational age, etc.) based on manual review of the EHR.Participants for the community-engaged portion of the research will be identified by location (current addresses) and by demographic characteristics (race and ethnicity) using the existing database from aim 1 of mothers delivering at VCUHS. Participants will not be selected based on social risk factors such as homelessness, substance abuse or interpersonal violence. The research team and the Engaging Richmond team at the Center on Society and Health will help recruit participants by phone, mailed letters, posters and flyers. Members of community and healthcare organizations will be recruited by email. Recruitment activities will occur at a daily-weekly frequency until the desires sample size is reached. Members of the research team (research assistants and research coordinator) will respond to potential participants. Potential participants will be screened/selected by the research team using SEED methodology (see attachment).</t>
  </si>
  <si>
    <t>Aim 1 (Neighborhood and Patient-Level Analyses): To identify the geographic locations and risk factors associated with inadequate prenatal care and well-child care visit attendance among patients in greater Richmond. We will query prenatal and well-child visit attendance, addresses, and demographic and social risk factors from the Virginia Commonwealth University electronic health record to determine the communities most in need of improved preventive care attendance. These community and patient level factors can be used to develop interventions to promote preventive care.Sub-aim 1a:  To use geospatial analysis to determine whether mothers and children with inadequate preventive care are geographically clustered and where those ôhot spotsö are located in greater Richmond.Sub-aim 1b: To examine patient-level characteristics that predict inadequate prenatal care and well-child care attendance in greater Richmond. Potential risk factors may include: race, ethnicity, maternal age, insurance type, gravidity, number of living children, chronic medical illness, mental illness, transportation difficulties, interpersonal violence and substance abuse.Hypothesis: Patients with inadequate prenatal/well-child care are clustered in certain geographic areas and have a higher likelihood of adverse social and environmental risk factors. Hypothesis: Identifying particular at-risk neighborhoods and patient characteristics will help inform a future intervention to improve preventive visit attendance.Aim 2 (Collaborative Intervention Development): To use SEED methodology to engage multiple stakeholders in order to understand the root causes and barriers that impact prenatal care and well-child visit attendance and develop community-based interventions. Sub-aim 2a: To engage stakeholders with hot spotting and patient-level data and solicit stakeholder perspectives in order to systemically understand the root causes barriers to inadequate preventive care for mothers and children. Sub-aim 2b: To identify and prioritize community solutions to promote preventive health services for mothers and children that address the concerns, needs, and values of diverse stakeholder groups.Sub-aim 2c: To collaborate with community stakeholders to design a research study to test the effectiveness of an identified solution to promoting maternal and child preventive care. Hypothesis: We will engage stakeholders with unique expertise and lived experience to comprehensively understand barriers to prenatal and well-child visit attendance and use bidirectional knowledge exchange to collaboratively develop a community-based intervention to overcome these barriers.</t>
  </si>
  <si>
    <t>OverviewWe will conduct a two-phase mixed methods study. Phase I will (a) examine geospatial data to identify the communities in greater Richmond with the poorest PNC and WCV attendance and (b) use electronic health record (EHR) data and information in Ob/Gyn and social work notes to determine risk factors associated with reduced preventive care attendance. Phase II will be a systematic approach to community engagement (Table 1).Neighborhood and Patient-Level AnalysesPhase I will begin with an electronic health record query to identify all PNC visits and WCVs by ICD-10 and CPT codes. For mothers, this will be followed by manual chart review in order to capture those who have received PNC elsewhere (such as the health department and community-based clinics) (Table 3). The dates of prenatal ultrasounds will also be included. Inclusion criteria will be: 1) mothers having given birth within the VCU Health System within the last year and 2) children ages 0-6 years born = 35 weeks gestation receiving one or more WCV at the VCU Health System within the last five years. Infants staying longer than 48 hours in the Neonatal Intensive Care Unit will be excluded as they may require additional visits as part of their health supervision. Incarcerated mothers will be excluded as we do not have access to PNC in correctional facilities and incarcerated mothers have different external forces shaping their PNC. We will define inadequate PNC using the Adequacy of Prenatal Care Utilization (APCU) index that incorporates the timing of initiation and proportion of recommended PNC visits based on the gestational age of the infant.73 We will examine the proportion of missed age-specific WCVs recommended by the American Academy of Pediatrics Bright Futures guidelines.31 PatientsÆ current addresses will be geocoded at the census tract level. To identify hot spots we will use the hierarchical generalized linear geospatial model,74, 75 which will include a random census tract effect to account for spatial autocorrelation, which will be modeled as an exponential distance function. This model will be run separately for PNC and WCV attendance, with the attendance measured as (i) the percentage of potential visits attended, and (ii) the percentage of mothers/children having adequate preventive care as defined above. For both models, those clusters (i.e., census tracts) among the lowest 10% in estimated attendance will be identified as hot spots. Concordant and discordant probabilities of inadequate PNC and WCV (for each attendance measure) will also be estimated and will be assessed for significance using McNemarÆs test. We will rank census tracts based on the poorest combined attendance of PNC visits and WCVs. We will perform a case-control study defining cases as women and children with the poorest 10% preventive visit attendance and controls as women and children with adequate preventive visit attendance. Maternal variables of address, age, race, ethnicity, and insurance type, and child characteristics of gestational age at delivery and ages of WCVs will be electronically queried. Manual chart review will be used to collect data on whether or not the mother is followed in the "high-risk" Ob clinic, gravidity, number of living children, chronic illness, mental illness, homelessness, interpersonal violence, substance abuse and transportation difficulties (Table 3). Risk factors for the children will be queried from their mothersÆ charts, thus only children with mothers delivering at VCU will be included in the case-control portion of the study. Two-to-one matching (two controls to one case) will be used for both PNC and WCV analyses to ensure sufficient representation of inadequate and adequate attendance. ChildrenÆs cases will be matched to controls by age in months. Note that a case-control approach is used here to minimize the number of manual chart reviews. We will again use the hierarchical generalized linear geospatial model to determine whether race, maternal age, gravidity, number of living children, insurance type, chronic or mental illness, transportation, interpersonal violence, or substance abuse are risk factors for inadequate PNC and WCV attendance, while accounting for spatial autocorrelation. We will conduct sensitivity analyses to determine if different risk factors impact attendance of children at different ages.We will power to Aim 1b and estimate 3000 women give birth at VCU annually. Classifying the 10% of women with poorest PNC visit attendance, and assuming that 20% will have adequate PNC visit attendance, we conservatively plan to have 300 cases and 600 controls for the PNC analyses in Aim 1b. Given 900 total women, and assuming two-sided tests with 5% significance and 80% power, we will be able to estimate odds ratios between PNC visit attendance and each of the covariates listed above to within ▒0.26. We will make the same assumptions for WCV visits, so given 900 total children and assuming two-sided tests with 5% significance and 80% power, we will be able to estimate odds ratios between WCV visit attendance and the covariates listed above to within ▒0.26. Collaborative Intervention Development (SEED Method)Phase II will employ the SEED method for stakeholder engagement. The SEED method involves three different levels of participation (Table 4): the community-academic research team, Topic groups (groups of stakeholders selected on their experience with and knowledge of maternal and child health) and SCAN participants (consulting stakeholders with specific expertise). The SEED method was used to develop stakeholder research questions about diabetes and hypertension in Richmond and lung cancer outcomes in Martinsville, VA.27, 28 It is currently being used in Martinsville to develop a participatory action plan to address the local opioid crisis. A SEED method Toolkit provides detailed project guidance, including meeting facilitation guides and all SEED tools, including customizable templates, agendas, and instruments.30       For Phase 2 (community-engaged portion), we will provide to the participants: 1) a description of the project as research, b) an explanation of research procedures, c) a statement that participation is voluntary and d) the name and contact information of the researcher.The community-academic research team is the organizational backbone of the project and will lead phase II from beginning to end (Tables 4 &amp; 5). Members will include two community researchers, the principal investigator and three co-investigators. We anticipate that a community researcher from Engaging Richmond will facilitate focus groups and interviews as has been done for previous SEED demonstration projects.28 From the geospatial analysis, we will select the three neighborhoods with the poorest combined measure of PNC and WCV attendance. We will include stakeholders that either live-in or care for women and children within these neighborhoods in all three levels of SEED. The research team will review the results from the geospatial and patient-level analyses to ascertain which neighborhoods and demographic groups are most affected by inadequate maternal and pediatric preventive care. Based on these results, the research team will establish criteria for recruitment of stakeholder participants in the Topic and SCAN groups, such as location, demographic characteristics, personal or professional experience with maternal and child health, and ability to commit to participation in research activities. The research team will oversee Topic groups, refine causal models, create an interview guide for SCAN participants based on Topic group results, interpret qualitative data, and develop a future intervention study. 	We will establish four Topic groups organized by affiliation (healthcare providers, parents of young children, community outreach workers and policymakers/payers; Table 4). We intend to include community organizations with specific experience in maternal and child health. Family Lifeline is the largest provider of home visitation services in the region that provides parenting and educational support; Smart Beginnings is dedicated to providing high-quality early education experiences to children in Central Virginia; Virginia Family and Fatherhood Initiative is an educational program that offers support to struggling mothers and fathers; and Stop Child Abuse Now coordinates the regional trauma-informed care network and teaches child abuse prevention techniques to at-risk families. Letters of support from these community organizations have been included in the appendix. Topic groups will participate in facilitated group exercises (e.g. model building) to better illuminate factors that may contribute to inadequate preventive care (Tables 4 &amp; 5). Questions specific to childrenÆs age and parental gender will be included. Topic groups will be encouraged to include their personal experience, data from SCAN participants, and literature review. Topic groups will prioritize community solutions based on the causal models, their lived experiences, the literature and the data from Aim 1. 	SCAN participants are those that have limited ability to commit to multiple meetings but whose input is considered valuable to the project. Examples of such participants include leaders of healthcare organizations, working parents of young children, and experts in a particular domain including the projectÆs scientific collaborators (Table 2). One of the research team members will conduct one-on-one in-person interviews with SCAN participants using the interview guide. 	The qualitative data from the interviews and focus groups will be analyzed in the manner of a hermeneutic circle, in which an iterative step-wise analysis will be performed.76-78An initial codebook will be created, which will combine emergent and a priori themes. Two members of the research team will independently code the transcripts. We will use a grounded theory and an immersion-crystallization process to identify key themes across the transcripts.79 The themes will be used to construct a coherent picture of participantsÆ lived experiences with preventive care, with a focus on barriers and facilitators to attendance. Transcripts will be analyzed separately and then in aggregate. When new themes emerge during the coding process, they will be discussed as a team and added to the codebook. Investigators will regularly meet throughout the coding process and any disagreement will be resolved by consensus including a third investigator. Atlas.ti software will be used to organize, code, and analyze data to identify key findings and themes.An amendment will be submitted to the IRB to include final materials related to the Phase 2 research activities, including recruitment materials, data collection forms, and focus group guides. The amendment will be submitted prior to the implementation of phase 2. Phase 2 only includes adult participants, and medical record data will not be linked back to any data collected in phase 1</t>
  </si>
  <si>
    <t>HM20001487</t>
  </si>
  <si>
    <t>PERFORMANCE, FITNESS, MECHANICS AND INJURIES IN RUNNERS USING TRADITIONAL AND LOW MILEAGE TRAINING PROGRAMS</t>
  </si>
  <si>
    <t>Dorsey Williams</t>
  </si>
  <si>
    <t>In 2013, over 50 million people identified themselves as runners (1). The importance of regular fitness activities to an individual's overall health has been recognized by initiatives such as Healthy People 2020 and the National Institutes of Health (2).  Running is an important component of many sports and an activity enjoyed by many as their primary source of cardiovascular fitness.  Running results in cardiovascular, neurological and musculoskeletal changes (3).  While many of the changes related to running are beneficial, running imparts high stresses on the lower extremities resulting in an increased risk of injury (4).  In fact, most running injuries are attributed to overuse and occur in about 2/3 of all runners annually (4). Injuries to lower extremities interrupt training and therefore impact the overall physical and psychological health of the runner (5).More than 15 million individuals competed in running events in the United States in 2012. Of these 15 million runners, most compete at the 5K distance because it is attainable by most with limited training (1). However, the ╜ marathon distance is the second most popular (1) and requires training for several months prior to the race. Many people participate in training teams and value the programs and inputs from their coaches. Many of these programs include running 4-6 days per week without target times, focus on intensity of training or cross training. More recently, lower mileage programs have emerged that place emphasis on quality of runs and cross training. Proponents of these programs claim the lower mileage will reduce injury while the specificity of training will improve performance. While anecdotal evidence is encouraging, there are no current studies evaluating injury and performance outcomes in low and traditional mileage training groups.  REFERENCES1. Sports and Fitness Industry Association. 2013 SFIA Sports and Fitness Participation Topline Report; 2013.2. U.S. Department of Health and Human Services. Office of Disease Prevention and Health Promotion. Healthy People 2020. Washington, DC. Available at http://www.healthypeople.gov/2020/topics objectives2020/objectiveslist.aspx?topicId=33. Accessed: January 5, 2014.3. Messier, S.P., Legault, C., &amp; Schoenlank, C.R.et al (2008). Risk factors and mechanisms of knee injury in runners . Medicine &amp; Science in Sports &amp; Exercise, 40(11), 1873-1879.4. Fredericson, M., &amp; Misra, A.K. (2007). Epidemiology and aetiology of marathon running injuries. Sports Medicine, 37(4-5), 437-439. 5. Chakravarty EF, Hubert HB, Lingala VB, Fries JF. Reduced disability and mortality among aging runners: a 21-year longitudinal study. Arch Intern Med. 2008: 168:1638-46.</t>
  </si>
  <si>
    <t>None</t>
  </si>
  <si>
    <t>1. Lower mileage training program will result in fewer running-related  injuries compared to a traditional mileage group over 16 weeks while training for a 1/2 marathon2. Lower mileage training program will result in similar performance outcomes to traditional mileage group over 16 weeks while training for a 1/2 marathon.</t>
  </si>
  <si>
    <t>Prior to beginning the study, there will be several meetings describing the process of data collection and training. The protocols will be provided to the coordinator and coach in written form. Weekly phone calls and, if necessary, face to face meetings, will occur to answer any questions and ensure adherence to the protocols. The PI will schedule visits to the training sessions throughout to further assess adherence.</t>
  </si>
  <si>
    <t>Understanding if lower mileage training programs can result in similar performance outcomes with lower injury rates is of high interest and importance to runners and running researchers.</t>
  </si>
  <si>
    <t>Participants who register for the YMCA 1/2 marathon training team will be given the opportunity to volunteer for teh study. The recruitment materials will be displayed at the Shady Grove and Tuckahoe YMCAs. Contact information will be obtained directly from those who are interested in participating in the study. The head coach (Blankenship), coordinator (Hamilton) and the PI (Williams) will respond directly to potential participants. Any questions regarding the scientific portion of the study will be directed to Dr. Williams.</t>
  </si>
  <si>
    <t>The goal of this study is to compare injuries, mechanics, metabolics and performance in low and high mileage training groups.</t>
  </si>
  <si>
    <t xml:space="preserve">SubjectsRecreational endurance runners will be recruited for a 16-week half marathon training program through written advertisements and word of mouth. Runners must run at least 6 miles per week for at least six months prior to the study. Due to laboratory constraints, a sample of 100 participants will be selected at random from all runners participating in an organized half marathon training team. 50 participants will be randomly assigned to either to the traditional training group (TT) or the low mileage group (LM). The TT group will run 5 days per week while the LM group will run 3 days per week and cross train (organized strength and circuit training) 2 days per week. After the training, all participants will compete in a half marathon. Subjects will be fully informed about the study design, including possible risks and benefits. All subjects will sign informed consent documents in accordance with University regulations. Subjects will be excluded if they have cardiovascular, metabolic, neurological, pulmonary or orthopedic complications that could prevent completion of the training programs or half marathon. The study will be approved by the Institutional Review Board at Virginia Commonwealth University.ProtocolPre- and post-tests will be completed at the same time and day of the week for each subject. Pre-tests will be completed 2 weeks prior to beginning training and post-tests will be completed 2 weeks prior to the half marathon. Nutrition and fluid intake prior to the pre- and post-tests will be standardized. Investigators will be blinded to the treatments during data collections. Subjects will be instructed to lie supine for 30 minutes prior to obtaining resting heart rate, blood pressure, and an assessment of vascular function.  Following the exercise test, subjects will be asked to lie down, at which time we will again obtain a heart rate, blood pressure, and a measure of vascular function.  Body composition will be measured using bio impedance. Cardiovascular fitness (VO2 max, lactate threshold) will also be measured on a treadmill. Individual training paces will be established using a 1 mile run. Finally, three-dimensional gait analysis will be completed at the same speed as lactate threshold. TrainingIn both groups, the training program will be progressive and monitored by coaches trained in the program. The programs are outlined in the appendices. The TT group will have 5 days of running beginning with 3 total hours of running and advancing to 4 ╜ total  hours of running (Appendix 1). The LM group will participate in 3 days of running and 2 days of non-running exercise (organized strength training and circuit training). The load of 3 hours progressing to 4 ╜ hours will be matched to the TT group (Appendix 2). During the program, the participants will record daily information through a web portal (viewed at: https://docs.google.com/a/vcu.edu/forms/d/1CCHgagMrmql78PH6xgaCzp37Gxgh1EM1cPlA91vZsWQ/viewform ). 80% compliance throughout the 16-week program is required to remain in the program. Subjects can withdraw from the program at any time for any reason. The subjects will be asked to record reason(s) for withdrawal if this occurs. Variables of interestPre- and post-training measures will be lower extremity structural measures, VO2 max, lactate threshold, body composition, 1 minute mile time, stride rate, strike position, hip extension power, plantarflexion power, lower extremity stiffness. Assessment of vascular function.  Forearm blood flow (FBF) will be assessed using mercury in-Silastic strain-gauge plethysmography (MSGP; Model AI6, D.E. Hokanson, Inc., Bellevue, WA).  To accomplish this, blood pressure cuffs will be positioned around the subject's upper arm and wrist, and a mercury in-Silastic strain-gauge will be placed around the forearm approximately 10 cm distal to the olecranon process.  For all FBF measures, the upper arm and wrist will be supported by foam blocks, slightly elevating the limb above the level of the heart.  During each measurement period, the wrist cuff will be inflated to a pressure of 240 mmHg to occlude hand circulation.  FBF before reactive hyperemia will be determined by rapidly inflating the upper cuff to 40 mmHg for 10 seconds to occlude venous flow during a 20-second cycle.  Nine measurements will be recorded to determine the average rate of volume change during venous occlusions (ml/100 ml of forearm tissue volume/min).  Subsequently, the upper arm cuff will be inflated to 240 mmHg to induce forearm ischemia for a period of 5 minutes.  After 5 minutes of cuff occlusion, the cuff will be released and FBF, as described above, will be determined during a 3-minute period of reactive hyperemia.  Vascular reactivity, indicated as total excess blood flow above baseline, will be calculated as total FBF during reactive hyperemia minus total FBF before reactive hyperemia. Post-training measures will be race performance, injuries, days training, intensity of training and perception of difficulty. </t>
  </si>
  <si>
    <t>YMCA-Shady Grove;YMCA-Shady Grove;YMCA-Shady Grove;YMCA-Shady Grove;</t>
  </si>
  <si>
    <t>2;2;2;2;</t>
  </si>
  <si>
    <t>HM20014817</t>
  </si>
  <si>
    <t>Identifying Priorities, Use of Services, and Behaviors related to Oral Health and Co-morbidities among Students in a Low-income Community.</t>
  </si>
  <si>
    <t>Tiffany Williams</t>
  </si>
  <si>
    <t>Pediatric Dentistry</t>
  </si>
  <si>
    <t>Oral health disparities are a significant problem in the United States. Dental caries is an infectious, transmissible disease that is the most common chronic disease of childhood, affecting 56% of children ages 6-8 years old in the United States[1-3]. Dental caries (tooth decay) causes preventable pain and suffering and numerous health, social, and educational problems. Among those challenges include eating, speaking, attending to learning, developing self-esteem, and following paths to future employment and success [4-5 ].Furthermore, acute/unplanned dental care accounted for a loss of 34 million school-hours annually [6]. Dental decay also exacerbates other common pediatric conditions such as asthma, obesity, and mental health diagnoses, especially when untreated [7].The cause of dental caries is multifactorial (see Fig. 1, a modified version of Fisher-OwensÆ conceptual model of influences on childrenÆs oral health), and can be prevented and treated through early screening and identification of risk factors, oral health education and motivation for healthy habits, access to oral health products, and use of dental care. Children who have dental visits at least once per year have better oral health [8] Yet a familyÆs capacity to take advantage of these effective strategies depends on a number of factors including household resources (e.g. type of dental insurance, ability to pay, or access to transportation); level of education and health literacy; and structural factors such as the distribution of oral health care providers. In particular, children from low-income families who are racial/ethnic minorities, and/or who are publicly insured are more likely than the general pediatric population to have experienced untreated dental caries and insurmountable challenges to obtaining dental care, as well as the aforementioned co-morbid conditions [9] Clearly, a multi-faceted approach to optimizing prevention and treatment and reducing pediatric dental disease and oral health disparities is needed.Low-income and racial/ethnic minority families in the United States experience disparities in oral health and access to dental care, as well as co-morbid conditions, as documented in both national surveys and context-rich local studies. For example, the ChildrenÆs Hospital of Richmond at VCU (2013) Community Health Needs Assessment found that 46% of catchment-area stakeholders considered oral health care a major health concern, and 39% considered dental care a community health services gap.10 Despite the CommonwealthÆs robust Medicaid support for childrenÆs dental care, fewer than 50% of the  regions children who are eligible for public dental coverage have had a dental visit in the past twelve months.11 Findings in the East End areas of Richmond and Henrico indicate an urgent need to improve oral health outcomes and address comorbid conditions such as asthma and obesity in our children overall. More attention is needed to identify understand dental-related community and cultural factors that must be leveraged in order to achieve Community Health Improvement in the communities with the greatest needs, in Richmond and beyond. One promising strategy to address oral health and comorbid disparities among families with school-aged children is the development of school-based health services for both enrolled children and, where possible, family members. However, little research has been conducted to understand families' needs and priorities with regard to the types of services provided, or the ways in which services are delivered. This study aims to address this knowledge gap.Because school-based health services delivery is context-dependent based on population, school "culture," and other factors, studies that contribute to the development of school-based health services commonly examine specific contexts in which services will occur and then conduct naturalistic inference to apply learnings more widely. In 2017, VCUÆs iCubed Oral Health in Childhood and Adolescence Transdisciplinary Core entered into a partnership with Glen Lea Elementary School, an unaccredited Henrico County Public School that serves a multi-ethnic low-income population (total enrollment of 476 PreK-5th students) including residents of Essex Village, a Section 8 housing community in the east end of Henrico County. With the highest economic deprivation in the district, the school zone includes neighborhoods with 100% poverty in households with children under age 5. In the 2016-2017 school year, 4,000 tardiness was recorded with more than 20% of Glen Lea students chronically absent, missing more than 18 days of school. As part of the Glen Lea Student Health/Wellness Committee, the Oral Health Core is collaborating to identify and address the educational, political, psychological, social and nutritional causes of dental and overall health problems among the schoolÆs children and families, including but not limited to inadequate opportunities to obtain preventive and routine care and treatment by oral health professionals and primary care providers. This knowledge will both inform the development of medical and dental services for the school community and contribute to the broader literature on school-based health services.</t>
  </si>
  <si>
    <t>Key Informant Interviews and Community Meetings will address Glen Lea studentsÆ unmet health needs (overall, oral, and psychosocial); parents/caregiversÆ attempts to meet those health needs; Glen Lea Elementary role in addressing those needs; and parentsÆ priorities for health services.This information will be of direct benefit to the community and provides an avenue to assist in seeking those resources for the community</t>
  </si>
  <si>
    <t>Glen Lea Elementary School is an unaccredited Henrico County Public School that serves a  low-income population (total enrollment of 476 PreK-5th grade students) including residents of Essex Village, a Section 8 housing community in the East End of Henrico County. With the highest economic deprivation in the district, the school zone includes neighborhoods with 100% poverty in households with children under age 5.Wards of the state will be excluded from participating. The scope of this study does not warrant the effort involved with obtaining birth parents/legal guardians' approval of responses about health information provided by caregivers who are not legal guardians.Glen Lea Elementary is 99% monolingual English-speaking African-American. We had originally anticipated preparing our study materials to address participants with limited English proficiency but the school's demographics does not warrant that approach. Accordingly, this protocol will not be adjusted to address populations with limited English proficiency.</t>
  </si>
  <si>
    <t>The proposed project is a mixed methods study of the health and healthcare needs of medically and dentally underserved elementary school-aged children and their families . Its overall aim is to describe low-income racial minority children's health and health care needs, priorities, and opportunities for health improvement including modifiable risk factors for poor oral health, poor overall health, and oral health care underutilization. Working within the context of an elementary school in Richmond Virginia and its surrounding community, this study will contribute to the larger literature on school-based medical and dental care delivery by identifying novel and conventional health and health care needs and strategies to address them.</t>
  </si>
  <si>
    <t xml:space="preserve">All persons involved in the rication between the non-VCU site, Glen Lea Elementary school, will occur between the PI and the Community Leader at the school. </t>
  </si>
  <si>
    <t>The overall benefit is to enhance an understanding of the barriers and supports to the communityÆs health and health care needs, and priorities. It will identify modifiable risk factors for poor oral health, poor overall health, and inappropriate use of health care services. This project will generate the qualitative and quantitative data to support the design of community-based interventions.</t>
  </si>
  <si>
    <t>Key Informant Interviews: Key Informants will be identified as a result of their unique position in the Glen Lea Elementary School community (e.g. school social worker) or the zoned school district (e.g. St. Luke's Housing Community association president), as well as via snowball sampling through interviews with other Key Informants. For those Key Informants whose contact information is publicly available, for example through a school directory, they will be directly invited via e-mail and a follow-up phone call to a publicly available phone number (e.g. the school phone number) to participate in the study. Key Informants who are identified whose contact information is not publicly available will be given an invitation via an interlocutor (e.g. the Key Informant who recommended them or the Community Research Assistant). Invitations occur during routine communications with potential Key Informants (e-mail and phone) about the community partnership more generally. Based on our existing relationships with them, and that key informants are esteemed community members who are offering insights from their positions rather than personal opinions, often as a result of their professional involvement in the community, we have been introducing the study in a conversational manner that would be stilted by pre-scripting and, likely, unsuccessful. Indeed, much of our communication with these participants is about scheduling. If they express interest, we describe the study using language provided in the "study advertisements" text. Each key informant completes informed consent before participating. Data collection with Key Informants will involved one one-time interview conducted by a research team member experienced in conducting Key Informant Interviews and will be scheduled around participants convenience. Key Informants will undergo Informed Consent prior to the interview commencing. KIIs will be digitally audio recorded and transcribed for data analysis. Key Informants will also be asked to help advertise the Community Meeting and Intercept Survey to  parents/guardians of students. Public employees (e.g. Glen Lea Elementary School Employees) will not be able to be incentivized due to employer prohibition. Community leader participants will be incentivized with a small cash gift ($35) plus a goody bag containing toothbrush, toothpaste, and oral health education materialsCommunity Meetings: CM participants will be recruited through multiple channels including flyers posted at Glen Lea Elementary school and messages on the schoolÆs social media accounts, in the schoolÆs newsletter, and on its publicly available calendar. Social media recruitment advertisements will be submitted to community partners at least two weeks in advance of the CMs, with the request that they be posted three times leading up to the event. Recruitment will also occur at school community events, via the study team and Community Research Assistant circulating among attendees to advertise the meeting. Recruitment advertisements will include a short study description and study team contact information so that interested participants can sign up to attend the community meeting that best fits their schedule. CMs will be scheduled at three different days/times to allow for participation from the widest range of interest participants, e.g. a weeknight, a weekday morning, and a weekend meeting. Childcare and a meal will be provided at the meetings in order to reduce barriers to participation. CM participants will undergo Informed Consent immediately prior to each CM beginning. CMs will be digitally audio recorded and transcribed for data analysis. CM participants will be incentivized with a meal for their children and themselves and a goody bag containing toothbrush, toothpaste, and oral health education materials.Intercept Surveys: Intercept survey participants will be recruited through community outreach at Glen Lea Elementary School, the St. LukeÆs Housing Community, and other neighborhood sites within the school zone, primarily during school and community festivals and events as well as during drop off and pick up. They will be invited to participate on the spot in the brief survey via tablet computers, following the completion of informed consent.  IS participants will be incentivized with a goody bag containing toothbrush, toothpaste, and oral health education materials and entry into a drawing to win one of ten $35 incentives.Participant Observation:  Recruitment will be conducted among community members who have already participated in another research activity or are who introduced by a key informant. As community members become familiar with the study, study team members will make community members aware of team membersÆ interest in accompanying community members as they travel to medical or dental appointments, to learn about barriers and facilitators to care; Community members will then be invited to permit study team members to accompany them. Data collection will be scheduled around the participant's convenience and appointments. PO participants will be incentivized with a goody bag containing toothbrush, toothpaste, and oral health education materials and entry into a drawing to win one of ten $35 incentives.We will we will ask all potential participants to review the inclusion criteria of:1. being least 18 years old and2. being a Glen Lea Elementary school stakeholder and/or parents or guardian of a student at Glen Lea ElementaryWe will ask potential participants to only enroll if they meet these criteria.</t>
  </si>
  <si>
    <t xml:space="preserve">Specific Aims:Aim 1: To identify and describe low-income racial minority familiesÆ priorities regarding oral health and oral health-related problems, including other pediatric comorbid conditions.Aim 2: To identify and describe  low-income racial minority familiesÆ oral health priorities and overall health care priorities, with an emphasis on services needed.Aim 3: To identify and describe modifiable health and health care factors among  low-income racial minority familiesÆ influencing oral health and overall health risks and behaviors, as well as utilization of dental and primary care. </t>
  </si>
  <si>
    <t>STUDY DESIGNThis cross-sectional study follows a sequential mixed-methods design for data collection and analysis, an approach widely recommended for conducting high quality and meaningful community health needs assessments. Data collection will include, in sequential order: 1.) Key Informant Interviews (KIIs); 2.) Community Meetings (CMs); 3.) Intercept Surveys (ISs); and (4) Participant Observations (POs).STUDY PROCEDURES, IN SEQUENTIAL ORDER1. Key Informant Interviews Key Informant Interviews (KIIs) will be conducted with school personnel at Glen Lea Elementary School, community leaders in Glen Lea-zoned neighborhoods including the St. LukeÆs housing community, and other participants identified in situ as offering essential knowledge. Key Informants will be identified as a result of their unique position in the Glen Lea Elementary School community (e.g. school social worker) or the zoned school district (e.g. St. Luke's Housing Community association president), as well as via snowball sampling through interviews with other Key Informants. KIIs will be digitally audio recorded and transcribed for data analysis. Key informants who prefer to not be digitally audio recorded will be offered the option to have notes taken throughout their interview by the interviewer or, when possible, another member of the research team. Key Informants will also be asked to help advertise the Community Meeting and Intercept Survey to  parents/guardians of students and refer potential survey/meeting subjects to the VCU researchers. Key Informants *will not* be involved in data collection or analysis, nor will they have access to data.2. Community Meetings Community Meetings (CMs) will be held at Glen Lea Elementary School and nearby neighborhood locations (e.g. a nearby church, library, or recreation center) to elicit parents/guardians and community membersÆ experiences and perspectives on oral health and overall health needs, dental and medical care needs, and barriers, facilitators, and opportunities for fulfilling these needs. CMs will be facilitated by research team members who are experienced in conducting focus group discussions and community meetings with historically marginalized communities. CMs will be notated by the VCU Research Assistant and observed by 2-3 members of the iCubed Oral Health Core.  CMs will be scheduled at three different days/times to allow for participation from the widest range of interest participants, e.g. a weeknight, a weekday morning, and a weekend meeting. Childcare and a meal will be provided at the meetings in order to reduce barriers to participation. CM participants will undergo Informed Consent immediately prior to each CM beginning. After completing informed consent but prior to data collection commencing, participants will be asked to complete Participant Information Forms in hard copy. These forms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 CMs will be digitally audio recorded and transcribed for data analysis. Potential participants who are not comfortable being audio recorded will be requested to exit the meeting, and may take the provided meal with them. They will be encouraged to participate in an Intercept Survey if they would like to express their opinion but are uncomfortable with being audio recorded. If such a case arises, those participants would be considered withdrawn from the Community Meeting and would be re-consented for an Intercept Survey if they decided to participate in an IS. Childcare providers will be identified by the research team's primary contact at Glen Lea Elementary, who runs the school's aftercare and summer program. Childcare providers will be compensated by the research team. Childcare providers may include elementary school teachers who are willing to stay after hours, parents who run home-based daycares, or other appropriate adults who have been vetted by the county and state for security and skills certifiability.3. Intercept Surveys Intercept Surveys (ISs) will be conducted with a convenience sample parents and guardians of Glen Lea Elementary School students and residents of neighborhoods in the school zone including St. LukeÆs housing community. The brief questionnaire will address variables newly proposed as a result of subjecting qualitative data gathered in KIIs and CMs to rapid cycle analysis, including health services priorities, as well as variables identified in a background literature search for which we can use validated questions from existing instruments, for example oral health literacy. Surveys will also include fields from the Participant Information Forms, formatted for digital data capture. These fields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qualify.4. Participant Observation Participant Observation (PO) will be conducted among Glen Lea Elementary School/Essex Village and the surrounding school zone to capture the naturalistic processes of obtaining medical and dental care among residents in the Glen Lea/Essex Village communities. Study team members will ride along on public transit with families traveling to medical dental providers to better understand parents encounters with barriers and facilitators of access to and completion of medical and dental appointments, as well as resident-identified barriers to good oral health such as the prevalence of low quality food in their neighborhoods. Prior to commencing data collection, participants will be consented into research in a discreet location of their choosing, for example at their home, in the researcher's car, or on an outdoor bench at Glen Lea Elementary school, away from where other Glen Lea community members are gathered.  After completing informed consent but prior to data collection commencing, participants will be asked to complete Participant Information Forms in hard copy. These forms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 Participant observation data collection will be guided by the researcher's request that the participant narrate his/her experience of the steps they complete in order to get health care. Rather than using a formal interview guide, data will be collected through naturalistic conversation (a conventional approach to data collection in ethnography and anthropology) about facilitators and barriers to well-being and care that participants may encounter on their way to obtaining health care. For example, the researcher will invite the participant to remark on the effects of unanticipated interruptions on accessing care, with no preconceived notion of what these interruptions might be (e.g. inclement weather, delays on public transit, traffic, or concerns about wait time once they reach their clinician's office). Similarly, the researcher will invite the participant to remark on built and natural features of the neighborhood and on the roadway to health care that the participant finds relevant to the goal of optimizing their health and health care participation; such features might be the prevalence of convenience food and dearth of fresh food resources; variance in the volume of air congestion along the route; etc. The research participant may choose whether the study team member may record these conversations or take notes on them. Data collection will be scheduled around the participant's convenience and appointments. Study team members will NOT observe the actual medical or dental appointment. They will wait outside of the clinic or in an area of the waiting room apart from the research participant while the research participant completes their appointment, depending on the research participant's preferences.  Analytical Plan:Qualitative data (KII transcripts, CM transcripts, PO fieldnotes plus archival resources such as existing Needs Assessments and news articles) will undergo two types of analysis. First, initial qualitative results will be synthesized using a rapid cycle approach in order to identify new questions for the survey questionnaire. Subsequently, thematic data analysis will be used to identify, analyze, and report themes within data. This analysis will be completed in NVivo11 (QSR International PTY LTD. Version 10, 2014) using a code-recode approach that combines deductive and inductive reasoning. Coders will identify codes and report themes at weekly meetings. The aim is to consider multiple interpretations in this analysis. Coders will compare their findings via in-depth discussions. These discussions will be focused on considering both similarities and differences between the codes. Codes will be expanded and collapsed, with the most substantiated codes serving as the ultimate coding scheme. If disagreements arise, coders will revisit the original transcripts and audiotapes and discuss the nature of disagreement until consensus is reached. The lead coder will then review the final themes that coders extrapolated from the interviews. These final codes will become the basis for what we refer to as the final themes.Quantitative data (Intercept Surveys) will be downloaded from REDCap into SAS or Excel, cleaned, and analyzed. Frequencies, relative frequencies and descriptive statistics of prioritized health care needs will be generated and cross-tabulated according to age, and gender of respondents. Differences in prioritized health care needs between groups will be assessed using chi-square tests.. Results will be presented in tables and graphs.Dissemination of Results:The research team will lead the development and dissemination of results for scholarly audiences. The research team will collaborate with the community partner on the development and dissemination of results for practice and future funding opportunities including capital costs to develop opportunities to provide health services and research opportunities to evaluate the outcomes of providing health services, health education, or other interventions on Glen Lea familiesÆ clinical and self-reported outcomes. Anticipated products include at least two peer-reviewed publications, one report to the community partners, and one application to an external funder.RESEARCH MEASURES/INSTRUMENTSKey Informant Interviews and Community Meetings will address Glen Lea studentsÆ unmet health needs (overall, oral, and psychosocial); parents/caregiversÆ attempts to meet those health needs; Glen Lea Elementary role in addressing those needs; and parentsÆ priorities for health services. Guides for the KIIs and CMs are attached.The Intercept Survey will address these themes, as well as health literacy and oral health literacy. The survey instrument will be developed based on themes identified during rapid cycle qualitative analysis, as well as validated questions about health literacy and oral health literacy. Once developed, it will be submitted to IRB as an amendment.Participant-observation will be semi-structured and will address barriers and facilitators to obtaining care for identified health needs, including dental needs. Participants will be invited to narrate their trip on public transportation to the dental or medical appointment. The accompanying research team member will make notes, as they travel, of time required, distance between destinations and the transit stop, and other pertinent topics (e.g. presence/absence of grocery stores or fast food restaurants).</t>
  </si>
  <si>
    <t>1-2; This is an example of a study type that Emily, Alex, and I discussed in which the community partner organization's leadership stands in for the end beneficiaries of any intervention. As a co-PI of this project, I can say that I view the engagement categorization with some skepticism :/</t>
  </si>
  <si>
    <t>HM20006112</t>
  </si>
  <si>
    <t xml:space="preserve">  $avings and Wealth As Goals In aFrican american Youth ($WAGIFY), Part 2 (Evaluation)</t>
  </si>
  <si>
    <t>Vivian Dzokoto</t>
  </si>
  <si>
    <t>African American Study</t>
  </si>
  <si>
    <t>As discussed in the approved $WAGIFY Part 1 protocol, African Americans lag behind other ethnic groups and the national mean on a variety of  Financial Literacy measures. There is thus the need to understand African American financial behavior. $WAGIFY, which involves the cultural adaptation of financial literacy training material, aims to demonstrate the utility of cultural tailoring of educational material to decrease the identified knowledge gap.A list of citations is attached.Study Background from $WAGIFY Part 1 protocolPROBLEM  STATEMENT.Financial literacy has important implications for well-being, socioeconomic mobility, and quality of life. African Americans (AA) lag substantially behind other racial/ethnic groups in financial literacy, defined as the ôknowledge of basic economic and financial concepts, and the ability to use that knowledge and other financial skills to manage financial resources for financial well-beingö (Hung, Parker, &amp; Yoong, 2009, p. 12).  AA were 50% more likely than White Americans to score poorly on a financial literacy test (American Life Panel, 2013). This statistic is consistent with other indicators of gaps in AA financial literacy, a review of which is beyond the scope of this proposal. AA also trail significantly behind the US population in wealth: the White-to-Black median wealth ratio was 12.9 in 2013 (Pew, 2015). Thus practical knowledge about money management is crucial to facilitate wealth building among AA. As AA youth become socialized as independent members of society, it is important that they interface with financial information in an accessible and personally meaningful way to set the stage for maximal wealth-building potential. We posit that a culturally-tailored financially literacy program is the best way to accomplish this goal. The AA  financial literacy gap is shaped by  a complex web including the   structural legacy of institutional racism, unique barriers such as unemployment, restricted access to high-quality education, poor education in economics, and the resultant significant gaps in wealth, economic mobility, and transgenerational wealth (Tippett, DeWeever, Rockeymoore, Hamilton, &amp; Darity, 2014). The web is made more complex by several cultural factors. For instance, there are culturally driven:(i)        pressures to provide financial support to immediate and extended familyÆs daily survival concerns, resulting in a lower ability to  save for future wealth.(ii)        relational-focused modes of  information seeking, resulting in AA being more likely to seek financial advice from informal sources (e.g. family and friends) rather than from experts (e.g. financial adviser,  books,  internet finance sites).  (iii)        norms of conspicuous consumption. Between 1986 and 2002, African Americans  and Hispanics spent 30% more than whites with comparable incomes on "visible goods" (Nielsen, 2011). (iv)        norms of limited parental involvement in financial education of AA children  (Lamb, 2013).A concerted effort for the removal of structural factors that will facilitate socio-economic mobility (as argued by Darrity et al 2014), via better employment and providing access to higher education alone is unlikely to solve this problem. This is because making more money neither automatically results in increased savings nor in long term financial security. Sport and music are two major domains of African American socioeconomic mobility. Yet even in these domains, making more money alone does not guarantee financial wellness. This is showcased by numerous sad stories of African American NBA and NFL retirees (60% percent of former NBA players are broke within 5 years of retirement, Torres 2009), and a similar trend among some African American musicians. Addressing financial literacy directly in a culturally accessible manner is crucial. Culturally tailored financial literacy programs are not available in RVA.</t>
  </si>
  <si>
    <t>The program participants will gain financial literacy education.</t>
  </si>
  <si>
    <t xml:space="preserve">$WAGIFY focuses on African American youth, and as such we are focusing on this subpopulation. </t>
  </si>
  <si>
    <t xml:space="preserve">$avings and Wealth As Goals In aFrican american Youth ($WAGIFY) is a VCU Community Engagement Grant sponsored inquiry into the utility of cultural tailoring in the design of financial literacy educational material for African American Youth. Nationally, African Americans (both young and old), lag significantly behind the national average on a all indicators of financial literacy, as well as optimal utility with the formal banking sector.This protocol covers the culturally tailored financial literacy intervention program and its evaluation.  Using a pre-test, post-test and 3 month follow up approach, the goal is to examine the efficacy of the culturally tailored financial literacy intervention in improving financial literacy in African American youth. </t>
  </si>
  <si>
    <t>The research team will hold regular meetings to discuss research progress.</t>
  </si>
  <si>
    <t>The study will assess the effectiveness of cultural tailoring in financial literacy.</t>
  </si>
  <si>
    <t>Participants will be recruited through our community partners. Participants for our program will be recruited from middle and high school students participating in after school programs run by our community partners.A verbal presentation about our program will be made by a member of the $WAGIFY research team after which parent consent forms will be given to students.</t>
  </si>
  <si>
    <t>The intervention component of $WAGIFY will be 4-6 culturally-tailored financial literacy sessions. Participants will complete pre-tests, post tests and a 3 month follow up to assess potential changes in financial literacy, financial attitudes and money behaviors (such as spending and saving).</t>
  </si>
  <si>
    <t>$WAGIFY participants will complete 4-6 culturally-tailored financial literacy sessions. Program evaluation will comprise of a pre-test, a post tests and a 3 month follow up to assess potential changes in financial literacy, financial attitudes and money behaviors (such as spending and saving).</t>
  </si>
  <si>
    <t>Petersburg YMCA;Girls for A Change;Ndugu Business Leadership Academy;Girls for A Change;Petersburg YMCA;Ndugu Business Leadership Academy;Girls for A Change;Ndugu Business Leadership Academy;Ndugu Business Leadership Academy;Petersburg YMCA;Girls for A Change;Girls for A Change;Petersburg YMCA;Ndugu Business Leadership Academy;</t>
  </si>
  <si>
    <t>1;1;1;1;1;1;1;1;1;1;1;1;1;1;</t>
  </si>
  <si>
    <t>HM20008188</t>
  </si>
  <si>
    <t>Whole-School Literacy in an Urban Middle School</t>
  </si>
  <si>
    <t>Julie Gorlewski</t>
  </si>
  <si>
    <t>The study was instigated by a request made by the building principal, who reached out to VCEÆs School of Education for assistance. During a subsequent meeting with the building principal, the researcher discussed the possibility of establishing a partnership that would merge research and practice in order to meet the needs of the community (parents and business partners), the school (building leaders, teachers and learners, and the university (both faculty and preservice candidates). By developing systems and structures that introduce and build on proven instructional philosophies and strategies, several benefits can accrue. First, and most importantly, students will have access to high-quality, research based literacy instruction. The importance of  literacy development among middle school learners cannot be overstated. Learners develop skills that will influence their ability to learn across content areas, as well as to communicate effectively, interpret various texts, and think critically about themselves and their world (Compton-Lilly, 2012; Gorlewski, 2011). These literacy capacities will affect their performance in school as well as their future life opportunities. Whole-school initiatives that bring together school, family, and community can address skills, strategies, and dispositions regarding reading, writing, and academic identity development (Compton-Lilly, 2014). Second, teachers will have access to integrated, ongoing, effective professional development. This study will incorporate key aspects of literacy-related professional development identified by the National Council of Teachers of English. These include ôextended time for teachers to move from little or no knowledge to being able to mentor others in specific approaches; the involvement of all stakeholders; connection with the local infrastructure; and the creation of a professional communityö (ôAll about adolescent literacy,ö 2006). Through this project, a professional community involving teachers, administrators, university faculty, teacher candidates, parents, and community members will be cultivated. Key components of the work will be consistent with the Irvin, Meltzer, and DukesÆ (2007) description of an effective schoolwide literacy plan: An effective schoolwide literacy plan guides action on many levels, focusing multiple activities toward increasing students' reading, writing, and thinking skills. A comprehensive literacy action plan has action steps related to five key areas:	Strengthening Literacy Development Across the Content Areas;	Literacy Interventions for Struggling Readers and Writers;	School Policies, Structures, and Culture for Supporting Literacy;	Building Leadership Capacity; and	Supporting Teachers to Improve Instruction. (Chapter 5, n.p.)Data will be collected and analyzed to inform instruction and achievement throughout the course of the research. Such an approach is proven to enhance student learning and achievement.Third, authentic community partnerships will be strengthened. In schools where students face challenges related to equity of opportunity, family and community outreach are essential (Weiss, Lopez, Rosenberg, 2010). ôFunds of knowledgeö (Moll and Gonzelez, 1994) from family and community cultures must be explicitly valued and incorporated into the school literacy program (Reyes and Torres, 2007).  In addition, the changing dynamics of texts and literacy practices requires close examination and connections with community members, including the norms of family and youth culture (Moje, 2002; Pyo, 2015). By including the narratives and voices of middle school learners as part of the data collected, the study will build literacy practices through authentic, effective pedagogies. Fourth, a school-university collaboration will be established. This will fortify faculty and institutional credibility and will enhance the practicum experiences of teacher candidates. As Zeichner (2012) indicates, teacher preparation programs are currently perceived as being inadequate in their capacity to prepare candidates to face the challenges of teaching effectively in public schools. Policymakers corporate reformers are campaigning to reinforce the low regard in which traditional teacher preparation programs are held. To be perceived as worthy of investment, schools of education must demonstrate their willingness and ability to engage in efforts to ameliorate inequities and improve instruction. This project, by providing structured, intentional opportunities for a faculty researcher to interact with teacher candidates, practicing teachers, administrators, learners, parents, and community members in a focused collaborative initiative, provides promise in representing possibilities for future policy development. Finally, all these elements provide the possibility for a model of effective school turnaround practices with challenged schools. This is relevant locally, as Richmond Public Schools are struggling to provide high quality instruction with diminishing resources (ôInadequate Funding,ö 2016). The particular school that is the setting for this study was recently approved as ôPartially Accredited, With Warningö based on assessment scores. If student performance on state ELA and math assessments does not improve by the end of the 2016-17 academic year, it will be reconstituted (Virginia Board of Education, 2016). It is also relevant globally, as corporate reform initiatives that tend to minimize community involvement through increased standardization often result in greater segregation and intensified inequities (Swalwell, 2016, McNeil, 2000).</t>
  </si>
  <si>
    <t>First, and most importantly, students will have access to high-quality, research based literacy instruction.Second, teachers will have access to integrated, ongoing, effective professional development.Third, authentic community partnerships will be strengthened.</t>
  </si>
  <si>
    <t>Including all members of the school community will offer students  access to high-quality, research based literacy instruction. The importance of  literacy development among middle school learners cannot be overstated. Learners develop skills that will influence their ability to learn across content areas, as well as to communicate effectively, interpret various texts, and think critically about themselves and their world. These literacy capacities will affect their performance in school as well as their future life opportunities. Whole-school initiatives that bring together school, family, and community can address skills, strategies, and dispositions regarding reading, writing, and academic identity development.</t>
  </si>
  <si>
    <t>This study will examine the process and results of the implementation of a whole-school literacy initiative in an urban middle school. Research questions include the following: ╖      How does the systematic application of research-based practices related to literacy instruction influence the performance of middle school students? (Performance indicators will encompass standardized assessments, common formative assessments, and classroom-based student generated data.)╖      How do community-based critical literacy initiatives influence the development of reading and writing in middle school students?╖      How do participants in a school-wide, community-based literacy initiative narrate their experience in the program?</t>
  </si>
  <si>
    <t>As the study PI, I will be working closely with the middle school principal to plan, coordinate, and implement instructional activities. We will communicate through email and meet with educational personnel once per week at the study site.</t>
  </si>
  <si>
    <t>A school-university collaboration will be established. In addition, results of this study may offer possibility for a model of effective school practices with challenged schools.</t>
  </si>
  <si>
    <t>Direct contact will take place through planning and implementation of professional development and instructional activities.</t>
  </si>
  <si>
    <t>The goals of this study are to implement instructional practices that will improve the reading skills of students attending middle school in an urban community. The researcher will work with the building principal, teachers in English language arts as well as teachers in other disciplines, VCU teacher candidates participating in a middle school fieldwork practicum, parents of students, and community partners to plan and execute a school-wide literacy program. Components of the program will include research-based practices such as sustained silent reading, whole-school read-alouds, community-wide common texts, Book Talks targeting high-interest young adult literature, and targeted literacy strategy instruction. Program planning will include administrators, teachers, parents, and community partners, and implementation will involve professional development and on-site instructional support. The study will employ tenets of narrative inquiry, which allows for the researcher to be an active participant in the process. In order to optimize the possibilities for student improvement in reading, data will be collected and analyzed throughout the year-long research study.</t>
  </si>
  <si>
    <t>In keeping with the nature of the data, the complexity of the instructional process, and a critical theoretical approach that privileges the lived experiences of participants as well as relational nature of research, the study will be conducted using narrative inquiry. Intentionally attending to the three dimensions of temporality, sociality, and place (Clandinin, 2007;Clandinin &amp; Huber, 2010), narrative inquiry is particularly well suited to examination of ongoing incidents (Webster &amp; Mertova, 2007) that shape experiences and processes of teaching and learning. The study will be guided by research questions, but will be influenced by planning sessions that will begin in August and continue throughout the academic year. The intervention will be a quality improvement activity for the school. In order to study that intervention, I plan to collect research data that will include student writing samples, reading logs, graphic organizers, and results from both local and state assessments. In addition, field notes from non-participant observation will be collected.  We need you to specify the kinds of observational data that will be collected. Data will include individual level student products (such as writing samples and reading logs) that will be de-identified and categorized by grade level by the PI prior to analysis, as well as school-wide de-identified aggregate data (such as attendance records and state assessment results). Based on initial interactions with the building principal, recommendations for a school-wide literacy plan will involve the following:1.  Organizing and implementing a schoolwide literacy program that includes effective, research-based strategies for English teachers to instructional leaders with colleagues across disciplines as part of a professional learning community. 2. Creating professional development opportunities focused on literacy, community partnerships, and data-driven decision-making.3.  Crafting and enacting school policies and practices that support the tenets above. Examples these are plentiful, but might include:  	?	Developing a morning Sustained Silent Reading program in which all members of the school community participate.?	Putting into effect events supporting a community-wide common text.?	Realizing regularly scheduled read-alouds that invite families and community partners to perform favorite texts, virtually or in person.?	Selecting, promoting, and encouraging engagement with an array of Young Adult literature for reluctant readersùespecially urban youth. Working with the building principal, we will create a steering committee to prioritize a set of action plans for professional development and community engagement. Data collection will begin with the notes from the first meeting and will continue and evolve throughout the course of the project. Because this project involves educational activities that are part of the regular classroom, flexibility with respect to data availability is necessary. There will not be a ôcontrolö group of students who do not experience improvements in instruction based on ongoing data analysis, for example. Data sources will include:?	Baseline assessment results from the Virginia Report Card?	Formative assessment results from initial classroom assessments of reading and writing?	Teacher, student, and parent narratives generated by surveys, interviews, and focus groups, as well as during regular school activities.?	Records of student performance, including report cards, attendance information, and running records.?	Correspondence between parents, teachers, administrators, and community partners.?	Tallies of books purchased, checked out, and reported as read by students, parents, teachers,     and community members.?	Records related to school and public library use.Data will be collected and analyzed, using narrative inquiry based in grounded theoretical approach that privileges the lived experiences of participants, on an ongoing basis so that instruction can be modified based on the needs of students. At the end of the school year, in spring 2017, state information on the results of standardized assessments will be compared with the results from spring 2016. These assessment data will be situated in the context of locally generated data such as formative assessments, running records, and student literacy portfolios to create a rich portrait of the effects of the schoolwide literacy initiative.</t>
  </si>
  <si>
    <t>HM20006389</t>
  </si>
  <si>
    <t>Geriatric Workforce Enhancement Program (GWEP)</t>
  </si>
  <si>
    <t>Constance Coogle</t>
  </si>
  <si>
    <t>Virginia Center on Aging</t>
  </si>
  <si>
    <t>Section 1. PURPOSE AND NEEDThe purpose of this proposed Virginia Geriatric Education Center (VGEC) GWEP project is to develop across Virginia a health care workforce that maximizes patient and family engagement and improves health outcomes for older adults by integrating geriatrics with primary care. This project has four foci (A-D) and our operational rationale to address each follows in brief.PURPOSESA. Transforming clinical training environments to integrated geriatrics and primary care delivery systems to ensure trainees are well prepared to practice in and lead these kinds of systems. This GWEP believes that transforming clinical environments requires recognition that clinical training is a continuous necessity, addressing the full continuum from pre-clinical training of students through continuing education of practitioners; therefore, transforming happens through meaningful interprofessional education (IPE) in a variety of settings.Annually, this GWEP intends to train 300 medical students, 10 physician assistant students, 10 family medicine residents, 12 internal medicine residents, six behavioral and nursing trainees, six clinic staff, and one generalist faculty member (EPIC EVMS); 15 health professions practitioners at a primary care extension in economically disadvantaged urban sites (RHWP); and 630 pre-clinical health professions students (VCU); community-based primary care providers; nurses, pharmacists, and social workers from Community Memorial Hospital (CMH) and its affiliated nursing home and home health agency; nursing and health care students from South-side Virginia Community College; and to deploy a Web-based case system for virtual team-training.B. Developing providers who can assess and address the needs of older adults and their families at the individual, community, and population levels. This GWEP recognizes that shortfalls in trained providers are widespread but that the special needs in geographic areas with large rural and/or medically underserved (MUA) older populations compel this GWEP to targeted, as well as broader, actions. Needs data from Southside Virginia, far Southwest Virginia, Eastern Virginia (Tidewater) and the Eastern Shore document disproportionately high health care disparities, poor health outcomes, economically disadvantaged minority elders, and insufficient numbers of health care providers trained in interprofessional geriatrics.This GWEP intends to train annually 12 professionals from diverse health professions in a 200-hour faculty development program, 10 diverse health practitioners with staff and preceptor roles in a 40-hour IPE train-the-trainer program, 15 diverse health practitioners working in primary care or other sites in a 24-hour evidence based practice series on falls/dementia/ delirium/more; and in a rural, minority MUA, recruit 3 health professionals in leadership roles at the community hospital for the FDP and 15 for the EBP, 10 community-based primary care physicians for a six-session CME series, and 50 health professions undergraduate students at the community college.C. Creating and delivering community-based programs that will provide patients, families, and caregivers with the knowledge and skills to improve health outcomes and the quality of care for the older adult. This GWEP is convinced that interprofessional geriatrics training content for health care providers can be tailored to meet local, identified needs of older adultsand their caregivers through community-oriented collaborations and made accessible to individuals both with and without technological sophistication. It will do so in several ways.Annually, in a Southwest Virginia MUA, this GWEP intends to train multidisciplinary direct care workers and supervisors in the PACE site, 40 community personal care assistants (CNAs), 40 family caregivers, and to provide one-hour bi-monthly teleconference consultations to PACE primary care leadership; and through SeniorNavigator to annually provide 10 community based workshops on site in MUAs for 180 older adults, families, and family caregivers; 10 workshops for 150-250 aging service providers, including case managers/discharge planners, with case-based scenarios on medication management, transitions in care, and falls prevention, and other needs-identified local topics, and to upload these training modules to its web site for access through 744 community portals for families and caregivers lacking technology capacity. Based on past internal analyses of visits to SN sites, thereÆs a probability that these modules may be accessed by an additional 3,000-5,000 persons.D. Providing Alzheimer's disease and related dementias (ADRD) education to families, caregivers, direct care workers, and health professions students, faculty, and providers. This GWEP intends to build upon its history of successful IPE on dementia care, and will expand and enhance its established training platforms to deliver needed education on the essential/required topics identified previously by HRSA, while also highlighting the tested habitation theory approach to caregiving as an understandable framework for family care.This GWEP in the ADRD focus intends to train annually at least 1,050 health professionals, direct care workers, family caregivers, and older adults across all ADRD initiatives.IDENTIFIED NEEDS AND POTENTIAL BARRIERSHealth characteristics of VirginiaÆs older adults are typically complex, with a sub-set having chronic complexity with multiple co-morbid conditions. Without adequate income, transportation, and health literacy, and lacking access to health care providers trained in primary care geriatrics, these elders are in jeopardy, at high risk for adverse outcomes, including premature death. This sub-set can be found in Medically Underserved Areas (MUAs) that include both rural and urban locales. Applying HRSAÆs 2015 shortage designation criteria to Virginia yields 101 Medically Underserved Areas. There are 91 Primary Care Health Professional Shortage Areas (HPSAs), including 30 designations due to geography, and 15 due to geographic high needs. The County Health Rankings &amp; Roadmaps program of the Robert Woods Johnson Foundation assesses health status and care characteristics, such as premature death, quality of life, preventable hospital stays, diabetic screening, adult obesity, and access to primary care, to determine Overall Rankings in Health Outcomes from best to worst. Of the 134 cities and counties in Virginia, no county in Southside Virginia (mid-state along the Southern border), far Southwest Virginia or on the Eastern Shore ranked better than 87th, with all but two being above 105th. Focusing this project on these geographic areas, while adding other MUAs across Virginia, seems both responsive and prudent.Because a high percentage of at risk elders are members of racial minorities, this GWEP intends a special outreach to racial minorities, to increase interprofessional geriatrics training of health professionals, and capacities of direct care workers, family caregivers, and older adults. The 2006-2010 American Community Survey (U.S. Census Bureau) indicated that only 6.9% of VirginiaÆs physicians are African American compared with 19.5% of the population. The disparity is similar for occupational therapists (6.7%) and pharmacists (7.9%), a bit less for registered nurses (15%). Moreover, besides providing interprofessional geriatrics training of health professionals in primary care community settings, training the inpatient and outpatient staffs of community hospitals holds promise for widespread impact. Recent Medicare discharge data showed that only two of 82 reporting hospitals in Virginia had a 30-day readmission rate after heart attack better than the national average. Respectively for heart failure only one of 87 Virginia hospitals, and for pneumonia none of 89 had readmission rates vii at national averages.Community Memorial Hospital (CMH), a GWEP partner, services Southside Virginia (South central), encompassing 38 zip codes, most of which lie in Charlotte, Mecklenberg, Lunenberg, Brunswick, and Nottoway counties. All five counties are designated Medically Underserved Areas/Medically Underserved Populations. In late 2012, CMH commissioned a health needs assessment by Community Health Solutions. The quantitative analysis of preventable hospitalizations examined total Prevention Quality Indicators (PQIs) of inpatient discharge rates related to conditions for which hospitalization should be avoidable with proper outpatient health care (i.e., congestive heart failure, diabetes, and pulmonary conditions). The Agency for Healthcare Research and Quality established the indicators to flag potential gaps in access to quality outpatient services for community residents.viii CMHÆs study region PQI discharge rate per 100,000 individuals age 65 and older was 8% higher than statewide rates. CMHÆs Community Insight survey of 1,138 community stakeholders revealed aging services as the most endorsed community health need (64%). Health care coverage was next (56%), followed by behavioral health services (47%) and long term care services (44%). Other needs included improved availability and quality of home health (39%) and hospital care (39%), chronic disease (35%), chronic pain management (32%), patient self-management (31%), and geriatrics (37%).Overall, the fundamental barriers to improving these identified conditions include the heretofore absence of a sustained community-coordinated, geriatrics in primary care training initiative.DEMOGRAPHICS OF THE POPULATION TO BE SERVEDThis GWEP project is statewide. Demographics from some of the most pressing areas follow. Southside. The CMH 2012 study found that, in comparison with Virginia as a whole, the Southside region (mid-state near the Southern border) is more sparsely populated and older, with a greater proportion of African Americans; per capita and median household incomes were lower (35% and 39%, respectively), while incomes less than $25,000 were 79% higher. Comparing 2010 census data to 2015 projections shows: the population ages 65 and older increasing by 8% (from 16,480 to 17,817), and the Hispanic population increasing by 21% (from 2,218 to 2,806). Eastern Virginia. The region consists of seven municipalities surrounding Hampton Roads Harbor, formed by the confluence of the James River, Chesapeake Bay, and tributaries.Surrounding rural areas include the Virginia Eastern Shore which is separated by the 22 mile Chesapeake Bay Bridge-Tunnel. The region has a burgeoning senior population, growing from 206,579 to 260,000 by 2025. Approximately 37% are black, and 10% ôother.ö For adults ages 65 and above, 20% live in poverty, twice the Virginia average of 11%. About 23% of households in Hampton Roads include persons who are 65 and older, with 8% living alone. Health status indicators of poor or fair self-rated health, a major predictor of functional decline and mortality, are, respectively, 18% and 16% in Portsmouth and Norfolk compared with 14% for Virginia and 10% nationally. Similar trends are noted for poor physical and mental health days.Eastern Shore. This area has the highest rates of disease burden and socioeconomic factors that influence health, especially for those aged 65 years of age and older. The area is geographically removed from greater Hampton Roads, and is 70 miles long, connected by the Bridge-Tunnel. A 2011 needs assessment by the Eastern Shore Planning Council showed 33% of the residents over the age of 65, and identified the largest barriers to care being cost and wait times for health care. Also, 53% reported not being able to access a primary care physician.DEMOGRAPHICS OF HEALTHCARE WORKERSOnly 122 of Virginia's 19,654 physicians are geriatricians as of January 2015, although 42% of all physicians practice in a primary care setting. Physician shortages are most pronounced in Southwest, Southside, and the Eastern Shore. The Virginia Department of Health Professions, Healthcare Workforce Data Center, published reports showing the following: registered nurses (February 2014): 99,901 total in workforce, LPN through Doctorate; 72 % at Associate or Baccalaureate Degree levels; 2,769 (3%) have a primary specialty in Geriatrics/Gerontology; nurse practitioners (August 2013): of 5,957 in the workforce, 102 (2%) are certified in geriatrics, though about half practice in primary care specialties; pharmacists (June 2014): 57 (1%) have Commission for Certification in Geriatric Pharmacy (CCGP) certification in geriatrics; 10% of pharmacists in Virginia have completed Post-Graduate Year 2 (PGY2) specialized residency programs, with less than 1% (24 pharmacists) completing PGY2 residency in Geriatrics; physical therapists (May 2013): 64 (1%) have board certification in geriatrics. Among Certified Nursing Assistants (CNAs) and home health providers, failure to include them within interprofessional teams and their having to face heavy workloads with insufficient geriatrics training are among the preventable contributors to their chronically high turnover rates and burnout.HEALTH SYSTEM CHARACTERISTICS AND BARRIERS TO GERIATRICS IN PRIMARY CAREWith respect to medicine as an exemplar, the shortage of geriatricians in communities means that the responsibility of care falls on primary care clinicians who are often ill positioned for this role, especially in care of medically and psychosocially complex vulnerable elders (VEs). VEs face numerous barriers to their receiving needed care, the most prominent being the shortages cited above in geriatrics-prepared physicians, nurses, nurse practitioners, pharmacists, physical therapists, and other helping professions. As noted, there are only 122 Family and InternalMedicine physicians with Certificates of Added Qualifications (CAQ) in Geriatrics as of January 8, 2015, according to the Virginia Board for Medicine, which supplied the CAQ distribution map above. Note the absence of geriatricians in Southwest, Southside, much of Eastern Virginia, and all of the Eastern Shore. Other barriers include, therefore, finding that the vast majority of primary care providers have: insufficient geriatrics knowledge; lack of time to care for complex older adults; reimbursement models that do not support team-based care; health care practices in silos; limits on case-finding and screening; poor infrastructure to further assess those screening positive for geriatric syndromes; lack of care management; and competing agendas.Health system characteristics also include a dominant care model characterized by short ôrapid throughputö visits, weak coordination of care, and fragmented services across varied professional and community ôsilos.ö These issues are magnified for VEs living in the under-served areas. An editorial in the Journal of General Internal Medicine reported in 2014 burnout rates ranging from 30%-65% across specialties, highest among physicians at the front line of care, such as emergency medicine and primary care physicians. All together, these concerns speak to the need for programs that leverage scarce geriatric and gerontological resources to integrate expertise into primary care environments, focusing on themes such as frailty, dementia, and palliative care. The need to train health professions learners occurs across disciplines and experience levels.NEEDS OF GERIATRICS AND PRIMARY CARE HEALTH WORKFORCEGeriatric care is complex, presenting perhaps the greatest challenges to the clinician's training. While most older adults age well in their communities, those who seek geriatric care tend to have an array of chronic conditions and many medications, both of which are risk factors for further events that can trigger a cascade of negative consequences. Good geriatric care requires understanding and treating the whole person, as aging tends to increase individual differences among elders. This requires interprofessional team work. The best treatment plans involve interprofessional assessments derived from proven methods and evidence-based practices.These observations point to educational needs for the health professions around integrated geriatrics and primary care for vulnerable elders (VEs), especially dementia patients and their caregivers; and the need for IPE on transitions in care, medication management, discussing advanced directives and palliative care, knowledge of community resources, and continued attention to other age-related issues (falls, incontinence, weight loss). Importantly, these observations also underscore the importance of engaging family caregivers, older adults, and the array of health care providers who intersect the lives of these elders. These needs are only partly met within existing primary care practices and in existing academic training programs, such as the EVMS Senior Consult Clinic (SCC), which, as an educational and clinical model, has other limits. The SCC is a consultant program, albeit one embedded in a primary care venue. As such, it teaches the wrong message to trainees, namely, that older adults lie outside the scope of primary care and should be referred. Moreover, consultations, while helpful, do little to empower primary care clinicians in the care of VEs. The value of these consultations is also limited by follow-up that is, at best, left to the initiative of the primary care provider or does not occur at all. Providers remain constrained by usual primary care limits of short visits.NEED FOR ADRD EDUCATION AND TRAININGThe VGEC regularly assesses need for further geriatrics training among its trainees. These efforts to gauge interest in particular content topics provide relevant findings. Averaging6 responses provided at the 2013 (n = 231) and 2014 (n = 209) VGEC-sponsored Virginia Geriatrics Society (VGS) Conferences identifies dementia as the second most important training topic endorsed (11.8%). Medications/polypharmacy was the most frequently chosen training topic (17.8%). Data collected through the VGECÆs 40-hour train-the-trainer (TTT) programs echo these results. With a focus on falls, transitions in care, and geriatric pharmacotherapy, the TTT provides interprofessional geriatrics education for health professionals through on-line and on-site components. Responses from 22 health professionals during the first and second years of the program show dementia to be the second most popular training topic requested (11%), following medications and geriatric assessment (tied at 15% each). At EVMS, operational experience indicates the importance of caregiver support and linkage with community resources. In the EVMS Senior Consult Clinic (SCC), these needs are met, in part, by Social Work and Psychology interns rotating with the program. However, their availability is limited and understanding of caregiver resources by medical professionals is virtually non-existent. Evaluations by health professions learners of the SCC experience and associated geriatric education cite the need for better training in caregiver and case management, and in advance directive discussions, all central to geriatrics primary care for older adults with ADRD.Taken together, these observations impel the conclusion that embedding geriatric consultation in primary care is a dated concept that does not meet the needs of patients and learners. While consultation may still have a limited role, there remain needs to develop models that integrate geriatrics in primary care clinical sites and train and inspire learners from pre-clinical students to community-based practitioners to respond interprofessionally to the needs of the population at risk, while engaging older adults, their caregivers, and community resources in the care process.</t>
  </si>
  <si>
    <t xml:space="preserve">No benefits are guaranteed.  The potential benefit  is increased knowledge about caring for older adults. </t>
  </si>
  <si>
    <t>Training Evaluations seek to Identify: 1. Initial Outcomes: the extent to which trainees improve knowledge, skills and attitudes; 2. Intermediate Outcomes: Documentation of interprofessional competency gains and/or practice changes attributable to training.</t>
  </si>
  <si>
    <t xml:space="preserve">The VGEC Plenary will plan and implement GWEP training initiatives in a continuous Plan-Do-Study-Act (PDSA) process. There are 20 members of the Plenary from various units within VCU, UVA, and EVMS. The Plenary meets for 2.5 hours the first and third Wednesdays, every month year-round. Attendance averages 16-17 members. The Plenary team has evolved to function at a high level and respects the contribution of all members to the success of the project. The Plenary effectively identifies faculty, practitioners and teams for programs, continuously revises and develops new curricular content and experiences, and works through potentially contentious issues, e.g., speaker/trainer schedules, publication plans, to achieve resolution.All training evaluation team members serve on the Plenary. The team keeps the plenary informed about the status of evaluation activities and training assessment results. Evaluation Team members have daily contact with each other and daily access to other Plenary members through telephone, E-mail and in-person visits. </t>
  </si>
  <si>
    <t>See the proximal and distal outcomes in the four attached program logic models. GWEP overall evaluation - file name  "GWEP evaluation--Overall VGEC logic model"FDP - file name "Faculty Development Program logic model"EPB - file name "EBP Program logic model"EPIC - file name "FOA proposal from Dan Bluestein logic model-revised"</t>
  </si>
  <si>
    <t xml:space="preserve">Training participants will be recruited through the VGEC/GWEP's collaborators and will include invited members from within VCU, other institutions of higher education, and the larger community (state and local agencies and organizations). Trainees voluntarily respond to direct mail announcement flyers or to announcements posted on the internet. </t>
  </si>
  <si>
    <t>The overarching goal of this project is to improve the health and well-being of older adults, especially those at risk for adverse outcomes. This Geriatric Workforce Enhancement Program (GWEP) will do this through strengthened geriatrics training in primary care, in settings from pre-clinical to community practice, and through community-based partnerships focused on engaging older adults and their caregivers in learning experiences to improve self-care and assisted care. The Virginia Geriatric Education Center (VGEC), a consortium of Virginia Commonwealth University (VCU), University of Virginia (UVA), and Eastern Virginia Medical School (EVMS), in collaboration with community-based organizations in Medically Underserved Areas (MUAs) and across Virginia, will capitalize upon its history of successful programs in interprofessional geriatrics training to accomplish this goal. Our training programs have been developed, implemented, and evaluated, and include: the one-semester web-based case system for virtual team-learning for interprofessional geriatrics training of pre-clinical students in medicine, nursing, pharmacy and social work; the 160-hour (soon to be 200- hour) Faculty Development Program (FDP) for health care professionals with academic appointments (tenure track to affiliate); the 40- hour Train-the-Trainer (TTT) program for direct care and preceptor health professionals; the 24-hour Evidence Based Practice (EBP) program on preventing the recurrence of falls for health care practitioners in community-based facilities; the 20-hour Virginia Geriatrics Society annual conference where many non-geriatrics health practitioners receive education on aging-related diagnosis, treatment, and resources; a network for Alzheimer's disease and related dementia (ADRD) training with Alzheimer's chapters, institutions of higher education, Area Agencies on Aging, community-based direct service agencies, and others; and additional initiatives. This GWEP will work with collaborating organizations to refine and deploy these program resources to address the project goal and local needs. This GWEP will also develop and refine the Excellence in Primary Integrated Care-Geriatric Patients (EPIC-GP) at EVMS through a quality improvement PDSA methodology, with input from community-based agencies. GWEP collaborators in these and other initiatives detailed below include: the non-profit SeniorNavigator (SN) family of web-based resources with 744 community satellites sites across Virginia and its new Lindsay Institute for Innovations in Caregiving; Community Memorial Hospital (CMH) in rural South Hill; the HRSA-funded Richmond Health and Wellness Program (RHWP) for economically disadvantaged older adults; Virginia Health Quality Center (the QIO for Virginia and Maryland); the Mountain Empire Older Citizens Program of All-inclusive Care for the Elderly (MEOC PACE) in Southwest Virginia; and others.</t>
  </si>
  <si>
    <t>In summary, the training design is the delivery of curriculum content through didactic interactions in typical educational settings.  Additionally, learners will complete paper-and-pencil (written or electronic) pre/post assessments, interviews and focus groups. Personally identifiable information (PII) will only be used to link pre/post test responses, to provide CE credits, and to conduct long-term follow-ups - as appropriate. All data will be de-identified for reporting purposes and will be coded in the analyses databases.1. Excellence in Primary Integrated Care-Geriatric Patients (EPIC-GP) - Description of the training: This project leverages the Medicare Wellness Visit (MWV), an underutilized but fully covered Medicare benefit. The MWV includes an hour-long visit to review and update medical histories, medication use, and preventive service needs. EPIC-GP is conducted in an academic environment, where health professions learners are engaged. Objectives are to: 1) Develop a clinical program for integrating Geriatrics in primary care; 2) Build innovative educational experiences around clinical activities such as Grand Round sessions; and 3) Refine and disseminate clinical and educational programs using Plan-Do-Study-Act (PDSA) methods, informed by input from a community-based consulting group.EPIC-GP Training evaluation design: Objective 1: Phase 1 survey of medical providers (N=64) in two family medicine practices. Phase 2 - patient survey (N=69). Phase 3 - survey staff members; Objective 2: pre/post Knowledge gain, self-efficacy, and attitudes about caring for geriatric patients. VCU role: will receive trainee demographic data (PII) and enter it in REDCap; analyze and report summary demographic information to funder.EPIC-GP IRB: Eastern Virginia Medical School/EVMS IRB for training objectives 1-3. &amp; VCU IRB for analysis and reporting of summary demographic data.EPIC-GP Instruments: Virginia Geriatric Education Center (VGEC) Demographic Survey.pdf2. Richmond Health and Wellness Program (RHWP) - Description of the training: Enhance the Richmond Health and Wellness (RHWP) program in Richmond as a site for extension of primary care, internships or practica for integrating geriatrics in primary care. Introduce 12 Faculty Development Program (FDP) Scholars annually to one or more of the RHWP clinic sites to participate in team-based geriatrics primary care.RHWP Training evaluation design: A case study related to the FDP ScholarÆs experience at RHWP will describe problems with uncoordinated care and poor care transition consequences.RHWP IRB: VGEC/ VCU IRBRHWP Instruments: N/A3. Reynolds Interprofessional Web-Based Case System - Description of the training: Training to be conducted by the VCU School of Medicine. The VGEC provides grant funding in support of the training and will receive de-identified demographic information (major, gender, ethnicity, age, permanent city, state &amp; zip code) about the students (Medicine, Nursing, Pharmacy, Social Work )Reynolds training evaluation design: VGEC training evaluation team will receive de-identified demographic data, analyze and report summary demographic information to HRSA (funder).Reynolds IRB: VCU IRBReynolds Instruments: N/A4. Faculty Development Program (FDP) - Description of the training: 200-hours of didactic interprofessional training. Conduct the FDP to support the training/retraining of health professions faculty to provide instruction in interprofessional geriatrics care.FDP training evaluation design: After each session, the FDP scholars complete a session evaluation survey which examines the overall effectiveness of the session and facilitator, opportunity to participate, session materials, and if the session met the learning objectives. FDP scholars also describe at least one change in their practice due to their participation. Qualitative data gathered through open-ended survey questions will examine FDP scholarsÆ perspectives on the collaboration between FDP scholars' recognition/leadership in their division or department, intention for future application of teaching skills and/or practice improvements, and impact on teaching related to geriatrics and gerontology.In addition, competencies are measured through a self-designed instrument that documents pre- and post-program self-efficacy ratings related to the Partnership for Health in Aging Multidisciplinary Competencies in the Care of Older Adults. Program entry and exit questionnaires measure clinical and academic research and teaching experience in geriatrics, general geriatric knowledge, knowledge of normal aging and disease-related processes, and geriatrics attitudes scales to geriatric patients. Curriculum implementation survey will be completed by scholars as they deliver curricular.FDP IRB: VCU IRBFDP Instruments: Faculty Development Program Entry questionnaire--with answers and references.pdf; Faculty Development Program exit questionnaire revised.pdf; PHA assessment tool 09-19-11.pdf; FDP curriculum implementation survey 2.12.16.pdf 5. Train-the-Trainer (TTT) program - Description of the training: 40-hour TTT program (16 hours on site, 24 on-line); Conduct the TTT to support the continuing education of health professions practitioners in interprofessional geriatrics care.TTT training evaluation design: Evaluation will entail post-session items to determine program effectiveness and the extent to which educational objectives are met. Retrospective pre-tests to assess knowledge changes related to session objectives will be utilized. Exit interviews will be conducted with TTT participants to examine the most useful content delivered and document practice changes resulting from participating in the program.TTT IRB: VCU IRBTTT Instruments: Virginia Geriatric Education Center (VGEC) Demographic Survey.pdf; TTT 2013 In-Class Session Evaluation.pdf; TTT May 22 Online Session Evaluation.pdf; TTTApril 17 Retrospective Pre-Test In-Class.pdf; TTTApril 17 Retrospective Pre-Test Online.pdf; TTT exit interview questionnaire.pdf6. 24-hour Evidence Based Practice (EBP) program - Description of the training: Inter-professional, EBP continuing education program on Falls/Prevention Control, on Dementia, and on DeliriumEBP training evaluation design: Measure program effectiveness and use the retrospective pre-test methodology to document gains in self-efficacy with respect to each of the EBP objectives. Knowledge gains will be assessed through the administration of pre- and post-program questionnaires. The knowledge test includes multiple-choice and true-false items culled through psychometric analyses from a pool of items derived from the curriculum content. For additional CE credit, knowledge with respect to ten required reading assignments is required at an 80% proficiency level. Self-reported practice changes in communication, decision-making, risk assessment, fall history review, interviews, and fear of falling assessment are documented and qualitative focus group data are analyzed to document disciplines added to a falls protocol; new approaches, plans, or tools implemented; changes in decision-making processes or outcomes; and suggested improvements for the EBP program.EBP IRB: VCU IRBEBP Instruments: Virginia Geriatric Education Center (VGEC) Demographic Survey.pdf; Falls curriculum knowledge items on teaming--example of pre and post training knowledge Qs.pdf; Falls curriculum knowledge items from GITT articles--example of reading Qs.pdf; Falls EBP PACE follow-up training day--session questions revised.pdf; Falls EBP PACE follow-up training day--survey with open-ended--revised 08 02 12.pdf7. Community Memorial Hospital outpatient and community provider training programs - Description of the training: Enroll 3 CMH thought leaders in the VGEC FDP program; Conduct a 24-hour EBP on falls dementia, delirium, depression, and medication safety.CMH training evaluation design: Same as the Faculty Development Program identified above.CMH IRB: VCU IRBCMH Instruments: Same as the Faculty Development Program identified above8. Mountain Empire Older Citizens Program of All-inclusive Care for the Elderly (MEOC PACE) - Description of the training: 1.Conduct two six hour in-service training programs each year for 125 MEOC home care workers and personal care aides (CNAs) employed by In-Home and Family Support Services and the Program of All Inclusive Care for the Elderly. 2.Provide three two-hour training sessions on the management of complex healthcare needs and related issues each year for 15 unpaid family caregivers of elders receiving MEOC services. 3.Conduct bi-monthly video or telephonic conference consultations between PACE and VGEC professionals to enhance knowledge and practice skills mutually.MEOC training evaluation design: 1. Evaluation planning for this objective includes the development of practice change measures and the collection of objective measures of outcomes. 2. Standard program evaluation measures include the extent to which expectations have been met with respect to whether or not the presenters provide credible and helpful information. Ratings with respect to the usefulness and applicability of the content, the conduciveness of the training site to learning, and the conference logistics (registration, parking, etc.) are also collected. 3.Retrospective pre-test to document changes in self-efficacy will be used for staff training evaluation. 4. For bimonthly consultations will be evaluated using a post-test measure of proficiency and comprehension. MEOC IRB: VCU IRBMEOC Instruments: Virginia Geriatric Education Center (VGEC) Demographic Survey.pdf; Standard conference evaluation questions.pdf; VEGC MEOC 201 Supplemental Case Questions Zimmerman 4.20.16.doc; Revised April 23 MEOC self-efficacy questions revised 4.13.16.doc9. Senior Navigator High Touch-High Tech - Description of the training: Conduct 20 needs-based on site community training sessions each year for older adults, their families, family caregivers, and aging-related direct care workers.Senior Nav. training evaluation design: Measure changes in self-efficacy related to their perceived abilities to: a) provide helpful resources and tools related to four topic areas (Medication Management, Fall Prevention, Alzheimer's/Dementia and Caregiver Health); b) effectively delivering the training material to community members including family caregivers and service providers; and c) direct community training participants to VirginiaNavigator for more information including local services and programs related to the four topic areas.Senior Nav. IRB: VCU IRBSenior Nav. Instruments: VGEC Demographics Survey_Non-Healthcare_Professionals.pdf; Virginia Geriatric Education Center (VGEC) Demographic Survey.pdf; SN_GWEP Training Pre-Post Test final version.doc10. AlzheimerÆs and Related Diseases (ADRD) Education - Description of the training: Provide ADRD education to families, caregivers, direct care workers, and health professions students, faculty and providers. Develop and implement a series of five or more training conferences and workshops, geographically dispersed across Virginia. Video-record sessions in a VGEC-funded AlzheimerÆs track in the annual conferences of the Virginia Geriatrics Society for Uploading to Health Professions Sites and Non-Professional Sites.ADRD training evaluation design: Standard program evaluation measures include the extent to which expectations have been met with respect to whether or not the presenters provide credible and helpful information. Ratings with respect to the usefulness and applicability of the content, the conduciveness of the training site to learning, and the conference logistics (registration, parking, etc.) are also collected. Three-month follow-up surveys to measure the application of knowledge gains.ADRD IRB: VCU IRBADRD Instruments: Virginia Geriatric Education Center (VGEC) Demographic Survey.pdf; VGEC Demographics Survey_Non-Healthcare_Professionals.pdf; Standard conference evaluation questions.pdf; Alz 3 mo. follow-up conference survey û Generic.pdf; conference follow-up survey e-mail - Generic11. Memory Disorders Clinic - Description of the training: Four workshops to be conducted at University of Virginia; two on dementia for health professionals, pre-clinical students, direct care workers; and two for family caregivers, with dementia screenings and possible referrals.Memory Disorders Clinic training evaluation design: Standard program evaluation measures include the extent to which expectations have been met with respect to whether or not the presenters provide credible and helpful information. Ratings with respect to the usefulness and applicability of the content, the conduciveness of the training site to learning, and the conference logistics (registration, parking, etc.) are also collected.Memory Disorders Clinic IRB: VCU IRBMemory Disorders Clinic Instruments: Virginia Geriatric Education Center (VGEC) Demographic Survey.pdf;VGEC Demographics Survey_Non-Healthcare_Professionals.pdf; Standard conference evaluation questions.pdf12. National Training Group (NTG) on Intellectual Disabilities and Dementia Practices - Description of the training: Conduct one conference on ADRD among individuals with lifelong disabilitiesNTG training evaluation design: Standard program evaluation measures include the extent to which expectations have been met with respect to whether or not the presenters provide credible and helpful information. Ratings with respect to the usefulness and applicability of the content, the conduciveness of the training site to learning, and the conference logistics (registration, parking, etc.) are also collected.NTG IRB: VCU IRBNTG Clinic Instruments: Virginia Geriatric Education Center (VGEC) Demographic Survey.pdf; Standard conference evaluation questions.pdf</t>
  </si>
  <si>
    <t>SENIORNAVIGATOR ;SENIORNAVIGATOR ;</t>
  </si>
  <si>
    <t>HM20014697</t>
  </si>
  <si>
    <t>Virginia Spinal Cord Injury Outreach and Services Clearinghouse Study - Withdrawn</t>
  </si>
  <si>
    <t>Melody Mickens</t>
  </si>
  <si>
    <t>Physical Medicine and Rehabilitation</t>
  </si>
  <si>
    <t xml:space="preserve">The purpose of the Virginia Spinal Cord Injury Outreach and Services Clearinghouse (herein VSCIOSC) is to create a registry for collecting and monitoring the characteristics of Virginians with spinal cord injuries (SCI) and their outcomes. The proposed program will focus on the Central Virginia area and support the needs of Virginians with SCI, state agencies, and local organizations desiring to meet the needs of these individuals.  This will be done by (1) re-establishing a collaboration between partnering community organizations and major rehabilitation centers within central Virginia that treat newly injured individuals with SCI as well as those with chronic SCI (i.e., more than one year post injury), (2) providing a centralized data source designed to collect longitudinal physical, psychological, behavioral, and social outcomes, and (3) reporting collected outcomes to state agencies to inform policy and to partnering agencies to facilitate referrals and program development. Most importantly, a crucial component of this program includes training members of partnering agencies on outcome collection methods in order to continue collection as part of regular their respective program evaluations. Presently, the state of Virginia has little to no current information about the epidemiological aspects of Virginians with SCI, their demographic profile, specific needs for physical assistance and care, emotional functioning and prevalence rates of substance abuse disorders (i.e., opioid misuse/dependence, alcohol abuse/dependence, tobacco use/dependence, and illicit substance abuse/dependence).  The lack of a registry also makes it very difficult to assess the need for additional services that promote independent living and successful community reintegration (i.e., case management, affordable housing, access to transportation services, vocational training, barriers to workforce entry and sustained employment).  Given the lifetime expense of providing care for individuals with SCI (i.e., between $4.8 million dollars and $1.1 million dollars depending on level of injury and age at injury; National Spinal Cord Injury Statistical Center, 2018) and lifetime expectancies that span 13-36 years post injury for someone injured in their 40s (i.e., national mean age of new SCI is 42 years; NSCISC, 2018), there is a dire need for information to develop relevant services and meet the needs of Virginians with SCI throughout the span of their lifetimes.  Nationwide there are nearly 285,000 individuals living with traumatic spinal cord injuries (NSCISC, 2018). Of these, close to 2,000 individuals with SCI reside in the Commonwealth of Virginia (Barrett, Meade, &amp; Jackson, 2005). Service agencies and community organizations frequently experience significant barriers when trying to contact and reach newly injured individuals with SCI or community dwelling individuals with chronic SCI. Currently, one of the major barriers encountered by state agencies and other organizations is the lack of access to information about the prevalence of SCI, needs of individuals with SCI.  Historically, the Virginia Department of Health (VDH) disclosed incidence data on individuals with SCI to state agencies with an interest in providing rehabilitative and other community based services. At the same time, larger hospitals within the state of Virginia (i.e., Virginia Commonwealth University Health System, Eastern Virginia Medical Center, and the University of Virginia Health System) and a state funded community based rehabilitation program (Wilson Workforce Rehabilitation Center) collaborated to collect long term health outcomes on individuals with SCI (McKinley, 2018). Data from this collaboration and Spinal Cord Injury Model Systems data, which was housed at VCU Health System until 2006, were used to assess the needs of Virginians with SCI (Barrett, Meade, &amp; Jackson, 2005). It has now been 13 years since the Commonwealth has had any reliable data on individuals with SCI related to health care, employment, vocational services, and other services to foster successful community living. Without funding or a long term plan for continuous data collection many of the needs of Virginians living with SCI have been unacknowledged and largely unknown or unavailable to agencies and outreach organizations since 2006-2008.In other states like Florida, Minnesota, Colorado, and Illinois, collaborations between state agencies, community organizations, and university medical centers have led to the creation of sustainable programs that monitor long term outcomes of individuals with SCI to inform community outreach programming. Moreover, state registries of individuals with SCI and national programs such as SCI Model Systems have led to the creation of clinical care guidelines and best practices for overall physical and emotional health (i.e., SCI Model Systems Knowledge and Translation Center). Unfortunately, in Virginia, a significant disparity exists for Virginians with SCI as well as service providers seeking to reach these individuals to offer specialized community programming and advocacy services. </t>
  </si>
  <si>
    <t>There is no suspected direct benefit to participants who complete this survey.</t>
  </si>
  <si>
    <t xml:space="preserve">The primary objective of this program is to provide local organizations and state agencies with comprehensive information about the medical, psychological, and social functioning of both newly injured and those with chronic SCI in order to increase access to community services and to facilitate program delivery, development, and evaluation of current services. We will achieve this objective by meeting the following goals during the three year period of funding. </t>
  </si>
  <si>
    <t xml:space="preserve">Study team will meet prior to study start to discuss the protocol, complete any required training needed, outline individual roles and responsibilities, and address any questions or issues at study start.  Throughout the study conduct, the study team will meet at the time any issues arise and at least bi-annually to discuss the progress made, data collected, and any changes that need to be made. All new personnel added to the protocol will be IRB approved prior to their work on the project and will be fully trained at the time they are approved. </t>
  </si>
  <si>
    <t>**copy from protocol</t>
  </si>
  <si>
    <t>**To complete</t>
  </si>
  <si>
    <t xml:space="preserve">Project Goals(1)	Development of and regular collaboration with a consumer advisory group of individuals with SCI to provide consultation on study outcomes, recruitment methods, and methods for dissemination of outcome data designed to assess longitudinal physical, psychological, behavioral, and social outcomes after SCI.(2)	Analysis of outcomes to identify unmet needs and to provide an epidemiological profile of individuals in Virginia with SCI to state agencies which will inform state policy and program development. (3)	Dissemination of outcome summaries and participantsÆ contact information to partnering organizations access to facilitate service referrals, creation of new services or revision of current services. (4)	Training members of partnering agencies on HIPAA compliant methods for outcome collection to continue ongoing contributions to the clearinghouse. </t>
  </si>
  <si>
    <t xml:space="preserve">In order to achieve program goals, this study will be divided into four phases over the three year funding cycle: outcome planning and collection preparation (months 1-8), outcome collection (months 9-34), analysis and dissemination (months 24-36), and training partnering organization staff in outcome collection and outcome management (months 27-36).			Consumer Involvement and Community Collaboration: Prior to outcome collection, a group of six individuals with SCI living in the community will be gathered as a peer advisory council. This councilÆs major tasks will include consultation and feedback on outcome measures and questionnaires to use and assistance with identifying recruitment strategies that accommodate functional deficits and barriers to consumersÆ participation in the program. This council will meet quarterly to review preliminary findings and to assist program staff with meaningful dissemination of outcomes. Consumers on the advisory committee will be compensated for their participation as consultants ($150.00 for each two hour meeting) to provide them with a paid employment experience.  	In addition to consulting with individuals with SCI in the design and implementation phases, a critical component of this program entails continuous collaboration with community partners such as Sportable, United Spinal, and PVA. Because these organizations often provide services to individuals who fall outside of the reach of facility and institutional partners such as WWRC, VCUHS, and SAH, community collaboration is vital to ensure sustainability of the outcome collection protocol as well as relevance of outcome measurements. Moreover, continued community collaborations begun as part of this program will assist with continued program development to meet needs identified by findings from the VSCIOSC. Letters of support for each partnering organization are included in Appendix B.	Participants and Recruitment:  Participants will be individuals with traumatic SCI who reside in Central Virginia and are able to consent to program participation and able to understand the requirements of program participation. Participants will be ineligible if they exhibit cognitive impairments that limit their understanding of program and ability to participate in data collection and if they do not speak or understand English. For recruitment, study personnel (i.e., PI, program coordinator, and graduate assistant) will contact partnering organizations and health care facilities and provide them with a one page description of the VSCIOSC that outlines its purpose and benefits that consumers can receive from participation. Study personnel will also provide release of information forms to partnering agencies so that study staff can contact consumers to consent and enroll them in outcome collection. Study personnel will contact partnering agencies to collect releases of information and then contact interested consumers to review the program and to consent them to participation.  Based on current estimates of individuals with SCI receiving services at institutional and community partners, we anticipate collecting outcomes on a total of 350 individuals with SCI across all sites over the course of a three year funding period. Data Collection Procedures: Consumers who consent to participation, will meet with study staff either at their homes (if living in the community) or in facilities (if in inpatient rehabilitation at VCUHS, SAH, or WWRC at time of recruitment) to complete outcomes. Outcomes will be presented orally in an interview format by study staff who will write down consumersÆ responses. These written responses will be kept in secured filing cabinets and manually entered into VCUHSÆs encrypted and password protected RedCap Database. At the end of outcome collection, consumers will receive a copy of the most updated Spinal Cord Injury Community Services Directory and provided with information about ways to access the website version of this document. Outcomes will be collected continuously through the three year funding period and study personnel will follow up with consumers annually during active funding cycles to reassess outcomes related to physical health, psychological functioning, and key measures of community integration (i.e., access to transportation, engagement in employment and leisure activities, and satisfaction with social relationships). Outcome Measures:  Outcomes selected by the PI, co-PI, and a consulting body of consumers with SCI will be used to capture epidemiological information about injury and comorbid secondary conditions as well as premorbid conditions, summarize current psychological functioning and premorbid history of psychiatric conditions, demographic information, and to identify barriers to accessible housing, transportation, health care, secondary education, and employment, and identify needs for community services or increased accessibility to community services currently offered. Specific questionnaires to be administered are included in Appendices C and D. Key program outcomes will include demographic information, injury characteristics, comorbid medical and psychiatric illnesses, substance use disorders with particular emphasis on risk for opioid abuse and current reports of opioid misuse and dependence, satisfaction with social roles and activity engagement, barriers to workforce entry and sustained employment, and an assessment of needs and barriers for accessible housing and transportation. In addition to collection of consumer outcomes, community organizations will complete measures that assess changes in number of consumers with SCI after beginning of outcome collection.  	Data Analysis Plan: Outcomes will be assessed using descriptive tests to characterize prevalence rates and frequencies of symptoms and behaviors. Regression analyses will be used to assess predictors of outcomes.  Mean comparison tests will be used to assess differences in outcomes between years 1-3 and differences due to demographic differences. These findings will be summarized in written reports and fact sheets that will be made available to community partnering organizations and state agencies as well as consumers via the VSCIOSCÆs website. </t>
  </si>
  <si>
    <t>2; however, this protocol appears to be incomplete - was it approved?</t>
  </si>
  <si>
    <t>HM20006591</t>
  </si>
  <si>
    <t>Preliminary Evaluation of the ChildSavers and ChildrenÆs Mental Health Resource Center Service Coordination Partnership</t>
  </si>
  <si>
    <t>Youngmi Kim</t>
  </si>
  <si>
    <t>Children with special health care needs often require care from multiple resources. Moreover, many children never receive appropriate treatment due to the overwhelming stress of navigating multiple systems of care and clinicians who do not have time to provide care coordination. Coordinating these childrenÆs care between multiple providers can be a challenging task for parents, especially low-income parents who may experience difficulties with affording health care or accessing needed services. Uncoordinated care can lead to unnecessary health care costs, patient and family stress, poor quality of care, and negative health outcomes (Miller, 2014). Care coordination can be defined as theorized by Walter Leutz in 1999, as an ôintegration approach intended to manage the full range of care that a patient needs across health care systems and settingsö (Miller, 2014). There is existing research that shows that care coordination has positive outcomes for children and their families navigating different systems of care for their complex needs. Care coordination reduces the number of children who receive emergency medical treatment, hospital length stays, and overall expenses on medical treatments. In addition, care coordination services reduces the stress of families as they care for the needs of their child and reduces the amount of non-billable time clinicians are spending doing care coordination so they can see more clients.According to the Virginia Department of Medical Assistance ServicesÆ (DMAS) Community Mental Health Rehabilitative Services manual, care coordination refers to collaboration and the sharing of information among health care providers who are involved with an individualÆs health care in order to improve the care.  Additionally, DMAS defines ôservice coordinationö as the same as care coordination, and indicates that individuals receive all the necessary resources and supports they need, and that these are well-coordinated and integrated in such a manner as to promote the most effective and efficient treatment possible.  Unfortunately, current DMAS regulation only allow for the reimbursement of service coordination when delivered as part of crisis intervention services or when they are under the umbrella of targeted case management delivered by a Community Service Board (CSB).  However, the CSBs are often understaffed and overwhelmed by consumers, which severely impacts their ability to deliver comprehensive and quality services.  (Virginia Department of Medical Assistance Services, 2015)Literature ReviewCare coordination is positively associated with whether a child receives the mental and specialty care that they need, regardless of whether or not that coordination is perceived to be adequate by parents. However, receiving care coordination services that parents perceive to be adequate has a larger impact on the timeliness in which care is received (Miller, 2014). In addition care coordination is associated with an increased ability for children with special health care needs (CSHCN) to access needed mental and specialty care however, many of the research samples are focused on low-income CSHCN across the US, and may not be applicable to higher-income CSHCN or to low-income children without special health care needs (Marti-Morales &amp; Rohrer, 2014).  Children with special health care needs that did not receive care coordination services had a 53% chance of increased risk in their limitation to perform functional activities than those who did receive care coordination (Marti-Morales &amp; Rohrer, 2014). In a study it was determined that family centered care was significant when considered as a lone variable, but not significant when adjusting for care coordination and moderating variables such as sociodemographic factors. A growing body of research suggests that the ôsystems of careö approach to children's mental health can be effective in improving children's behavior and reducing stress on their families. This research aim was to focus on a concept less understood, which is ôhow systems of care achieve these improvementsö (Munson, Hussey, Stormann, &amp; King, 2009).         The results of the study were that advocates perceived that an important part of their role is translating the content and process of meetings for families and children. The data is limited because the sample is from one Midwestern city. It is also important to keep in mind that all of the participants were females, which limits the understanding to women's views of the role of parent advocates within systems of care. Their voices represent a perspective that is extremely close to the families that are served in the children's mental health system. Systems of care need to consider developing and adopting policy to financially support additional advocates. The services they provide are critical and need more funding.</t>
  </si>
  <si>
    <t>There is no direct benefit to participants, but the information will be used to aid program planning and advocate for better integration of mental health services in Virginia.</t>
  </si>
  <si>
    <t>The goal of this program evaluation is to assess how a formal partnership between ChildSavers and the ChildrenÆs Mental Health Resource Center (CMHRC) can improve organizational productivity and family/client outcomes and satisfaction based on an extended care coordination model.  Furthermore, this can be broken down into three research hypotheses: the partnership between ChildSavers and CMHRC will lead to higher levels of family satisfaction with the mental health system and mental health providers; the partnership will facilitate better transitions for families between mental health services; and the partnership will increase ChildSaversÆ sense of client success as measured by a clinician survey and internal productivity</t>
  </si>
  <si>
    <t>Communication between the study personnel will occur through emails, phone conversations, and face-to-face meetings as frequently as needed.  The student investigators will consult with the PI,as needed, on how to address any adverse events or problems with study conduct.</t>
  </si>
  <si>
    <t>This evaluation aims to show other mental health service providers that utilizing programs like the CMHRC for service coordination needs provides more comprehensive and integrated ôwrap-aroundö services, as well as showing that this is a viable model for Medicaid reimbursement that is more effective and less costly than targeted case management by Community Service Boards.  The data may also be valuable to the CMHRC in obtaining grant funding.</t>
  </si>
  <si>
    <t>As part of the standard intake process, clients acknowledge that their information may be used for program evaluation purposes; a release specific to the partnership and a release for the purpose of this study will be added to that process.  When a ChildSavers clinician or intake coordinator identifies a client that will benefit from receiving services from the CMHRC, either due to service coordination needs or due to a wait list, the clinician or intake coordinator will then discuss a referral to the CMHRC with that clientÆs parent or guardian.</t>
  </si>
  <si>
    <t>At this time, it is planned that the results of the preliminary evaluation will be disseminated to the leadership at both agencies, who may share it with stakeholders or use it as the basis for a more intense, longitudinal program evaluation, which may aid in the create more diverse and sustainable revenue streams for both agencies.  The results will also be submitted to Dr. Youngmi Kim with VCUÆs School of Social Work, as well as the entire VCU social work community as the research symposium in April of 2016.</t>
  </si>
  <si>
    <t xml:space="preserve">DesignThe nature of this proposed study contains several different research designs.  The primary design of this study is that of a formative evaluation.  This preliminary program evaluation will help to shape the service coordination partnership between ChildSavers and the CMHRC.  The nature of this study as a formative program evaluation also leads the design to be a non-experimental survey.  Data collection methods and sampleThe participants in this program evaluation are grouped into three categories.  The first group is that of the clients and families that receive services from both agencies.  The second is the CMHRC staff and ChildSavers clinicians, who will provide direct services or referral assistance to the clients and their parents or guardians.  The final group consists of two researchers, who will be utilize the research as both a preliminary program evaluation and to fulfill the requirements for the masterÆs level student research project with Virginia Commonwealth University's School of Social Work.  For the purposes of this evaluation, data will be collected by the principle investigator (PI), Casey Tomlinson, due to her role as an employee of the CMHRC and an intern with ChildSavers.  However, the data will be reviewed and analyzed by both the PI and the second researcher, Allison Gilbreath.  The estimated timeline for this evaluation is outlined in Appendix Figure 1.Due to the nature of this partnership, the total number of participants in this evaluation is not yet determined, as the service coordination partnership between ChildSavers and the CMHRC is in the beginning stages.  The researchers are projecting that the final partnership sample will contain a minimum of 30 case records to examine.  A baseline for comparison will be created through data collected from 40 closed case records.  This baseline sample will be determined through the use of availability and quota sampling, by selecting the most recent cases that were closed by December 1st, 2014.   A combination of availability and purposive sampling strategies will be used to collect secondary data on ChildSaversÆ internal productivity.  The target population that the findings will be generalized to will include Virginian families with children experiencing mental health difficulties.  Additionally, the findings may be generalized to other mental health services providers in Virginia.ChildSavers and the CMHRC will select the participants that will benefit from service coordination and joint services through purposive sampling means.   As part of the standard intake process, clients acknowledge that their information may be used for program evaluation purposes; a release specific to the partnership and a release for the purpose of this study will be added to that process.  When a ChildSavers clinician or intake coordinator identifies a client that will benefit from receiving services from the CMHRC, either due to service coordination needs or due to a wait list, the clinician or intake coordinator will then discuss a referral to the CMHRC with that clientÆs parent or guardian.  In order to assist ChildSavers personnel in determining service coordination needs, the PI will provide them with a list of services that have been identified and recorded in the CMHRC database from previous referral assistance work (Appendix Figure 2).  The clinician or intake coordinator will work with the parent or guardian to determine what referral outcome would be in the best interest of the client: if the parent calls the CMHRC directly, or if the clinician will make the call.  The PI will determine which clients are receiving services from both agencies through ChildSaversÆ electronic health system (EHS).  The PI will run a customized report through the EHS to identify the referral source or status of the client: which clients have been documented as being referred to ChildSavers from the CMHRC and which clients have been referred to the CMHRC from ChildSavers.     Variable(s)Measures/data collectionMeasurements from ChildSavers will consist of data collected by others in the form of the Youth Outcome Questionnaire (YOQ) and satisfaction surveys.  Both of these measures are parent/guardian self-reports that ChildSavers routinely administers and collects throughout the therapeutic relationship with their clients and their clientÆs families, specifically at the 1st, 3rd, and 5th sessions, and every five consecutive sessions afterwards.  For the purpose of this evaluation, ChildSaversÆ internal productivity will be determined through the secondary data collection of the record of available clinic hours and the record of time clinicians spend on non-billable case management services.The YOQ (Appendix Figure 3) is a tool used by many treatment providers to determine areas of progress, areas that need more treatment focus, and what treatment methods may not be working. (Intermountainhealthcare.org, 2015).  The YOQ is useful when working with children under the ages of 12, and parent-report data is most often used with this population as parents are usually the most reliable source about their childÆs functioning and behavior.  The YOQ has been extensively studied, and has been found to be both reliable and valid, and rates high in internal consistency (Oqmeasures.wpengine.com, 2015).  There are 64 questions contained in the YOQ tool, which are rated on a five-point Likert scale, with 0 being never or almost never, and 5 being almost always or always true.  The parent or guardian will answer each question based on how true the statement is in relation to their child within the last seven days.ChildSavers Client Satisfaction Survey (Appendix Figure 4) is made up of three questions that ask the parent or guardian if they have learned new parenting skills, if they have learned of new resources or supports in the community, and if they are satisfied with the services provided.  The questions are on a Likert scale with the responses being strongly disagree, disagree, undecided, agree, strongly agree, or N/A.  This survey is an internal measure of client satisfaction, and has not been found reliable and valid through external studies.The measurement from the CMHRC will consist of the Family Satisfaction Survey (Appendix Figure 5), which will be used to supplement the satisfaction survey data collected from ChildSavers.  The Family Satisfaction Survey is also a parent/guardian self-report that is routinely administered and collected by the CMHRC, and it is provided through Survey Monkey as the last step of CMHRCÆs ôcase closingö.  It is a qualitative survey consisting of a mix of nine multiple choice and Likert scale questions that gauge the parent/guardianÆs experience with the CMHRC, as well as their experience navigating the mental health system.  The responses for questions formatted on the Likert scale have four possible responses: dissatisfied, somewhat dissatisfied, satisfied, and very satisfied.  This survey is an internal measure of client satisfaction, and has not been found reliable and valid through external studies.  For the purpose of this study, and to ensure that the only survey data examined relates to clients that have received joint services with ChildSavers and the CMHRC, paper copies of the Family Satisfaction Survey will be provided at ChildSavers for the convenience of the parents and guardians.  These surveys will be kept confidential from their clinician, and will be sealed in an envelope upon completion.  The PI will collect the data from ChildSavers through the agencyÆs EHS.  The YOQ scores for the baseline sample and the partnership sample will be exported from the EHS to Microsoft Excel, and the satisfaction surveys will be matched to the corresponding client and transcribed in Excel.  The PI will be responsible for transcribing the CMHRC survey data into the researchersÆ selected analysis software after it has been documented as Survey Monkey responses for the CMHRC.      Data analysis strategyThe researchers will utilize SPSS in their analysis of the data that will be collected.  However, it is projected that the specific method of analysis will occur in one of two ways; either through the use of an independent samples t-test, or through the use of the one-way ANOVA.  As the data has not been collected or reviewed, and the sample size is yet to be determined, it is difficult to determine if the assumptions for either type of analysis have been met.  The researchers estimate that family satisfaction scores will be measured against the YOQ scores, and that internal productivity will be examined as descriptive statistics. </t>
  </si>
  <si>
    <t>ChildSavers;Children's Mental Health Resource Center;</t>
  </si>
  <si>
    <t>HM20014303</t>
  </si>
  <si>
    <t>A community-based study using oral tradition to describe the ôStrong Black Womanö archetype and its associations with cardiovascular health</t>
  </si>
  <si>
    <t>Emily Zimmerman</t>
  </si>
  <si>
    <t>African-American (Black) women have disproportionately high rates of metabolic syndrome (MetS), a set of risk factors for cardiovascular disease (CVD) characterized as elevations in blood lipids, blood glucose, blood pressure, abdominal obesity, insulin resistance, and a pro-inflammatory state.20 MetS is associated with a 5-fold increased risk for type 2 diabetes, a chronic condition linked to CVD, the latter of which is the leading cause of death in U.S. adults. Among U.S. racial/ethnic female subgroups, rates of obesity (82%), diabetes (13.6%), elevated waist circumference (80%), and hypertension (46%) are highest in Black women, with 25%over the age of 18 years experiencing MetS.3 Overall, CVD morbidity (illness) and coronary disease deaths are also disproportionately highest in Black women when compared to other U.S. subgroups, underscoring cardiovascular health disparities as a serious and costly public health issue.3,21In African-Americans, MetS is directly linked to central and overall obesity.5 Obesity is linked toinactivity and though physical activity is known to impact MetS,6,22 Black women are among the least active U.S. subgroupsùless active (35%) than their White (51%) or Hispanic (41%) counterparts.3 In adults, information about body weight and physical activity are influenced by oneÆs self-perceptions (i.e., self-image) and identity. Weight management outcomes are inextricably linked with social identity,8 and in Black women, identity is entwined with ethnicity, culture and social support.9. Other potential factors compounding Black womenÆs risk for sedentary lifestyle, obesity, and MetS include hairstyle maintenance10,18 and body image issues.11 Environmental stressors related to gender and race issues, low socio-economic status, discrimination, and social isolation may disproportionately affect Black women. Together these are thought to have a ôweatheringö effect12 resulting in faster aging compared to other racial/ethnic groups. On average, Black women have flatter cortisol declines across the day23 and elevated C-reactive protein levels24 when compared to other sub-segments of the U.S. population, placing them at higher risk for inflammation, stress-related disease, and poorer health. Research suggests these elevated blood markers may be linked to factors such as neighborhood safety and low social status. Recent research involving the stress/health relationship in African American communities; however, has not identified strong associations that explain health disparities. More research is needed to clearly extricate the psycho-socio-cultural dynamics that influence cardio-metabolic health outcomes.The Strong Black Woman (SBW) archetype is hypothesized to result from societyÆs notions of BlackwomenÆs high capacity for burden-bearing and physical strength. Black women are thought to have embraced these externally placed projections as positive archetypes and therefore attempt to exude strength in difficult situations.25 Many African-American women identify with this SBW archetype,26 which is associated with a history of emotional and/or physical trauma, financial and interpersonal/family issues that may cause sustained chronic stress states and depressive symptoms,27-29 which further increases risk for MetS.30 A woman internalizing the SBW schema may engage in self-silencing as a response to environmental stress. Self-silencing is a dimension of the SBW archetype related to psychological stress and depression.31 The Strong Black Woman Cultural Construct is a 22-item survey with 3 subscales measuring affect regulation, caretaking,and self-reliance.13 Women who identify with SBW archetype are independent, feel they have to exhibit resilience and typically do not seek social support.32The Co-PIÆs preliminary research exploring stress management and physical activity in Richmond-area women at-risk for MetS demonstrated associations between SBW archetype and poor cardio-metabolic outcomes. Community-dwelling women were exposed to a web-based skills-building program (YogicDanceTM) followed by focus groups to determine psycho-social factors that influenced uptake of the health promotion intervention. During this research, our team demonstrated the feasibility and acceptability of recruiting and screening interested individuals. Fifty-three (53) women were screened and 28 women at-risk for MetS enrolled. Attrition during the 4-week intervention study was minimized and 22 (mean age 43.3 years SD=4.69 years) women completed all study components. MetS blood and physiological measures were taken before and after the 4-week intervention. Women monitored their sedentary levels with activity trackers and dailyblood pressures with electronic, home-based monitors. Fifty percent (50%) of the women possessed all 5 of 5 Mets risk factors and 58% of the women identified firmly with the SBW archetype. During the study, participants engaged daily with private YouTubeTM videos providing health education, stress management, and physical activity instruction. High scores on the Strong Black Woman scales were associated with increased MetS symptomology (SpearmanÆs r = .016, p = .94 vs. SpearmanÆs r = .511, p = .01, respectively), but not with current stress/stressors (SpearmanÆs r = .523, p = .01) based on CohenÆs Perceived Stress Scores.Significantly associated MetS variables included fasting blood glucose (SpearmanÆs r = .523, p = .01) and diastolic blood pressures (SpearmanÆs r = .449, p = .04). Identification with SBW archetype was additionally associated with participants engaging in taking their own daily blood pressures, (SpearmanÆs r = .466, p = .03); and consistently wearing the Fitbit activity tracker (SpearmanÆs r = .496, p = .00). These results suggest a delineation in the stress/health connection and infer an impactful relationship between the SBW archetype identification and Black womenÆs health behavior decision-making patterns. The current study seeks to build upon this hypothesis by further exploring the parameters of the SBW identity and its connection to positive and negative health behaviors and outcomes. References1. Samson SL, Garber AJ. Metabolic syndrome. Endocrinol Metab Clin North Am. 2014;43(1):1-23.2. Ford ES, Li C, Zhao G. Prevalence and correlates of metabolic syndrome based on a harmonious definition among adults in the US*. Journal ofDiabetes. 2010;2(3):180-193.3. Benjamin EJ, Virani SS, Callaway CW, et al. Heart disease and stroke statistics--2018 update: A report from the American Heart Association.Circulation. 2018;137:e67-e492.4. Centers for Disease Control and Prevention. National diabetes statistics report: Estimates of diabetes and its burden in the United States, 2014.Atlanta, GA: US Department of Health and Human Services. 2014.5. Kwagyan J, Retta TM, Ketete M, et al. Obesity and cardiovascular diseases in a high-risk population: Evidence-based approach to CHD riskreduction. Ethn Dis. 2015;25(2):208-213.6. Khan RJ, Gebreab SY, Sims M, Riestra P, Xu R, Davis SK. Prevalence, associated factors and heritabilities of metabolic syndrome and itsindividual components in African Americans: The Jackson Heart Study. BMJ Open. 2015;5(10):e008675-2015-008675.7. Whaley DE, Schrider AF. The process of adult exercise adherence: Self-perceptions and competence. Sport Psychologist. 2005;19(2):148-163.8. Woods-GiscombΘ CL. Superwoman schema: African American womenÆs views on stress, strength, and health. Qual Health Res.2010;20(5):668-683.9. Hernandez DC, Reitzel LR, Wetter DW, McNeill LH. Social support and cardiovascular risk factors among Black adults. Ethn Dis. 2014;24.10. Huebschmann AG M, Campbell LJ, Brown CS, Dunn AL. "My hair or my health": Overcoming barriers to physical activity in African Americanwomen with a focus on hairstyle-related factors. Women Health. 2015;56(4):428-447.11. Mama SK, Diamond PM, McCurdy SA, Evans AE, McNeill LH, Lee RE. Individual, social and environmental correlates of physical activity inoverweight and obese African American and Hispanic women: A structural equation model analysis. Prev Med Rep. 2015;2:57-64.12. Geronimus AT. Understanding and eliminating racial inequalities in women's health in the United States: The role of the weatheringconceptual framework. J Am Med Womens Assoc (1972). 2001;56(4):133-6, 149-50.13. Hamin DA. Strong Black Woman Cultural Construct: Revision and Validation. 2008.14. Cohen S, Kamarck T, Mermelstein R. A global measure of perceived stress. J Health Soc Behav. 1983:385-396.15. Watts-Jones D. Toward a stress scale for AfricanûAmerican women. Psychol Women Q. 1990;14(2):271-275.16. Sallis JF, Grossman RM, Pinski RB, Patterson TL, Nader PR. The development of scales to measure social support for diet and exercisebehaviors. Prev Med. 1987;16(6):825-836.17. Hallal PC, Victora CG. Reliability and validity of the international physical activity questionnaire (IPAQ). Medicine &amp; Science in Sports &amp;Exercise. 2004;36(3):556.18. Hall RR, Francis S, Whitt-Glover M, Kismet Loftin-Bell M, Swett K, McMichael AJ. Hair care practices as a barrier to physical activity in AfricanAmerican women. Arch Dermatol. 2013;149(3):310-314.19. Pulvers KM, Lee RE, Kaur H, et al. Development of a culturally relevant body image instrument among urban African Americans. Obes Res.2004;12(10):1641-1651.20. Grundy SM. Metabolic syndrome: A multiplex cardiovascular risk factor. The Journal of Clinical Endocrinology &amp; Metabolism. 2007;92(2):399-404.21. American Diabetes Association. Economic costs of diabetes in the U.S. in 2017. Diabetes Care. 2018.22. Holmes M, Ekkekakis P, Eisenmann J. The physical activity, stress and metabolic syndrome triangle: A guide to unfamiliar territory for theobesity researcher. Obesity Reviews. 2010;11(7):492-507.23. DeSantis AS, Adam EK, Hawkley LC, Kudielka BM, Cacioppo JT. Racial and ethnic differences in diurnal cortisol rhythms: Are they consistentover time? Psychosom Med. 2015;77(1):6-15.24. Morris AA, Zhao L, Ahmed Y, et al. Association between depression and inflammation--differences by race and sex: The META-health study.Psychosom Med. 2011;73(6):462-468.25. Abrams JA, Maxwell M, Pope M, Belgrave FZ. Carrying the world with the grace of a lady and the grit of a warrior deepening ourunderstanding of the ôStrong black womanö schema. Psychol Women Q. 2014;38(4):503-518.26. Black AR, Peacock N. Pleasing the masses: Messages for daily life management in African American women's popular media sources. Am JPublic Health. 2011;101(1):144-150.27. Harrington EF, Crowther JH, Shipherd JC. Trauma, binge eating, and the ôStrong Black Womanö. J Consult Clin Psychol. 2010;78(4):469.28. Beauboeuf-Lafontant T. You have to show strength: An exploration of gender, race, and depression. Gender Soc. 2007;21(1):28-51.29. Archibald PC, Dobson Sydnor K, Daniels K, Bronner Y. Explaining African-Americans' depressive symptoms: A stress-distress and copingperspective. J Health Psychol. 2013;18(3):321-331.30. Vanhala M, Jokelainen J, KeinΣnen-Kiukaanniemi S, Kumpusalo E, Koponen H. Depressive symptoms predispose females to metabolicsyndrome: A 7-year follow-up study. Acta Psychiatr Scand. 2009;119(2):137-142.31. Jack DC, Ali A. Silencing the self across cultures: Depression and gender in the social world. Oxford University Press; 2010.32. Black AR, Woods-GiscombΘ C. Applying the stress and æStrengthÆ Hypothesis to black women's breast cancer screening delays. StressHealth. 2012;28(5):389-396.33. Wallerstein N, Duran B. Community-based participatory research contributions to intervention research: The intersection of science andpractice to improve health equity. Am J Public Health. 2010;100:S40-S46.34. Frith H, Gleeson K. Qualitative data collection: Asking the right questions, in qualitative research methods in mental health andpsychotherapy A guide for students and practitioners. Chichester, UK: John Wiley &amp; Sons, Ltd,; 2011.35. Banks-Wallace, J. Talk that talk: Storytelling and analysis rooted in African American oral tradition. Qual Health Res. 2002;12(3):410-426.36. van Belle, G. Statistical rules of Thumb. New York, New York: John Wiley &amp; Sons; 2002.37. Creswell JW. Research design: Qualitative, quantitative, and mixed methods approaches. Thousand Oaks, CA: Sage Publications; 2009.</t>
  </si>
  <si>
    <t>The study will explore the impact of a nuanced psycho-socio-cultural construct, Strong Black Woman (SBW) archetype, on bio-physical indicators of the metabolic syndrome, a precursor to poor cardiovascular health.</t>
  </si>
  <si>
    <t>All personnel interacting with participants or with access to identified data will review the protocol together and we will meet weekly throughout the project.</t>
  </si>
  <si>
    <t>The Primary Aim of this study is to utilize a community-based participatory research to conduct a mixed-methods study of SBW experiences. We will use a qualitative oral tradition, namely storytelling, to elicit meaning and understanding of the experience of the SBW archetype. We will use surveys to gather health, social, cultural, behavioral, and demographic data to determine if there are relationships among metabolic syndrome indicators and the SBW archetype: 1) systolic and diastolic blood pressures, 2) waist circumference, 3) HDL-cholesterol, 4) triglycerides, 5) blood glucose, 6) weight/BMI. SBW will be measured by the Strong Black Woman Cultural Construct scale. Contextual psycho-social co-variables will include: self-report of stress (CohenÆs Perceived Stress Scale), stressors (African-American WomenÆs Stressors Scale), social supports (Social Supports for Diet and Exercise Scale),16 sedentary lifestyle (International Physical ActivityQuestionnaire), exercise and hair preferences (Exercise and Hair Preferences Scale), and body image (PulverÆs Body Image Scale).A Secondary Aim is to evaluate the effectiveness of a community-engaged, participatory approach led by Engaging Richmond, a cadre of trained community-engaged researchers in VCUÆs Center on Society &amp; Health.a) Do Black women who are low and high risk for MetS develop rapport with Engaging Richmondresearchers?b) Is the study perceived as (a) satisfying, (b) suitable, (c) easy to understand, and (d) helpful toparticipants?</t>
  </si>
  <si>
    <t xml:space="preserve">During a 6-month study period, research personnel will gather personal oral history interviews to capture the womenÆs stories and gather surveys and health data to examine relationships between the SBW identity (as measured by a verified scale) and heart disease indicators including blood pressures, waist circumference, cholesterol, and weight/BMI. 54 women will be asked to complete surveys and provide health/biometric data; a subsample of 18 will be interviewed with an oral history/storytelling approach.Principles of community-based, participatory research (CBPR) guide the proposed study. CBPR can produce empowerment strategies that improve health among varied subpopulations in those populations at risk for social exclusion, such as women and minorities. CBPR asserts the value of knowledge uniquely created as a result of bidirectional interactions between researcher and  community partner and doesnÆt privilege academic knowledge/methods over others.33This mixed-methods approach will utilize a convergent parallel design, which involves assigningequal priority to both the quantitative (blood measure and survey) data and qualitative data (oral history interviews) collection and analyses. Each type of data is collected together and data are analyzed simultaneously with the goal of better defining SBW schema and measuring correlations with health outcomes. We will employ a single-group, single time-point, correlational study in a 6-month timeframe to capture qualitative and quantitative descriptive data. In addition to oral history interview and member-checking focus group data, open-ended text data from responses to study surveyswill be used to elucidate the participantsÆ experiences with the Strong Black Woman schema. Eligible participants will meet with study personnel at a mutually agreed upon location and will be asked to fast for 6 hours prior to this meeting. The participants will complete informed consent andsurvey measures. At this meeting, the research nurse (Co-PI) will collect baseline anthropometric (weight and waist measurements), physiologic (systolic and diastolic BP), and fasting blood (glucose and lipid profile) measures.All screened individuals will be given a copy of their MetS screening results (available as a printout from the portable point-of-care testing kit) and referred to a health care provider for values consistent with hypertension, hyperglycemia, or dyslipidemia.A subsample of enrolled participants (n = 18) will be interviewed, Oral tradition offers an opportunity to explore participantsÆ worldview and this to generate deeper understanding of social and cultural phenomena. Storytelling has been organized as a data collection and analytic method grounded in Black oral tradition.35 Story and storytelling are strategies for 1) expanding our understanding of the particular contexts in which health and health decision-making occurs, 2) assisting members of the target population to take a more active role in the research process, and 3) building bridges between researchers and communities. Storytelling/storytaking overlaps well with the CBPR paradigm and it allows communities to place research within their historical contexts and cultural norms.After the initial data collection period, a sub-sample of interview participants will be re-invited to attend one of several 2-hour member checking listening sessions and focus groups (audiotaped), conducted to 1) assess satisfaction with the study, 2) check with the group members for accuracy of emerging themes, and 3) ascertain suggestions for future community-level therapies. Trained moderators will use semi-structured interview questions and prompts and will establish rapport before discussing sensitive topics.Instruments [Number of Items]:SCREENING/ENROLLMENT Eligibility Questionnaire (PI developed)  [15] Demographics Form (PI developed)  [14] METABOLIC SYNDROME BIO-PHYSICAL MEASURESMetS measures [12] PSYCHO-SOCIAL VARIABLESStrong Black Woman Cultural Construct Scale [22] CohenÆs Perceived Stress Scale [14] African-American WomenÆs Stressors Scale [99] Social Supports for Diet and Exercise [23] International Physical Activity Questionnaire [7] Exercise and Hair Preferences Scale [5] PulverÆs Body Image [1] ORAL HISTORY INTERVIEWSOral history interview protocol Feasibility/Acceptability MeasuresMember-checking Focus Group protocolAcceptability Survey (PI-developed) Study Withdrawal Survey (PI-developed) [13] Enrollment log (VCU/IRB-developed) TOTAL survey items [237]Descriptive statistics will be used to describe the sample and study variables including calculated means, standard deviations, with ranges for the continuous variables, and counts with frequenciesfor the categorical variables. To compare mean differences between a 2X2 setup in our outcomes of interest (those who identify with Strong Black Woman archetype vs. those who do not, those who possess 3 or more MetS symptoms vs. those who possess none, and those with perceived stress vs. those with little/no stress, we will be using a nonparametric comparison of means test (Mann-Whitney U). We will be using nonparametric testing SpearmanÆs rank correlations in the 54 women screened to estimate the degree of association between the continuous variables (overall Strong Black Woman score and MetS indicator value). Significant bivariate relationships (in correlational and binary logistic regression analyses) detected using the small sample will determine effect sizes of Strong Black Woman/MetS (IV/DV) relationship as well the co-variables body image, stressors, perceived stress, social support, physical activity and MetS (CV/DV) relationship. Descriptivestatistics will be used to calculate recruitment, refusal, attrition, and retention rates, and identified reasons for refusal. We will estimate effects using point estimates and 95% confidence intervals. With regards to the qualitative storytelling analyses, thematic storytelling analysis will be used.35 Oral histories and focus group data will be transcribed and analyzed for recurrent themes, grouped into larger categories and coded to determine frequency of category use. Stories from each session will be analyzed and then compared with those shared during preceding sessions. Stories will then be categorized according to previously identified themes/functions or new categories and functions are developed in cases in which stories do not fit. Any additional themes identified in member-checking listening sessions will also be incorporated into the iterative oral history analyses. Constant comparative analysis will allow the investigators to note changes in story themes/functions across time and with respect to the specific topics of interest. </t>
  </si>
  <si>
    <t>HM20007246</t>
  </si>
  <si>
    <t>Use of Antipsychotic Medications By Residents with Dementia in Assisted Living Facilities</t>
  </si>
  <si>
    <t>Jennifer Inker</t>
  </si>
  <si>
    <t>Gerontology</t>
  </si>
  <si>
    <t>Dementia is Prevalent in ALFsAssisted living facilities (ALFs) represent a social, consumer-directed model of residential care that offers an alternative to nursing care for those who require some assistance with instrumental activities of daily living (IADLs) and activities of daily living (ADLs) but not extensive medical or nursing care. In 2010, it was estimated that 31,000 assisted living facilities (ALFs) were home to 733,000 older adults, with projections indicating this number will increase to 1.9 million by 2030 (Caffrey, 2012; Mollica, Sims-Kastelein, &amp; OÆKeefe, 2008). The population of ALF residents with cognitive impairments has been increasing for over a decade (Zimmerman, Sloane, &amp; Reed, 2014; Zimmerman et al., 2007; Zimmerman et al., 2003). Recent estimates based on the first national data to emerge on the prevalence of dementia in ALFs indicate that 71% of residents currently have some level of cognitive impairment, with 23% experiencing moderate impairment and 19% severe impairment (Zimmerman, Sloane &amp; Reed, 2014). Together, the moderately and severely impaired categories account for over 300,000 people. BPSD Affects One Third of ALF Residents with DementiaMore than a third of cognitively impaired ALF residents experience behavioral and psychological symptoms of dementia (BPSD), for which 57% are prescribed a medication to manage symptoms (Zimmerman et al., 2014). BPSD represent a cluster of challenging behaviors that can be both upsetting and disruptive, including depression, apathy, psychosis, aggression, agitation, hallucinations, delusions, executive dysfunction and social disinhibition (Finkel, Silva, Cohen, Miller, Sartorius, 1997; Lyketsos, Lopez, Jones, Fitzpatrick, Breitner, &amp; Dekosky, 2002; Steinberg, 2003). It has been estimated that at any time around 40% of people with cognitive impairment will experience delusions and 20% hallucinations (Ropacki &amp; Jeste, 2005). Incidences of BPSD increase significantly as level of cognitive impairment increases from mild to moderate and severe. Inability to cope with BPSD is a driver of institutionalization (Afram et al., 2014), as well as the source of challenges in congregate settings like ALFs in which many spaces are shared and therefore the impacts of behavioral disturbances may be more widely felt. Antipsychotics Are Widely Used in Long-Term CareTraditional antipsychotic medications (e.g. haloperidol, chlorpromazine) were developed in the 1950Æs to treat psychosis as a result of serious mental illness but were observed to cause disturbing extrapyramidal side effects (Lieberman, 1996). In response, atypical antipsychotics (e.g. olanzapine, quetiapine, risperidone, aripiprazole) were developed to treat serious mental illness but have also been used off-label for BPSD, including psychosis, agitation and aggression. Modest (albeit transient) benefits have been noted in clinical trials and meta-analyses of antipsychotic agents in the treatment of BPSD in some older adults with dementia (Schneider, Dagerman, &amp; Insel, 2006; Sultzer et al., 2008; Maher et al., 2011). These results are counterbalanced by more ominous findings, including falls, aspiration, adverse cerebrovascular events, and an increase in all-cause mortality, that led to U.S. Food and Drug Administration black box warnings in 2005 and 2008 (Kalapatapu &amp; Schimming, 2009; Maust et al., 2015; Schneider, Dagerman &amp; Insel, 2005). Yet despite these warnings, antipsychotic medications continue to be prescribed off label to treat BPSD, with recent estimates from a new national survey of residential care facilities (including ALFs) that 22% of ALF residents are prescribed a medication to manage behavior, a proportion approaching that of nursing facility (NF) residents, and that 69% of ALFs say they regularly administer medications to control resident behaviors (Zimmerman et al., 2014). Although it is unclear whether these medications are antipsychotic medications and if they are prescribed off label, the suspicion must be that at least some of them are, given the types of behaviors ALFs enumerated in response to the survey. These behaviors include making noise or being verbally abusive, wandering, damaging property or taking things, physical aggression, removing clothing, disinhibited sexual behavior, and refusing to bathe, all commonly considered examples of BPSD. States Vary in Their Regulations Governing Antipsychotics in ALFsUnlike NFs which are federally regulated, ALFs are regulated by states. Research has found that there is wide variation in how states regulate the protection of individuals with cognitive impairments, with several states having no regulations at all in this area of practice (Kaskie, Nattinger &amp; Potter, 2015). In 2012 the Centers for Medicare and Medicaid Services (CMS) introduced the National Partnership to Improve Dementia Care in Nursing Homes, with a goal of reducing antipsychotic use by 15% in NFs (CMS, n.d.). As steady progress has been made, the goal has been re-set to a further reduction of 30% by the end of 2016 (CMS, 2014). The U.S. Government Accountability Office (2015) has recommended that efforts to reduce the use of antipsychotic medications in NFs should be extended to other settings, including assisted living. The National Center for Assisted Living (NCAL) has established a voluntary program to encourage a reduction in the use of antipsychotic medications in ALFs by 15% or achieving and maintaining a low rate of use (5% or less) by March 2018 (NCAL, n.d.). However, a key missing piece of information is the current prevalence rate of antipsychotic use in ALFs. Therefore establishing reliable baseline information is an important next step. Increases in the use of antipsychotic medications have been associated with for profit NF and decreases in their use have been associated with: chain membership and higher levels of market competition (Castle et al., 2009). Facility level variation in the prescribing rates for antipsychotic medications has been found in US NFs, even after adjusting for socio-demographic and clinical characteristics (Chen et al., 2010), which may indicate a need to understand local prescribing cultures. Little is known about the facility characteristics that may be related to the use of antipsychotic medications in assisted living.Commonly cited reasons for prescribing an antipsychotic medication in NF include treating agitation and aggression (Cornege-Blokland, Kleijer, Hertogh, &amp; van Marum, 2012; Bonner et al., 2015). A general lack of staffing, lack of specialist staffing, lack of staff education and training at the leadership and frontline levels about the risks and limited effectiveness of antipsychotic medications, staff attitudes and beliefs about antipsychotic medications, lack of knowledge of and training in alternative methods of behavior management, and staff turnover have all been suggested as potential contributors to a persistent culture of prescribing antipsychotic medications (Zimmerman et al., 2005; Lemay et al., 2013; Juola et al., 2014; Thompson-Coon et al, 2014; Watson-Wolfe et al., 2014). However, little is known about these factors in ALFs and whether they, or other factors, are at work.</t>
  </si>
  <si>
    <t>Participants will receive education raising their awareness of issues around the use of antipsychotic medications in assisted living facilities.</t>
  </si>
  <si>
    <t>n/a</t>
  </si>
  <si>
    <t xml:space="preserve">The research questions we are seeking to answer in this project are:1.	What is the baseline rate of off label antipsychotic medication use in residents with dementia in ALFs in Virginia? 2.	What ALF characteristics (such as rural/urban location, for profit/non-profit status, chain/independent ownership, DSS region, presence of a secure dementia unit, staffing, census, type of pharmacy used, use of electronic medical records, accepts/does not accept Auxiliary Grant, percentage of residents with dementia but no serious mental illness) correlate with the off label use of antipsychotic medications in residents with dementia in ALFs in Virginia?3.	What are the primary reasons reported for the off label use of antipsychotic medications in residents with dementia in ALFs in Virginia?  </t>
  </si>
  <si>
    <t xml:space="preserve">The PI will confer weekly with the Co/Sub-Investigators as needed. Bi-Monthly meetings will include the investigators and members of a Assisted Living community advisement team. </t>
  </si>
  <si>
    <t>The primary objective of this study is to improve our understanding of the off-label use of antipsychotic medications to treat BPSD in residents of ALFs through a pilot research study. Our rationale for the pilot study is that examining the baseline prevalence of antipsychotic use in ALFs and exploring the reasons for the use of antipsychotics in ALFs can inform public policy, guide the issuance of regulations, and enhance best practice. This can result in improved resident health, safety and quality of life, as well as a better trained and prepared ALF workforce.</t>
  </si>
  <si>
    <t>To ensure the highest possible recruitment and to minimize attrition, the research team will make a two pronged recruitment effort, working through the ALF provider organizations and recruiting directly via the VDSS listserv of ALFs. VHCA/VCAL has committed to sending out an introductory communication alerting its member ALFs to the research study.  This communication may be by email or newsletter or both (see attached document Flyer &amp; Email/Newsletter). The industry associations will also place a flyer in their conference bags at their September conferences (see attached document - Conference Flyer). Shortly following the first communication from the ALF provider organizations, the Principal Investigator (PI) will send an introductory letter from VCU via the VDSS listserv with an electronic survey link to the 477 ALFs who provide assisted living level of care. We will mail a hard copy survey to any ALFs on the VDSS email listserv which return to us as ôundeliverableö. In VDSSÆs experience up to 15 occurrences of this are not unusual after a mass mailing to all ALFs on the listserv. The PI will also send a survey packet by regular mail using the VDSS mailing database to the ALFs providing assisted living level of care who do not have an email address registered with VDSS; this survey packet will include a postage paid, self-addressed envelope to the PI at VCU. On 2/24/17 an amendment is requested to enable us to re-contact partial survey completers by email  with 2 documents:1. A 2 page briefing sheet for assisted living facilities containing suggestions for how to obtain the information about antipsychotic medications to complete the survey.2. A 2 page document for assisted living facilities to send to their pharmacies in order to obtain the information about antipyschotic medications.The survey window will be extended to April 30, 2017 in order to give the partial completers time to get the data requested on antipsychotic medications that will enable them to complete the survey.</t>
  </si>
  <si>
    <t xml:space="preserve">1.	Establish a baseline rate of off label antipsychotic drug use in residents with dementia in ALFs in Virginia. 2.	Identify what characteristics of ALFs correlate with the off label use of antipsychotic medications in residents with dementia in ALFs in Virginia. 3.	Explore the primary reasons reported for the off label use of antipsychotic medications in ALF residents with dementia in order to develop hypotheses to support future studies and possible trainings in the use of off label antipsychotic medications in assisted living. </t>
  </si>
  <si>
    <t>This study will incorporate a sequential mixed method design involving quantitative survey research and qualitative case study research (Creswell &amp; Plano Clark, 2011; Morgan, 1998) as depicted in Figure 1 in the uploaded document entitled Research Design Schematic. This design is particularly appropriate given that little is known about the use of antipsychotic medications in ALFs. It is also straightforward to implement, requiring data collection at only two points and can be accomplished within one year with a small research team. While phase one enables the research team to establish a baseline prevalence of off-label antipsychotic medication use, phase two allows the research team to explore how and why antipsychotic medications are used off label in ALFs (Yin, 2009). Interactions with research participants (the 143 ALFs) and access to identifiable data:1. In phase one research participants will be the 143 ALFs who are asked to complete an online survey (if they have access to email) or a pen and paper survey (if they do not have access to email). ALFs will be contacted by using an email listserv provided by the Department of Social Services. The ALF administrator's email is typically the email address listed on the listserv and therefore it is expected that the survey will be completed by the ALF Administrator on behalf of the ALF. Question 1 asks the name of the assisted living facility (ALF) (but not the person completing the survey). The name of the ALF will be used  to track responses and to follow up with non-respondents. It will also be used to recruit ALFs in phase 2 of the study.REQUESTED AMENDMENT 11-21-16 Participants will be contacted one final time via email to let them know that the survey window will remain open until December 31, 2016 and that there is still time to participate.2. Each ALF will be assigned a unique participant i.d. linked to their facility name. A document linking the unique participant i.d. to the facility name will be kept separately from the data, in a locked cabinet in the PI's office which is kept locked when not in use. The data entered into REDCap will contain only the unique participant i.d for each ALF. The key linking the unique identifiers to the ALFs will be kept until phase 2 when three ALFs are selected to participate in face-to-face interviews. Once 3 ALFs have been selected for phase 2 the key linking unique identifiers to the ALFs will be destroyed. 3. In phase 2, three ALFs will be invited to participate in face-to-face interviews using the Phase 2 Case Study Interview Questions (see uploaded documents). These ALFs will be selected based on the results of phase one, with one ALF at the median for use of antipsychotic medications, one below the median and one above the median.4. In the phase 2 case study interviews, the staff member of the ALF being interviewed will be asked to state their name and their job title. The person interviewed in phase 2 may be the administrator (i.e. the same person who completed the phase 1 survey on behalf of the ALF) or it may be another member of staff designated by the ALF administrator (for example, a nurse). The interviews will be recorded and the recording transcribed. However, the name of the interviewee and the facility will not be included in the write up of the case study results.Involvement of Community Partners:Piedmont Geriatric Hospital will develop and present the incentive training webinar in phase one and will conduct the incentive training in phase two.Birmingham Green will assist with participant recruitment by contacting assisted living facilities (ALFs) via the Virginia Health Care Association Virginia Center on Assisted Living (VCHA/VCAL) to encourage them to participate. Birmingham Green will also advise on ALFs that may be amenable to being interviewed in phase two (assuming eligibility in terms of their performance against the median for use of antipsychotic medications).The Department of Social Services will assist with participant recruitment by providing the PI and Co-PI's access to their email listserv for ALFs with access to email and their mailing list for ALFs who do not have access to email. The Department for Aging and Rehabilitative Services and The Department for Medical Assistance Services will offer guidance to the PI and Co-PIs about the study design, subject recruitment, data collection and data analysis but will not make decisions or participate directly.</t>
  </si>
  <si>
    <t>Virginia Department of Social Services;Birmingham Green;Virginia Department of Social Services;Virginia Department for Aging and Rehabilitative Services;Piedmont Geriatric Hospital;Birmingham Green;Eastern VIrginia Medical School;Department of Medical Assistance Services;Department of Medical Assistance Services;Eastern VIrginia Medical School;Virginia Department of Social Services;Virginia Department for Aging and Rehabilitative Services;Department of Medical Assistance Services;The Towers at Beaufont;Piedmont Geriatric Hospital;Birmingham Green;Eastern VIrginia Medical School;Piedmont Geriatric Hospital;Virginia Department for Aging and Rehabilitative Services;Department of Medical Assistance Services;Virginia Department of Social Services;Eastern VIrginia Medical School;Virginia Department of Social Services;Birmingham Green;Department of Medical Assistance Services;Piedmont Geriatric Hospital;Virginia Department for Aging and Rehabilitative Services;Department of Medical Assistance Services;Eastern VIrginia Medical School;Birmingham Green;Virginia Department for Aging and Rehabilitative Services;Virginia Department of Social Services;Piedmont Geriatric Hospital;Piedmont Geriatric Hospital;Virginia Department for Aging and Rehabilitative Services;</t>
  </si>
  <si>
    <t>3;3;3;2;3;3;2;2;2;2;3;2;2;3;3;3;2;3;2;2;3;2;3;3;2;3;2;2;2;3;2;3;3;3;2;</t>
  </si>
  <si>
    <t>HM20002016</t>
  </si>
  <si>
    <t>ôAgri-Cultureö: Growing food and community with Richmond refugees</t>
  </si>
  <si>
    <t>Hyojin Im</t>
  </si>
  <si>
    <t>Community Identified NeedIn collaboration with VCU, ReEstablish Richmond (ReR) extends their outreach to benefit refugees in the Richmond metro area through its rooftop garden that involves community-engaged scholarship and service. Food insecurity, defined as inadequate access to healthy food, is highly correlated with poverty (USDA, 2012). In Richmond, 100% of refugees are eligible for SNAP and TANF (G. Wurfel, personal communication, February 12, 2014). Despite refugeesÆ eligibility for these benefits, many studies reveal the high prevalence of food insecurity and child hunger among refugees in the U.S., which range from 52% to 73% and from 12% to 21% respectively (Hadley et al., 2010; Sellen &amp; Hadzibegovic, 2003). In addition, refugees are acutely vulnerable to developing diet-related diseases (i.e., obesity, diabetes) due to lack of access to traditional foods and the lack of knowledge of how to prepare healthy and affordable meals with the non-traditional foods available in grocery stores (Patil et al., 2010).  Last summer, ReR served approximately 140 refugees with 344 pounds of produce from its rooftop garden and Shalom Farms. In one instance, 150 pounds of produce was distributed in a matter of hours. This year, Richmond will resettle approximately 300 refugees, thus increasing the amount of fresh produce needed to begin to address food insecurity. ReR identified the need to increase the capacity of its gardening program by expanding the garden and incorporating nutritional education and cooking classes as part of the resettlement process. Further, ReR sees the garden program as a way to capitalize on refugeesÆ assets while acting as a ôthird placeö to build a cross-cultural community and increase social capital. Many Richmond refugees have the agricultural knowledge and skills that can contribute to local food system efforts while addressing their own food needs in a culturally appropriate and empowering way. Refugee-led gardening workshops will be included to disseminate refugee knowledge to the Richmond ôgardenö community and increase the leadership and language skills of refugee participants. VCU faculty and students will help plan, implement and evaluate this project.</t>
  </si>
  <si>
    <t xml:space="preserve">This study is to explore the impact of gardening program along with health/nutrition workshops tailored to refugee communities on participants' sense of community, emotional well-being, and health literacy. The current study hypothesizes that participation of gardening program will promote refugees' sense of community, emotional well-being, and health literacy. </t>
  </si>
  <si>
    <t xml:space="preserve">All research team members will have a regular project meeting every two weeks (in person and/or conference call), while communicating closely each other via email and/or phone. </t>
  </si>
  <si>
    <t>Goals and Objectives	Goal 1: To increase healthy food access among refugees by growing culturally relevant produce when possible and developing nutritional knowledge and cooking skills for non-traditional foods. Related objectives are: 1) Train 5 to10 refugee garden leaders in expanding, planning and growing food in the rooftop community garden for refugees on SNAP, 2) Conduct outreach with other community gardens and local farms (i.e., Shalom Farms) to increase access to donated harvests to distribute to refugees on SNAP, and 3) Educate refugees about health and nutrition with a focus on the preparation of non-familiar foods through eight (8) hands-on workshops offered on a monthly basis.   	Goal 2: To promote bio- and cultural diversity by strengthening connections between the refugee and Richmond ôgardenö communities while enhancing social capital and economic opportunities for refugees. Related objectives are: 1) Develop and provide eight (8) monthly refugee-led gardening workshops to transfer refugee food knowledge to the wider Richmond community and increase the language and leadership skills of refugee garden leaders, 2) Hold weekly volunteer days (24 total) during the two growing seasons to facilitate interactions and relationships between refugee and host communities and promote social integration and cohesion of refugee participants, and 3) Link refugees to Shalom Farms to learn about careers in agriculture and larger-scale planting during two (2) farm field trips. 	Goal 3: To involve VCU faculty and students in Richmond refugee communities and inform service with research. Related objectives are: 1) Conduct community-based participatory research (CBPR) on the effects of cross-cultural community garden project, 2) Share evaluation data and evidence-based implications with refugee community and resettlement service providers in the community, and 3) Disseminate CBPR outcomes to local, state, and national audiences (conferences, journal articles, etc.).</t>
  </si>
  <si>
    <t xml:space="preserve">Project Design ReR approached the School of Social Work for assistance in incorporating cooking and nutrition into its resettlement services and developing cross-cultural connections with the Richmond community through gardening and food. Faculty and students from the School of Social Work and Wellness Resource Center will work with ReR to plan, implement and evaluate ôAgri-Cultureö. The project will take place at ReR, which has a rooftop garden and access to commercial kitchens through their community partners, among other resources. Primary activities include: 1) gardening over two growing seasons û fall and spring/early summer, 2) eight ReR health and nutrition workshops, 3) eight refugee-led gardening workshops, 4) two visits to Shalom Farms  and 5) sharing results/information at a World Refugee Day event. Recruited refugee garden leaders will take the lead in planning the garden; refugees and volunteers will garden on a weekly basis (approx. 12 sessions/season); and the harvest will be distributed to refugees on SNAP. Refugee garden leaders will also co-develop and provide eight gardening workshops available to the public that take place onsite (after one of the gardening workdays). In collaboration with refugee community leaders, ReR, Social Work, and the Wellness Resources Center will plan health and wellness workshops for refugees. These workshops will be provided on site, except for two that incorporate cooking. These will take place at church kitchens that have volunteered their space in the past. ReR will coordinate and provide transportation for two field trips to refugees to Shalom Farms. Participating refugees will tour the farm and harvest food to donate to the refugee community. Lastly, the project will culminate at World Refugee Day in June 2015, where refugee-led gardening and cooking workshops will be showcased as well as information about the project and results. </t>
  </si>
  <si>
    <t>2? ReR initiated. Not clear what the research activities are.</t>
  </si>
  <si>
    <t>HM20007308</t>
  </si>
  <si>
    <t xml:space="preserve">The Effects of AlzheimerÆs and Related Diseases on Caregiver Well-Being: A Virtue Perspective </t>
  </si>
  <si>
    <t>Jeong Kim</t>
  </si>
  <si>
    <t>AlzheimerÆs and Related Diseases Research shows an estimated 5.3 million people are living with dementia in the United States, and approximately 44 million Americans are caregivers (NACA, 2004). This number is expected to increase to an estimated 7.1 by the year 2025 (alz.org). It is estimated that 85% of their care is provided by unpaid family members (Gitlin &amp; Schulz, 2012). In Virginia, an estimated 130,000 adults, age 65 and older, are currently affected by AlzheimerÆs disease with an expected increase to 190,000 by 2025 (AlzheimerÆs Association, 2015); however, experts expect that the number of people effected by AlzheimerÆs in Virginia is much higher. Research indicates that anywhere from 29 to 76 percent of individuals in the community have not received a clinical diagnosis from their primary care provider and not all of those who receive a clinical diagnosis of AlzheimerÆs disease or dementia are enrolled in Medicare (Moyer, 2014). Caregivers are essential partners when managing the health of individuals with AlzheimerÆs and dementia and are critical to the implementation of interventions not involving medications (Odenheimer et al, 2013). Caregivers provide assistance with instrumental activities of daily living (IADLs) and activities of daily living (ADLs) in addition to assistance with treatment and medication recommendations. The number of caregivers in Virginia was estimated to be around 452,000 individuals in 2014 who provided more than 514 million hours of unpaid care; valued at $6.3 billion to individuals with AlzheimerÆs disease or another form of dementia. While the majority of individuals with AlzheimerÆs or dementia live in the community, by the age of 80, 75 percent of these individuals are transferred to a nursing facility vs. four percent for those without AlzheimerÆs and related diseases (AlzheimerÆs Association, 2011).Caregiver Mental Health         Providing care for an individual with dementia can be a tremendous burden physically, emotionally, psychologically, financially, and socially (Messinger-Rapport, 2006). The commitment to caring for persons with AlzheimerÆs and related diseases often requires the caregiver to make a number of life changes in order to assume the additional role of being a caregiver. Family caregivers have reported higher caregiver strain, physical concerns, and depressive symptoms, as well as having fewer friends than non-caregivers (Roth, Perkins, Wadley, Temple, &amp; Haley, 2009). Middle-aged caregivers have reported a mix of positive and negative experiences associated with caregiving for an older parent: financial strain, social burdens associated with isolation, as well as positive (e.g., cheerful, peaceful) and negative (e.g., worried, nervous) emotions (Cohen, Cook, Kelley, Sando, &amp; Bell, 2015). Caregiver burden has also been shown to correlate with employment. Specifically, caregivers who had inflexible working conditions, difficulty balancing work and caregiving responsibilities, and who worked full-time, experienced greater caregiver strain and depression than caregivers who had flexible work schedules and support from other family members (Wang, Shyu, Chen, &amp; Yang, 2010). Individuals can also experience a loss of identity, lower levels of self-esteem, an increase or onset of constant worrying, and feelings of uncertainty associated with their new role as a caregiver (CAS, 2005). Typically, caregivers assume this additional role for an average of 6-7 years in their home environment before the individual with dementia requires dependent care in a nursing facility. Application of Virtue to Understanding Caregiver Mental Health While numerous studies have been conducted on caregiver burden, few have sought to understand how the virtues of an individual caregiver may impact their ability to successfully sustain the role of caregiver. With consensus building that social-emotional learning programs have a positive effect on the well-being of caregivers, there is a growing need to examine an individualÆs values in the context of specific life circumstances, such as caring for an individual with AlzheimerÆs and related disease, and the virtuous actions that promote overcoming adversity. The Virtue-Based Psychosocial Adaptation Model (V-PAM) has successfully been used in the context of adjustment to chronic illness and disability by providing a framework for pursuing excellence and overcoming adversity. Its applicability to situations where stress threatens emotional well-being makes it especially suitable for research involving caregivers for individuals with AlzheimerÆs and related diseases. The model proposes five qualities that correlate with resilience and thriving in the face of adversity, which together, promote well-being: Courage; Practical Wisdom; Integrity; Committed Action; and Emotional Transcendence (Kim et. al., 2016a). Courage. Courage ignites movement and fuels forward momentum. According to Adams (2006), courage is the first agent to initiate action to face the intrapersonal, environmental and interpersonal fears associated with adversity. Being courageous means more than just being brave. Relative to a person who is brave, Bennett (1993) describes courage as a learned disposition to feel an appropriate degree of fear and confidence in challenging situations. Courage acknowledges that what is ôappropriateö varies with each given circumstance, and thus has to be tempered by wisdom.Integrity. Integrity affects an individualÆs decision to engage with others, keeps the individual consistent in their commitments and honest in their decision making, thus influencing autonomy and interdependence. The V-PAM model posits integrity as a valuable tool in navigating confusion and adversity and in assisting the individual in developing their own moral compass. Integrity assists in the process of psychosocial adjustment to challenges and adversities by creating an overall sense of belongingness, connectedness and support (Kim, et al., 2016a).Practical Wisdom. Practical Wisdom involves cognitive processing; the ability to judge ôrightö from ôwrong,ö make informed decisions, and then determine the best course of action. The basic assumption of resilience is that in the face of challenges and adversities, the ability to make relevant, beneficial decisions becomes paramount (Fowers, 2005). It is Practical Wisdom that allows oneÆs knowledge and experiences to inform life management techniques and strengthen resilience. Committed Action. Committed Action leads to virtuous behavior, distinguishing virtue from value. Although often used interchangeably, value is what one believes to be important, whereas virtue implies consistent and committed action in a manner aligned with oneÆs values. In this regard, virtue is ôvalue in actionö (Peterson &amp; Seligman, 2004; Fowers, 2005; Adams, 2006). Committed Action is an important quality when it comes to living a resilient life; it leads to intention, focus, and change. Wilson, Burke, Priest and Salas (2014) described it as a significant contributor to the long-term reliability of an individual or organization.Emotional Transcendence. Emotional Transcendence refers to the ability to move beyond limits or boundaries. According to Hanfstingl (2013), transcendence involves mental information processing, motivational forces, and the acquisition of higher transcendental experiences that foster psychological resilience. This process generates the authentic motivation needed to move through associated challenges. Thus, Emotional Transcendence encompasses the ability to infuse new hope into life and transform experiences into insight and renewal, even in the face of adversities (Young-Eisendrath, 1996).Conclusion and Significance In 2015, more than 15 million individuals nationally provided approximately 18.1 billion hours of unpaid care to individuals living with AlzheimerÆs and related diseases (alz.org). In Virginia alone, estimated to be around 452,000 individuals in 2014, provided 514 million hours of unpaid care valued at $6.3 billion to individuals with AlzheimerÆs disease or another form of dementia (AlzheimerÆs Association, 2015b), There is a growing need to understand their journey and assist these caregivers as they navigate their role in caring for individuals with AlzheimerÆs and related diseases. Previous studies have generally focused on variables associated with caregiving trends and cross-cultural comparison while virtue has, until recently, been largely neglected in psychological studies as it was viewed as a moral and philosophical construct. However, with the growth of positive psychology, the study of virtue has become an important component in understanding well-being, thriving and resilience. From a virtue perspective, particularly in the context of life thriving and well-being, the primary component is not what an individual thinks is important (i.e., value), but rather how an individual consistently pursues excellence to accomplish what he or she thinks is important (i.e., virtue, or values in action). The proposed study is unique and innovative in that it will not only provide a new lens through which to view the mental health of 44 million Americans but lead to the development of virtue-based interventions and resources for those 44 million caregivers, their families and health care providers.</t>
  </si>
  <si>
    <t>There is no guarantee of direct benefit to individual participants.A potential indirect benefit for research participants is that they will contribute to the understanding of well-being of individuals with disability from a virtue perspective. In addition, participating may provide individuals with an opportunity to reflect on their personal well-being and adjustment.</t>
  </si>
  <si>
    <t>This study targets caregivers of people with Alzheimer's and related diseases and excludes minors and individuals with active substance abuse or psychiatric diagnosis.</t>
  </si>
  <si>
    <t xml:space="preserve">Research Question 1: What kind of relationship exists between virtues and constructs associated with caregiver well-being? Virtue variables in the study include Courage, Integrity, Wisdom, Commitment and Emotional Transcendence. Constructs associated with well-being include: resiliency, life satisfaction, subjective happiness, caregiver burden and geriatric depression.Research Question 2: Do virtues contribute to differentiating caregiver well-being? Do some virtues identify as stronger than others, and how much variance of caregiver well-being can be explained by virtue factors? Research Question 3: Do virtues contribute to differentiating caregiver resiliency? Do some virtues identify as stronger than others, and how much variance of caregiver resiliency can be explained by virtue factors? Research Question 4: What are the mediation effects of virtues on the relationship between caregiver resiliency and the positive aspects of well-being (i.e. defined in terms of life satisfaction and subjective happiness)?	Research Question 5: What are the mediation effects of virtue on the relationship between resiliency and the negative aspects of well-being (i.e. defined in terms of caregiver burden and depression)?Research Question 6: What are the cross-cultural characteristics that may influence the patterns of virtue effect in differentiating caregiver well-being and resiliency? </t>
  </si>
  <si>
    <t>The Project Oversight &amp; Advisory Committee (POAC) will be organized virtually to play a major role in project implementation and to ensure that the proposed project remains relevant, innovative, and of high quality. During the project period, the POAC will hold face to face (schedule permitting- skype as an alternative) oversight meetings quarterly (4 meetings total) to provide expertise relating to project management, research methodology, data analysis, and interpretation of findings, as well as monitor progress. Research Assistant: the PI will provide face-to-face orientation to go over research protocol and job responsibilities. Non-VCU personnel: PI will provide face-to-face training to go over research protocol and involvement responsibilities for non-VCU personnel and non-VCU sites (i.e. support group mtgs.)Outside of face to face meetings, the research team will communicate via phone and email to make sure all involved parties are informed.</t>
  </si>
  <si>
    <t>The unique and innovative aspect of the proposed study is found in the identification of contributing character strengths relevant to caregiver burden and in the examination of how these character traits integrate to help them constructively navigate certain life circumstances, such as care giving</t>
  </si>
  <si>
    <t xml:space="preserve"> Participants volunteer to participate via participating community agency; identifying information is not exchanged via the sampling agency and PI. </t>
  </si>
  <si>
    <t>Aim 1. To Examine the Virtue Effect on Caregiver Burden, Resiliency and Well-being.Aim 2. To Identify Cross-Cultural Characteristics Associated with Different Patterns of Virtue Effect.</t>
  </si>
  <si>
    <t xml:space="preserve">The study design consists of a series of online surveys. Participants are recruited from community agencies and their staff will be in charge to recruit participants. The informed consent will contain a statement explaining the purpose of the research, an invitation for the individual to participate, a statement that participation is voluntary, and contact information of the investigator. At the end of the introductory information, in order to minimize risk, participants will be required to consent to participate before continuing to the inclusion/exclusion questionnaire. No identifying information will be associated with any of the completed questionnaires in order to maintain anonymity and confidentiality of the participants. If participants do not qualify for the study based on the inclusion/exclusion questionnaire, they will not be permitted to continue. If participants do qualify, they will be asked to complete a demographic questionnaire as well as a series of psychological instruments. The instruments being used are: Zarit Care Giver Burdern Interview (22 items), The Satisfaction with Life Scale (five-items), The Subjective Happiness Scale (4 items), Geriatric Depression scale (30 items),The Connor-Davison Resilience Scale (25 items), and the Adapted Inventory of Virtues and Strengths (46 items). These instruments will take, on average 25-30 minutes for participants to complete.  This research does not include any interventions.Interaction with research participants is limited. The informed consent provides the PI's contact information for participants with questions as well as the IRB office contact information, in case participants have any questions regarding ethics. Participants are also informed to notify the PI if they need assistance completing the questionnaires. If this occurs, no identifiable data will be given or recorded by any member of research personnel. </t>
  </si>
  <si>
    <t>Alzheimer's Association of Greater Richmond;Alzheimer's Association of Greater Richmond;</t>
  </si>
  <si>
    <t>HM20010208</t>
  </si>
  <si>
    <t>Reflections on 5 years of community-based participatory research</t>
  </si>
  <si>
    <t>The field of CBPR still suffers from gaps in evaluating outcomes (Wallerstein et al., 2010), but as Minkler and Wallerstein (2010) note, the study of outcomes from partnership outcomes to policies and programs, is evolving. A range of outcomes have been described for CBPR projects. These include direct products of the work as well as action and resources used by others based on research findings. The impacts of CBPR work may be planned, such as the results of targeted interventions. However, because CBPR involves capacity building, partnering, outreach, dissemination, and action planning, each CBPR initiative may incur a series of æripple effectsÆ whereby community change happens outside of the direct scope of planned aspects of the participatory research projects. Examples of impacts accruing from CBPR projects may include increased connectedness within communities (Hardy et al., 2017), improved understanding of academic and community priorities, increased shared knowledge, increased research and partnership capacity, community and academic products, grant proposals, policy changes (Jones, Koegel &amp; Wells, 2010), advocacy, health-related community trainings, best-practice guidelines, funding for local initiatives,  further research, and changes in administrative data collection (Clements-Nolle &amp; Bachrach, 2010). Policy strategies can take the form of voluntary agreements, legal actions (e.g., lawsuits and court actions), mandated studies and moratoriums, electoral strategies (e.g., ballot initiatives) (Themba-Nixon, Minkler, &amp; Freudenber, 2010). We present our attempt to assess the æripple effectsÆ of over five years of conducting participatory research in one urban community.Previous reviews of CBPR outcomes have focused on the measured outcomes of planned interventions (Viswanathan et a., 2004) and focus more on evaluating the rigor of research methodology, and thus have not been able to assess the impact of CBPR partnerships on communities, planned and unplanned, that unfold over time. However, participatory action research is a cyclical or iterative process, and impacts may not be limited to the aims of a particular project. Bilodeau, R., Gilmore, J., Jones, L., Palmisano, G., Banks, T., Tinney, B., &amp; Lucas G. I. (2009). Putting the ôCommunityö into Community-Based Participatory Research: A Commentary. American Journal of Preventive Medicine, 37(6S1), S192-S194.Clements-Nolle, K., &amp; Bachrach, A. M. (2010). CBPR with a Hidden Population: The Transgender Community Health Project a Decade Later. Minkler, Meredith, and Wallerstein, Nina, eds. Community-Based Participatory Research for Health : From Process to Outcomes (2). Hoboken, US: Jossey-Bass. Pp. 137-148.CTSA Community Engagement National &amp; Regional Workshops, National Institutes of Health/National Center for Research Resources, Centers for Disease Control and Prevention (CDC), and the Association for Prevention Teaching and Research (APTR). Researchers and Their Communities: The Challenge of Meaningful Community Engagement, Best Practices. Cooperative Agreement No. U50/CCU300860.Hardy, L. J., Hulen, E., Shaw, K., Mundell, L., &amp; Evans, C. (2017). Ripple effect: An evaluation tool for increasing connectedness through community health partnerships. Action Research: 1-20. DOI: 10.1177/1476750316688512.Israel, B. A., Checkoway, B., Schulz, A., &amp; Zimmerman, M. (1994). Health Education and Community Empowerment: Conceptualizing and Measuring Perceptions of Individual, Organizational, and Community Control. Health Educ Behav 21: 149-170.Israel, B. A., Eng, E., Schulz, A. J., &amp; Parker, E. A. (2005). Introduction to Methods in Community-Based Participatory Research for Health. In B. A. Israel, E. Eng, A. J. Schulz &amp; E. A. Parker (Eds). Methods in Community-Based Participatory Research for Health (pp 3-26). San Francisco: Jossey-Bass. Jones, L., Koegel, P., &amp; Wells, K. B. (2010). Bringing Experimental Design to Community¡ partnered Participatory Research. Minkler, Meredith, and Wallerstein, Nina, eds. Community-Based Participatory Research for Health: From Process to Outcomes (2). Hoboken, US: Jossey-Bass, 2010. P. 67 û 85.Kramer, L., Schwartz, P., Cheadle, A., Borton, J. E., Wright, M., Chase, C., &amp; Lindley, C. (2010). Promoting policy and environmental change using Photovoice in the Kaiser Permanente Community Health Initiative. Health Promot Pract, 11, 332-339.McCLoskey, D. J., Aguilar-Gaxiola, S., Michener, J. L., et al. (2011). Principles of Community Engagement. 2nd Edition. Bethesda, Maryland: NIH. NIH Publication No. 11-7782. Retrieved from https://www.atsdr.cdc.gov/communityengagement/pdf/PCE_Report_508_FINAL.pdf.Minkler, M., &amp; Wallerstein, N., eds. (2010). Community-Based Participatory Research for Health: From Process to Outcomes (2). Hoboken, US: Jossey-Bass. Mizoguchi, N., Luluquisen, M., Witt, S., &amp; Maker, L. (2004). A Handbook for Participatory Community Assessments:  Experiences from Alameda County.  Oakland, CA:  Alameda County Public Health Department. Retrieved from http://www.acphd.org/media/53637/prtcmty2006.pdf.National Association of County &amp; City Health Officials. (N.D.). Guide to Prioritization Techniques. Retrieved from   http://www.naccho.org/uploads/downloadable-resources/Gudie-to-Prioritization-Techniques.pdf.Themba-Nixon, M., Minkler, M., &amp; Freudenber, N. (2010). The Role of CBPR in Policy. Minkler, Meredith, and Wallerstein, Nina, eds. Community-Based Participatory Research for Health: From Process to Outcomes. Hoboken, US: Jossey-Bass. PP. 307-322.Viswanathan M, Ammerman A, Eng E, Gartlehner G, Lohr KN, Griffith D, Rhodes S, Samuel-Hodge C, Maty S, Lux, L, Webb L, Sutton SF, Swinson T, Jackman A, Whitener L.Community-Based Participatory Research: Assessing the Evidence. EvidenceReport/Technology Assessment No. 99 (Prepared by RTIûUniversity of North CarolinaEvidence-based Practice Center under Contract No. 290-02-0016). AHRQ Publication 04-E022-2. Rockville, MD: Agency for Healthcare Research and Quality. July 2004Wallerstein, N., Oetzel, J., Duran, B., Tafoya, G., Belone, L., &amp; RAE, R. (2010). What Predicts Outcomes in CBPR? Minkler, Meredith, and Wallerstein, Nina, eds. Community-Based Participatory Research for Health: From Process to Outcomes (2). Hoboken, US: Jossey-Bass. PP. 371-392.Welborn, R., Downey, L., Hyjer Dyk, P.,  Monroe, P. A., Tyler-Mackey, C., &amp; Worthy, S. L. (2016) Turning the Tide on Poverty: Documenting impacts through Ripple Effect Mapping, Community Development, 47:3, 385-402, DOI: 10.1080/15575330.2016.1167099Woolf, S. H., Zimmerman, E. B., Haley A. D., &amp; Krist A. (2016). Authentic Engagement Of Patients And Communities Can Transform Research, Practice, And Policy. Health Affairs, 35(4), 590-594.</t>
  </si>
  <si>
    <t>We are trying to document the direct and indirect effects of our community-based participatory research team, Engaging Richmond, on the local community. Effects may be new programs, policies, research, connections, trainings, organizational priorities, etc.</t>
  </si>
  <si>
    <t>We are a research team that collaborates on a regular basis and we will review and discuss procedures.</t>
  </si>
  <si>
    <t>This study will address gaps in scientific knowledge about the direct and indirect impacts of community-based participatory research.</t>
  </si>
  <si>
    <t>We already have contact and working relationships with participants.Members of the research team will call or email participants to describe the research and request that they speak with one of us to share their knowledge about how Engaging Richmond's work has had an impact. (see attached recruitment text).</t>
  </si>
  <si>
    <t>The goal is to describe and publish the effects of our participatory research, which we refer to as 'ripple effects' because they may include intended and unintended effects.</t>
  </si>
  <si>
    <t>We will talk to selected community partners and ask them to share what they know about the impact of our work on the community. These will be informal conversations in  person, over the phone, or by email. If feasible, we will show them a graphic 'roadmap' that we are developing that shows the work of Engaging Richmond and what imparts we are aware of. We will ask them to respond to the map and make additions as applicable. Responses will be notes written on the roadmap or a list of key points.  Respondents will not be audio or video recorded. Their names will not be recorded on the notes.These are intended as one time interviews.  If clarification is needed we may contact respondents for clarification purposes.</t>
  </si>
  <si>
    <t>Other</t>
  </si>
  <si>
    <t>HM20007435</t>
  </si>
  <si>
    <t>YMCA Evaluation of the DCP</t>
  </si>
  <si>
    <t>Brianna Ratliff</t>
  </si>
  <si>
    <t>Background: Ethnic minority groups, particularly Latinos, have the highest rates of T2DM incidence, complications, and healthcare costs in the US╣  The recent Institute of Medicine (IOM) report on health disparities states that ôresearch is needed to identify effective strategies for tailoring chronic disease and wellness management programs to diverse individuals.ö1  Likewise, a review on diabetes health disparities notes that ônone of the provider-targeted interventions reviewed addressed provider communication, cultural competence, or shared decision making, despite a growing literature correlating positive health outcomes with enhanced communication.ö▓  While the medical community has a shared understanding of the clinical diabetes process, patient perceptions may differ and play a crucial role in diabetes management.  Prior qualitative work with Mexican individuals indicates that endorsing a social-environmental diabetes cause rather than a Western biomedical cause  was associated with better glycemic control.4 It suggests that believing the cause of diabetes is external from oneself leads to acceptance and self-care action, whereas, the belief that diabetes is caused by personal biological attributes may lead to denial or avoidance of self-management activities. This may be relevant for ethnic/racial minority groups as they are often marginalized and may be less likely to accept health conditions that perpetuate negative characteristics or judgments about behavior. Significance: Understanding patient HBs can enhance patient-provider/diabetes-educator communication toward establishing relevant treatment goals. The recent IOM report on health disparities highlights the importance of cultural competency as it is needed to make ôpatients feel valued and able to talk with their providers.ö ╣ Our proposed study can add value to cultural competency programs by identifying strategies that can be translated into practice when treating racial/ethnic minority T2DM patients. References 1. Institute of Medicine (US). How Far Have We Come in Reducing Health Disparities? Progress Since 2000: Workshop Summary. Washington (DC): National Academies Press (US); 2012. Available from htpp://www.ncbi.nlm.nih.gov/books/NBK100492/2. Peek, M., Cargill, A., &amp; Huang, E. (2007). Diabetes Health Disparities. A systematic review of health care interventions. Medical Care Research Review. 64 (5Suppl) 101S-156S. 3. Institute of Medicine (US). How Far Have We Come in Reducing Health Disparities? Progress Since 2000: Workshop Summary. Washington (DC): National Academies Press (US); 2012. Available from htpp://www.ncbi.nlm.nih.gov/books/NBK100492/4. Skelly, A. H., M. Dougherty, Gesler, W. M., Soward, A., Burns, D., Arcury, T. (2006). African American beliefs about diabetes. Western Journal of Nursing Research. (28) pg. 9-29.5. Daniulaityte, R. (2004). Making sense of diabetes: cultural models, gender and individual adjustment to Type 2 diabetes in a Mexican community. Social Science and Medicine, (59) 1899-1912.6. Moss-Morris, R., Weinman, J., Petrie, K.J., Horne, R., Cameron, L.D. &amp; Buick, D. (2002). The Revised Illness Perception Questionnaire(IPQ-R). Psychology and Health, 17(1), 1-16.7. Carey, M. P., Jorgensen, R. S., Weinstock, R.S., Sprafkin, R.P. Lantinga, L.J., Carnike, C.l.M. Jr.,Baker, M.T., And Meisler, A. W., (1991) Reliability and validity of the Appraisal of Diabetes Scale.  Journal of Behavioral Medicine, 14, 43-51. 8. Carver, C.S., Scheier, M.F., and Weintraub, J.K., (1989) Assessing coping strategies: a theoretically based approach. Journal of Personality and Social Psychology, 56(2). pg 267-283. 9. Christine Schwarzer &amp; Petra Buchwald (2003) Examination stress: Measurement and coping, Anxiety, Stress &amp; Coping: An International Journal, 16:3, 247- 249, DOI:10.1080/1061580031000095407.10. Welch G, Dunn SM, and Beeney LJ (1994) . The ATT39: a measure of psychosocial adjustment to diabetes. In: Bradley C (ed). Handbook of Psychology and Diabetes. Amsterdam: Hardwood Academic Publishers, 1984; 223-44.11. Bech P, Gudex C, Staehr Johansen K. The WHO (Ten) Well-Being Index: Validation in Diabetes. Psychother Psychosom 1996; 65: 183-19012. Toobert DJ, Glasgow RE. Assessing diabetes self-management: the summary of diabetes self-care activities questionnaire. In: Bradley C, editor. Handbook of Psychology and Diabetes. Hardwood Academic; Chur, Switzerland: 1994. pp. 351û375.</t>
  </si>
  <si>
    <t xml:space="preserve">There are no direct benefits for the participants in this study. </t>
  </si>
  <si>
    <t xml:space="preserve">Individuals who do not identify has having a Latino or Hispanic background are being excluded due to the study research hypothesis. The theoretical underpinning of this study is dervied from a Latino Health/Folk Belief that diabetes is caused by negative emotional traumas (susto) and Latino or Hispanic individals will be able to provide an in depth understanding of this health belief.  </t>
  </si>
  <si>
    <t>The incidence of type 2 diabetes (T2DM) has nearly tripled in the past 15 years, and Latinos have twice the risk of developing T2DM relative to non-Hispanic whites. For racial/ethnic minorities in particular, culturally-influenced beliefs about the causes of diseases like T2DM may play an important role in patientÆs adaptation to disease self-management strategies. The overall goal of this study is to understand the relationship between patients Health Beliefs (HB) of diabetes causation and diabetes control. We hypothesize that Latino individuals who hold a health belief that negative emotions cause diabetes will perceive that emotional well-being is important for the diabetes management process.</t>
  </si>
  <si>
    <t xml:space="preserve">All persons involved in this research will complete a 2 hour training regarding the protocol for this study. The focus groups will take place at CrossOver Healthcare Ministry at 108 Cowardin Avenue, Richmond VA 23224. Staff at the clinic will be informed of the study and proper procedures will be followed to reserve the conference room where the focus groups will be conducted. Dr. Mayer is the Certified Diabetes Educator and is the Primary partner for the VCU/CrossOver Healthcare Ministry Community Engagement Extension grant. Through Dr. Mayer's extension grant, the staff at CrossOver and VCU medical student training staff will be informed of the recruitment and focus group procedures.  </t>
  </si>
  <si>
    <t xml:space="preserve">Understanding patient Health Beliefs can enhance patient-provider/diabetes-educator communication toward establishing relevant treatment goals. The recent IOM report on health disparities highlights the importance of cultural competency as it is needed to make ôpatients feel valued and able to talk with their providers.ö Our proposed study can add value to cultural competency programs by identifying strategies that can be translated into practice when treating racial/ethnic minority patients with type 2 diabetes. </t>
  </si>
  <si>
    <t xml:space="preserve">The recruitment flyers will be placed at the downtown CrossOver Healthcare Ministry clinic (108 Cowardin Ave). Dr. Mayer will also inform patients with type 2 diabetes of the study and inform them that they can call Dr. Concha if they are interested. Dr. Concha will take all phone calls of individuals who are interested in participating and inform them of the time and location. </t>
  </si>
  <si>
    <t xml:space="preserve">The specific aims of this study are:Aim 1: Describe diabetes causation Health Beliefs among Latinos with T2DM.  Aim 2: Understand how diabetes causation Health Beliefs are perceived to influence diabetes management.   Aim 3: Assess the relationship between health beliefs, cultural characteristics, and glycemic control (HbA1c).  </t>
  </si>
  <si>
    <t xml:space="preserve">Approach: In order to accomplish these aims, this study will employ a mixed-method (quantitative and qualitative) study design. We will recruit Latino patients from CrossOver Healthcare Ministries who have been diagnosed with T2DM. Participants will complete a set of survey questions that include, demographic and cultural information, diabetes characteristics, and diabetes causation health beliefs.  Participants will take part in a 1 hour group discussion regarding diabetes causation health beliefs and diabetes management. Two focus groups will be conducted. Focus group discussions will be conducted in English or Spanish, depending on the preference of the participants. Study Sample and Recruitment Site: Twenty-24 Latinos with T2DM will be recruited from a community based free clinic, CrossOver Healthcare Ministries. Group discussion invitation/recruitment flyers will be posted in the clinic and provided to adult Latinos with T2DM. The main inclusion criteria for this study are; (1)  Latino ethnicity, (2) 30 years of age and over, and (3) diagnosis of T2DM. Data Collection and Analysis Plan: Demographic and cultural characteristics will be captured in a 10 question Personal Information Survey.  Diabetes information is captured by two questions about the age first diagnosed with type 2 diabetes and self-reported HbA1c (glycosylated hemoglobin). For Aim 1 and 2, qualitative open-coding and convergence analysis will be used to identify themes of HBs and the influence that HBs have on diabetes management.4   For Aim 3, Descriptive and univariate statistics will be used to assess the relationship between diabetes causation HB, cultural characteristics, and glycemic control.  The following scales and surveys will be used to assess 1)demographic and cultural characterisitcs, diabetes information, and diabetes causation health beliefs.  1. Demographic and cultural information: Personal Information Survey2. Diabetes Causation Health Beliefs: Illness Representative Questionnaire and Focus group interview guideInnovation: The innovation of this study stems from the use of a the mixed-methods approach and the application of cultural HBs from an racial/ethnic minority perspective. While much of health belief research is cross-sectional and does not include diabetes glycemic control we propose to assess the relationship of diabetes HBs with glycemic control as indicated by self-report HbA1c. This research can provide insight and enhance the patient-provider relationship by generating treatment goals tied to the patientÆs diabetes HB and not only a circumscribed clinical meaning. </t>
  </si>
  <si>
    <t>CrossOver Healthcare Ministry;</t>
  </si>
  <si>
    <t>1;</t>
  </si>
  <si>
    <t>HM20015721</t>
  </si>
  <si>
    <t>Understanding the relationship  between Substance Use, Mental Health and Engagement with Healthcare services among adults 50 and older-A Community Engaged Study</t>
  </si>
  <si>
    <t xml:space="preserve">The Richmond Health and Wellness Program (RHWP) is an inter-professional, community-based care coordination initiative with students from diverse schools including Nursing, Medicine, Social Work, Psychology, Pharmacy, and Occupational Therapy. They provide integrated care to older-adult and disabled residents in low-income senior housing units. The RHWP initiated a needs assessment through town hall-style meetings with residents of the buildings. Chronic disease burdens and substance use were identified as significant health concerns for the community. Using the 2014 Health and Wellness Survey (HWS) Data, researchers also identified tobacco use, alcohol use and mental health problems as both prevalent and significant concerns among the older adult community. The Seventh District Health and Wellness Survey was administered in the East-End community, Richmond VA in 2014. The survey aim was to provide baseline information for community partners on current health conditions and health care in high-risk residents. According to the HWS, 61.5% and 55% of adults aged 50 and older were concerned about stress and depression respectively. Nearly a quarter (23%) of the population was diagnosed by a health care professional with at least one mental health condition (depression), and over 40% of the population used alcohol or smoked cigarettes in the past week. This study will document the changes in interest towards research as well as engagement with research concepts in community residents through the course of research results dissemination over the course of several RHWP community advisory board meetings. Research results will be generated from analyses of the HWS dataset focused on studying the association between tobacco use, substance use and mental health among adults aged 50 and older. </t>
  </si>
  <si>
    <t xml:space="preserve">Participants will learn about the relationship between substance use and mental health outcomes and these may be associated with resident engagement with community health care services from results using data from a geographic location in Richmond, VA. Further, participants will provide feedback regarding their understanding of the results using five community-engaged research principles (e.g., a collaborative definition of goals, mutual academic-community partnership, equitable power and partnership, incorporating diverse perspectives into the research process, and a jointly-decided effective dissemination plan). Consequently, the direct benefit of this study is that partners will learn about basic research concepts and research results focused on mental health and substance use.  </t>
  </si>
  <si>
    <t xml:space="preserve">The study intends to describe an academic research process with the community, so all resident representatives are invited to participate in informing our study. Fortunately, The RHWP Resident Council members are resident representatives and were delighted to participate in informing our investigation. The resident council members meet once a quarter and we use this avenue for the research engagement, so non-attendees are automatically excluded from participating. In addition, we would need participants who can understand the informed consent to sign it, and understand the research presentations in English language to enable them participate fully. </t>
  </si>
  <si>
    <t>Community-engaged research increases community understanding of identified issues and improves the researchersÆ ability to incorporate the communitiesÆ priorities. It also informs the need to consider the communityÆs social and cultural characteristics, which improves the research impact and quality. This study intends to address issues identified by researchers and community residents using the 2014 Health and Wellness Survey Data. This project will be carried out using the five core principles of community-engaged research. We will identify the research goals focused on tobacco use, alcohol use and mental health in collaboration with the community residents (principle 1). We will establish strong community-academic partnership by agreeing on specific research needs and capacities through a series of quarterly discussions/town-hall style meetings with the residents (principle 2). We project equitable power and partnership by involving the community in all aspects of the research project including identifying priority areas and developing research questions (principle 3). We will encourage diverse perspectives by incorporating community feedback into every iteration of the research project (principle 4). We will create an effective dissemination plan by having joint decisions on distributing the research results, including subsequent translation into policy and/ or practice and manuscript submission including the residents as co-authors (principle 5). The goal is to highlight how the residentsÆ feedback informed the study and the process of developing a research question and disseminating the resultsPRELIMINARY PROGRESS/INFORMATIONThe initial intention of this survey was to gain some advice from the residents on which research direction might benefit the community. It was not intended to be a Human Subject Research. Subsequently, as the residents and researchers got more interested in the process of identifying helpful research, we decided to document the process. To document the process, we would need to use some of the responses from the residents to show how we identified the research questions which might fall under a Human Subjects Study; hence this IRB submission. A copy of the questionnaire has been attached.We conducted the first collaborative meeting between researchers and the community residents in November 2018. The goal of the meeting was to discuss the results from the 2014 Health and Wellness Survey focused on adults aged 50 and older. The priority areas of discussion were tobacco use, alcohol use, prevalence of chronic conditions and mental health disorders among the older adult population. Before the meeting, the community residents were given questionnaires to document their personal research interests. The questionnaires also asked about their comfort level working with research groups. The questionnaires contained no identifying information and were filled before and after the meeting. Before the meeting, most of the residents indicated an interest in learning more about the 2014 HWS results on older adults with no specific personal research interests. Following the discussion, residents maintained an interest in learning more about the HWS results on older adults, but specified substance use and mental health as priority areas of personal research interest. On the other hand, researchers were personally interested in a variety of studies including medication management, alcohol use, social isolation, community-engaged research and food-related issues. The initial intention of this survey was to gain some advice from the residents on which research direction might benefit the community. It was not intended to be a Human Subject Research. Subsequently, as the residents and researchers got more interested in the process of identifying helpful research, we decided to document the process. To document the process, we would need to use some of the responses from the residents to show how we identified the research questions which might fall under a Human Subjects Study; hence this IRB submission. A copy of the questionnaire has been attached.</t>
  </si>
  <si>
    <t>The PI and other investigators are housed within the same VCU office and hold weekly meetings to review updates or changes to the study.</t>
  </si>
  <si>
    <t>Results from this study will document the process involved in developing academic research questions and disseminating the results with community residents, as a replicable activity for other communities. It will also provide useful information to help the RHWP identify factors needed to address substance use and mental health, and improve resident engagement with the health care program.</t>
  </si>
  <si>
    <t>Potential subjects will be identified by through attendance at the quarterly RHWP Resident Council Meetings. Potential participants will be approached by the research team or staff of the RHWP during the council meetings and will be consented.  Participants who meet the inclusion/exclusion criteria and agree to be part of the study will be asked to complete the research interest questionnaire. Once participants have consented to engage in the research discussion to inform this study, they will be given the same questionnaires for each subsequent resident council meeting up till May 2019.</t>
  </si>
  <si>
    <t>The specific aims of this study are to:1.	Identify research goals related to tobacco use, alcohol use, mental health and resident engagement with health care services using a collaborative approach with the community 2.     Analyze the research goals or questions identified using the 2014 Health and Wellness Survey. 3.     Present research results to the council3.	Document the application of the five principles of community-engaged research throughout the study process including developing the research question to disseminating the resultsOnce the research goals are identified, the PI will conduct a secondary data analysis using 2014 Health and Wellness Survey. We will then present the results during another Resident Council meeting. This particular study will focus on documenting the whole process of framing the research question to disseminating the results.</t>
  </si>
  <si>
    <t>This study will involve approximately 30 older adult members of the RHWP Resident Council (a community advisory board):RECRUITMENT OF STUDY PATIENTS:The study participants will be community dwelling older adults, 55 years of age or older living in the Richmond area who participate in regular resident council meetings.  Resident council meetings include representatives of five Richmond area low-income buildings. We will include resident council members in the study using the following inclusion and exclusion criteria:Inclusion Criteria1.	Older adults, 50 years or older living independently in the communities of Richmond, Virginia.2.	Able to speak and understand the English language.3.	Regular participants in resident council meetings.Exclusion Criteria1.	Inability to speak and or understand the English language.3.	Non-participants of resident council meetings. The board will be consented individually at every meeting. We intend to read out the information sheet to the group as a whole and also provide them with the sheet to read.All individuals will be informed about the voluntary option to participate and how this does not affect their relationship with the academic team in any way. There will be no consent form and a signature is not required to avoid linking the forms to the residents. Data CollectionDuring the presentation of research ideas and possible questions at the Resident Council meeting, questionnaires will be passed out to capture feedback from the residents. Specifically, the results from the questionnaire will be used to assess if the team is comfortable with the suggested research trajectory or not. Residents would also be encouraged to fill in optional research questions that may be more relevant to the community in the questionnaire. Some residents may provide their feedback verbally during the presentation, and these will be noted anonymously separately by the PI. In addition to the surveys, the only notes that will be taken will be research suggestions that a board member might provide verbally. There will be no identifying information in the notes, if taken. To identify research goals related to the presentation focused on tobacco use, alcohol use, and mental health, we would go with the majority (over 50%) agreement level. If more than half of the residents indicate agreeing to learn more about the results (questions 1, 2 and 3), then we move on with the questions and issues we presented to them during the meeting. If they disagree, we expect that they indicate what they would like us to focus on in the box provided in the questionnaire. Otherwise, the PI would present the results of disagreement in the next board meeting and ask the residents to outline suggestions on what direction to focus on in the box provided in the questionnaire. There will be no audio/video recording and no group interviews. Results will be analyzed using a secondary data set: the 2014 Health and Wellness Survey. The 2014 Health and Wellness Survey is a cross-sectional community-based survey of individuals in the East End of Richmond, Virginia. It contains data in the following domains: (1) accessing health care services; (2) opinions on health and wellness issues affecting community residents, and interest in receiving health care information on specific health concerns; (3) demographic information; (4) lifestyle-related questions (e.g., alcohol use, cigarette use, frequency of exercise in the last week); (5) self-reported illnesses; (6) accessing child health care/educational services; and (7) community resident participation in community organization services/events. A summary of all survey questions and their summary statistics can be found at http://rampages.us/rvawellness/.Demographics     No participant demographics will be collectedStudy Instruments     Questionnaires on engagement with the research team and additional research interestsResearch Topic Interests Questionnaires   Study PI and co-investigators developed questionnaires requesting residents express their personal research interest as related to previous collected community research health and socioeconomic data.  Research topic options will be developed and refined from suggested related data topics related to previous developed community survey.</t>
  </si>
  <si>
    <t>HM20007481</t>
  </si>
  <si>
    <t>Strengthening Early Childhood Programming in Richmond</t>
  </si>
  <si>
    <t>Derek Chapman</t>
  </si>
  <si>
    <t>The City of Richmond's Office of Community Wealth Building, in partnership with Richmond Public Schools, and numerous community providers and stakeholders, convened an Early Childhood Task Force, with the charge of developing a city-wide strategy to reduce the number of children who arrive at Kindergarten unprepared to learn, and expand access of low-income parents to the full range of needed supports and services to meet the particular needs of high-poverty communities.  The Task Force also recommended developing a formalized structure of collaboration between the City of Richmond and Richmond Public Schools to promote the development of a strategic vision for ensuring that all children enter kindergarten ready to learn.  The W.K. Kellogg Foundation awarded the City of Richmond with a grant to address the aforementioned recommendations. VCU's Center on Society and Health (CSH) and it's community engagement team (Engaging Richmond) will work with the Office of Community Wealth Building to design and implement a process to ensure parental engagement in support of its goal of improving program relevance, alignment, quality, and participation.</t>
  </si>
  <si>
    <t xml:space="preserve">Participants in the parent leader group will undergo leadership and advocacy training in order to build skills in these areas - this group may experience a direct benefit to participating. However there is no other direct benefit to participants in this study, though their participation will contribute to efforts to improve early childhood services and better connect families with needed resources in their community. </t>
  </si>
  <si>
    <t>This is an exploratory research study to better understand the barriers to using early childhood education programs and services.</t>
  </si>
  <si>
    <t>Project personnel and research team members will meeting regularly, approximately every other week. During these meetings we will discuss the project timeline, upcoming activities, and troubleshoot issues that come up. Prior to beginning the project, we will come up with a timeline and schedule of activities.Oversight of our independent investigator (Gustavo Angeles) will involve regular check-ins both before and after facilitating focus groups. Study personnel (project coordinator and community researchers) will also be present during each focus group that is facilitated.</t>
  </si>
  <si>
    <t>We believe the risks to subjects are reasonable in relation to the importance of the knowledge that reasonably may be expected to result due to the expectation that there is no more than minimal risk to participants. The benefit to the larger community is the generation of engagement strategies and recommendations for addressing barriers and challenges in early childhood education and service delivery.</t>
  </si>
  <si>
    <t>Identifying and recruiting participants will vary based on the level of participation in this study. For the Gilpin Parent Leader group, we will primarily use word of mouth and pre-existing relationships with Gilpin residents to recruit for this group. Many of our Engaging Richmond research team members live in Gilpin Court or nearby public housing communities and may know parents in this community that would be interested in participating, Additionally, the City of Richmond's Office of Community Wealth Building's Human Services Coordinator works in Gilpin Court and has established relationships with parents through a city initiative aimed at increasing school readiness among children. She will also help with recruiting parent leaders. Potential participants will receive a flyer with study information, and will be asked to call our Research Coordinator or other project personnel to sign-up for this group.For focus groups and key informant interviews we will use similar recruitment strategies (currently existing relationships with public housing residents) in addition to distributing recruitment flyers around the community. Possible sites where these flyers may be posted include Community Resource Centers, schools, or other places where parents or primary caregivers of young children may see them. Survey participants will be recruited at targeted community events (Kindergarten Registration) and will be recruited through face-to-face recruitment strategies.</t>
  </si>
  <si>
    <t>The goal of this research study is to design and implement a parental engagement strategy for early childhood in Northside Richmond, VA in order to address barriers and increase access and use of early childhood education resources.</t>
  </si>
  <si>
    <t>Engaging Richmond will collaborate with the City of Richmond's Office of Community Wealth Building to convene a group of parent leaders in the Gilpin Court community to design a parental engagement strategy for early childhood in Northside Richmond.  The engagement strategy will be based on the Community Organizing and Family Issues (COFI) Model. Members of the Engaging Richmond team will help create and conduct parent surveys, focus groups, and key informant interviews to identify barriers to accessing early childhood services, and set priorities for early childhood. The Gilpin Court Parent Leader team will be comprised of established and emerging parent leaders who will work to identify barriers and challenges children face in early childhood, and develop new recommendations for programs and practices to address said barriers and challenges to inform policy and systems change. There will be four different levels of participant involvement in this study:1) Gilpin Parent Leader Group: A group of parent leaders from the Gipin Court community will be recruited and convened to take part in a group that meets regularly over the course of 9 months to develop a parental engagement strategy around early childhood. This group will be made up of parents/primary caregivers of children (age 0-6). As part of the project, this group will receive training in leadership, advocacy, goal setting, and team building. Regular meetings will also provide parent leaders with information on all available early childhood education programs, materials and existing resources in the community. Parents will also share their personal experiences with accessing early childhood education programs and services in the community during these meetings. Parent leaders will also participate in a door-to-door early childhood enrollment campaign which will consist of outreach activities within the Gilpin Court community, including distribution of information about kindergarten enrollment. Materials the parent leader group will hand out during the door-to-door campaign will be materials already developed by community programs and organizations (i.e. Richmond Public Schools). Parent leaders will only be responsible for helping to distribute these materials through community outreach efforts, and will not be developing any original materials. Parent leaders will not be involved in recruitment or data collection, will not facilitate focus groups or interviews, or administer the anonymous survey. However following collection of focus group, interview, and survey data, a summary of the findings will be presented back for the Parent Leaders' thoughts, reactions, and overall feedback. Anonymous demographic information will be collected from this group in the form of a short survey.2) Focus Group participants: Parents/primary caregivers of children (age 0-6) will be recruited to participate in a focus group to discuss their experiences with early childhood services. Anonymous demographic information will be collected from this group in the form of a short survey.3) Key Informant Interview participants: Professional caregivers of children (age 0-6), along with service providers working in early childhood will be recruited to participate in a one-on-one key informant interview to discuss their experience with early childhood services. Anonymous demographic information will be collected from this group in the form of a short survey.4) Survey participants: Parents and caregivers of children (age 0-10) will be recruited to participate in an anonymous early childhood education survey.</t>
  </si>
  <si>
    <t>City of Richmond's Office of Community Wealth Building;City of Richmond's Office of Community Wealth Building;City of Richmond's Office of Community Wealth Building;City of Richmond's Office of Community Wealth Building;City of Richmond's Office of Community Wealth Building;City of Richmond's Office of Community Wealth Building;</t>
  </si>
  <si>
    <t>2;2;2;2;2;2;</t>
  </si>
  <si>
    <t>Builds capacity among /trains community members</t>
  </si>
  <si>
    <t>HM20014377</t>
  </si>
  <si>
    <t>Engaging Male Cancer Survivors in Rural Virginia</t>
  </si>
  <si>
    <t>Vanessa Lavene Sheppard</t>
  </si>
  <si>
    <t>Health Behavior Policy</t>
  </si>
  <si>
    <t>The National Cancer Institute (NCI) has deemed rural health a national priority as evidenced by the issuance of multiple requests for proposals. This is due, in part to the fact that rural residents across the United States suffer from higher cancer mortality than individuals who live in non-rural areas. In many cases, incidence rates are higher for these residents. These disparities are attributed to numerous factors (e.g. finances, lack of providers); however, approaches to decreasing the gap between rural and non-rural residents have only resulted in moderate outcomes). Recent work regarding cancer disparities in rural areas is emerging, with much of the focus being on prevention and access to care, but as the number of cancer survivors continues to grow, addressing survivorship needs in this population is critical. Among men, prostate and colorectal cancer comprise the largest group of cancer survivors. Prostate cancer is the second leading cause of cancer death in men in the United States, and colorectal cancer is the third leading cause of death. Because rurality has been associated with social isolation and poor health, more empirical and qualitative data are needed on the priorities of male survivors in rural communities in order to develop effective strategies to address their unmet needs (e.g. social support, opportunities for physical activity).</t>
  </si>
  <si>
    <t>There are minimal direct benefits to participants in the study.</t>
  </si>
  <si>
    <t>All of the materials for this study, including the consent form and fliers are in English. At this time, we are not planning to translate the materials into any other language. If we decide to do so in the future, we will submit an amendment.</t>
  </si>
  <si>
    <t xml:space="preserve">The National Cancer Institute (NCI) has deemed rural health a national priority as evidenced by the issuance of multiple requests for proposals (e.g. RFA-CA-18-026). This is due, in part to the fact that rural residents across the United States suffer from higher cancer mortality than individuals who live in non-rural areas.These disparities are attributed to numerous factors (e.g. finances, lack of providers); however, approaches to decreasing the gap between rural and non-rural residents have only resulted in moderate outcomes. Recent work regarding cancer disparities in rural areas is emerging, with much of the focus being on prevention and access to care, but as the number of cancer survivors continues to grow, addressing survivorship needs in this population is critical. </t>
  </si>
  <si>
    <t xml:space="preserve">Team Communication PlanThe team will meet weekly in-person/phone meetings will include community sites. Two yearly in-person/phone meetings will include a consultants manual of operations will be developed for this study.Training of Research Staff:All research staff will receive a copy of the study protocol and background reading materials. Staff will meet weekly to review until the PI is satisfied that each member of the research team has a strong understanding of the overall scope, purpose, and logistics associated with the protocol. All team members are required to complete the CITI Research training.All staff received training via two methods. The first is the Collaborative Institutional Training Initiative (CITI Program) which is dedicated to promoting the publicÆs trust in the research enterprise by providing high quality, peer-reviewed, web-based educational courses in research, ethics, regulatory oversight, responsible conduct of research, research administration, and other topics pertinent to the interests of member organizations. CITI training completed by staff included Good Clinical Practice (GCP), Social and Behavioral Best Practice for Clinical Research (Basic Course, Module 1 Introduction, Module 2- Research Protocol, Module 3- Recruitment and Retention, Module 4- Ethical Principles, Module 5 Privacy &amp; Confidentiality, Module 6- Participant Safety &amp; Adverse Event Reporting, Module 7 Quality Control &amp; Assurance, Module 8 Research Misconduct, Module 9 Conclusion,  Human Subjects Protection, Health Information &amp; Privacy, and the Responsible Conduct of Research).  The staff continues to remain updated on these training modules.  A second training was conducted by the Office of Health Equities and Disparities and VCU staff which included eight sessions covering research specific tasks including History and Protection of Human Subjects, Ethical Recruitment of Participants, Informed Consent, Evaluation/ Survey Administration, Interviewing, Data Entry, Dissemination of Research and REDCap. REDCap is a secure web application geared to support data capture for research studies and operations. </t>
  </si>
  <si>
    <t xml:space="preserve">This study can indicate the impact that social support networks have on male cancer survivors quality of life. Having contact with other survivors may be an important source of emotional, informational, and tangible support that can potentially enhance HRQoL. </t>
  </si>
  <si>
    <t xml:space="preserve">Potential participants will be identified using community engagement methods and postings in local newspapers, at community events, and in person through our Cancer Research and Resource Centers (CRRC).Local events focusing on Men's Health are held often and will be used as a way to identify community residents that meet study criteria. Their contact information will be obtained through interest cards at each event and various recruitment activities that the CRRC participates in. </t>
  </si>
  <si>
    <t xml:space="preserve">The long-term research goals are to build capacity to conduct research with this understudied group and to develop interventions seeking to improve quality of life for male survivors. This formative pilot study will provide data for intervention targets by identifying male survivors' needs, lifestyle and screening behaviors, and networks. We will use a social network framework to collect qualitative and quantitative survey data. Eligible participants will be 1) Male, 2) 21 years of age or older, 3) reside in rural Virginia, 4) diagnosed with colorectal or prostate cancer, and 5) completed primary treatment. We will conduct focus groups with n=20 men who are either prostate (n=10) or colorectal (n=10) cancer survivors. A survey that includes social network measures will be administered to 50 survivors (n=25 colorectal; 25= prostate). The specific aims of this project are:Aim 1. Identify the priorities of male rural cancer survivors and contrast them with the needs and priorities of urban male survivors as presented in the current literature. Aim 2. Describe the structural, interactional, and functional characteristics of rural male survivors' social networks (n=50). Examine the relationships between network characteristics with demographic factors and Health Related Quality of Life (HRQoL). H.1.1. Participants with lower education will have a smaller and less supportive network of cancer survivors. H.1.2. Participants with smaller and less supportive networks of cancer survivors will have lower ratings of HRQoL. Aim 3. Examine the prevalence of lifestyle and cancer prevention and control behaviors (diet, physical activity, follow-up care, etc.) and test associations with quality of life (QOL) and with network characteristics. </t>
  </si>
  <si>
    <t>The goal of this mixed methods study is to examine factors and themes related to an underserved populationÆs priorities during survivorship. After obtaining IRB approval, we will identify male survivors from Brunswick county using community engagement methods. VCU Massey Cancer Center partially funds the Cancer Research and Resource Center (CRRC) in Lawrenceville, a town in Brunswick County and the Cancer Research and Resource Center in Danville, VA. Through these centers, Massey has developed partnerships with local organizations (e.g. Brunswick Health Ambassadors). With the help of community residents (to be identified) and community partners, we will recruit via word of mouth and through the local newspaper. FOCUS GROUPSWe will identify a community member to assist with recruiting male prostate (n=10) and colorectal (n=10) cancer survivors. Eligible men will attend one of two focus group sessions which will be held within the community. The focus groups will be divided based on the cancer type; prostate cancer survivors will be in a group together and colorectal cancer survivors will be a group together. Focus group sessions will be audio recorded. Men will have the option to either use their own names or receive a pseudonym for the session. During the session, men will answer questions pertaining to their perception of the term survivorship and their barriers and facilitators to living as cancer survivors. Men will receive a $25 incentive for participating in the focus group. See the focus group guide in the attachments. We will develop verbatim transcripts from the audio recorded session and data will be coded and analyzed using Dedoose, a web-based qualitative analysis tool.SOCIAL NETWORK SURVEYNext, we will conduct a social network analysis on n=50 male survivors.  Men will complete a survey either in-person at the CRRC (paper or REDcap), over the phone with a trained research assistant (REDCap), or self-administered online via REDCap.  Participants will complete the one-hour survey that will include socio-demographic, clinical, psycho-social, and social network measures. Information learned from the focus groups will inform selected measures for this survey; however the following factors will be collected: Demographic factors: age, education, and marital status. Clinical factors: cancer stage, treatment type, and personal and family history of cancer. Psychosocial factors. Five HRQoL domains using the 29 overall HRQoL Patient Reported Outcomes Measurement Information System40 including physical function, fatigue, pain, emotional distress, social function (PROMIS). SNA factors. After listing other survivors (alters), participants will assess different aspects about their relationship with each alter to capture structural (e.g. network size), interactional (e.g. frequency of contact with alter), and functional characteristics (e.g. perceived social support) of the social network. We will also include validated measures to assess physical activity (e.g. International Physical Activity Questionnaire and diet/nutrition (e.g. Automated Self-Administered 24-hour dietary Assessment Tool.In order to measure the networks and interactions of our participants, researchers will adapt the Social Ecological Model and social network frameworks. The Social Ecological Model considers the roles of the individual, organizational, and community level factors in decision making regarding health promotion, while both models recognize the role of interpersonal factors.  For this study, we will integrate these domains as we frame the focus group and survey questions, with a particular focus on individuals level (e.g. physical activity) and interpersonal (e.g. social network analysis) level factors. The Social Network Analysis questionnaire, which is a measure of  and was selected adapted for this study because  it can capture the structural (e.g. type of relation), interactional (e.g. frequency of contact), and functional characteristics (e.g. informational support) of participants' relationship with each listed survivor and will serve as an opportunity to better engage male cancer survivors in research.Reminder emails/calls will be made to non-responders by the study team twice (7 and 14 days) after the initial invitation. A final thank you email or card will be sent to all participants afterwards. Responses will be analyzed using descriptive statistics and the focus group sessions will be transcribed from the audio format.</t>
  </si>
  <si>
    <t>1; good example of differences between community engagement as an activity and CEnR as a research approach.</t>
  </si>
  <si>
    <t>HM20007648</t>
  </si>
  <si>
    <t>MITI Meals: A Hands-On Approach to Nourishing Families</t>
  </si>
  <si>
    <t>Suzanne Mazzeo</t>
  </si>
  <si>
    <t>This VCU team has worked together since 2004 to promote healthy eating andexercise in low-income, culturally diverse families in Richmond across a range of communityand clinical settings. We began collaborating with Shalom Farms through the Greater RichmondCoalition for Healthy Children (convened by Greater Richmond Fit 4 Kids, another communitypartner). This collaboration led to conduct of focus groups in local public housing communities,as well as evaluation of related programming in these neighborhoods .Shalom Farms was founded in 2008 by United Methodist Urban Ministries of Richmond.Itsmission is, "to work with communities to ensure access to healthy food and the support to livehealthy lives." Shalom Farms endeavors to address inequities in food access in Richmond's low income communities.For several years, Shalom Farms and this VCU team have worked bothcollaboratively and independently to address pediatric obesity and inequities in healthy foodaccess in Richmond. Although these efforts have yielded positive outcomes (1, 3), they also revealed community-identified needs for additional hands-on experiences, especially cooking classes, and related interventions addressing realistic, effective, and culturally-relevant strategies to promote sustainable healthy eating and exercise within food deserts in Richmond.To inform our efforts, the VCU team and Shalom Farms recently conducted two community engaged needs assessments addressing eating and exercise behaviors with residents of public housing communities in Richmond (4, 5). Increased access to healthy foods was one of the highest priority needs identified. Another frequently highlighted need was cooking skills. Further, community members noted that they are hesitant to try new foods (especially produce) because they are expensive. They have concerns about spending their limited funds on foods they (and their children) have not previously tried. There were also concerns about the quality of produce available in local convenience stores (and the small number of grocery stores in the area). Moreover, some heads of household reported not knowing how to grocery shop. Due to these barriers, many families reported eating out often, typically at fast food establishments. In addition, community members expressed needs for realistic activity options, and strategies to enhance their families' (and their own) motivation to improve health behaviors. This application addresses each of these needs and deepens our community partnership.</t>
  </si>
  <si>
    <t xml:space="preserve">Participants may benefit from their involvement in several ways. First, they may be exposed to new foods that they may not otherwise try either due to access or unwillingness to spend money on novel items. Second, they may gain cooking skills and get hands-on experience in meal preparation and planning for their families. Third, they may learn about ways to shop for their families where they can buy healthier foods on a budget. Children will potentially benefit by engaging in fun group exercise activities. They may learn new ways to be physically active that are safe and enjoyable. </t>
  </si>
  <si>
    <t xml:space="preserve">This study targets populations within lower-income communities that are considered food deserts, i.e., communities that lack access to fresh, healthy, and affordable foods. These populations have expressed a desire through prior research to have better access to affordable and healthy foods and to learn more about family meal planning and preparation.These residents are at high risk of obesity. </t>
  </si>
  <si>
    <t>This study's primary research question is, is it feasible and sustainable to deliver an intervention that allows participants to engage hands-on in learning to prepare and portion meals for their families? Further, is this intervention impactful? That is, does it lead to lasting change in the eating and activity habits of the families who participate?</t>
  </si>
  <si>
    <t>Initial meetings will occur will all engaged researchers for planning and protocol development. All researchers will be involved in these initial meetings. Once the project is underway, the PI and Co-PIs will meet weekly with the Project Coordinator and other research team members to address recruitment and data management and analysis issues, as well as organizational issues related to the implementation of this proposal. All key personnel and research team members will communicate via email and phone as needed to address issues as they arise. Moreover, all interventionists, interviewers, and childcare persons will complete trainings relevant to their responsibilities within the first year of this project, prior to engaging with research participants.</t>
  </si>
  <si>
    <t xml:space="preserve">Many residents of Richmond 's lower-income communities lack consistent access to healthy foods, and are at high risk of obesity. Results of two community-engaged needs assessments addressing eating and exercise behaviors with residents of public housing communities in Richmond showed that increased access to healthy foods was one of the highest priority needs identified. Another frequently highlighted need was cooking skills. Further, community members noted that they are hesitant to try new foods (especially produce) because they are expensive. They have concerns about spending their limited funds on foods they (and their children) have not previously tried. There were also concerns about the quality of produce available in local convenience stores (and the small number of grocery stores in the area).Moreover, some heads of household reported not knowing how to grocery shop. Due to these barriers, many families reported eating out often, typically at fast food establishments. In addition, community members expressed needs for realistic activity options, and strategies to enhance their families' (and their own) motivation to improve health behaviors.This research will explore if delivering this type of intervention to residents of communities without access to adequate healthy food options is feasible, sustainable, and impactful. If results show that this intervention is feasible, sustainable, and impactful it could be implemented widely and have great benefit to lower-income communities, potentially increasing knowledge of accessing healthy foods, self-efficacy in buying healthier foods and preparing healthy meals for the family, and ultimately impacting rates of overweight and obesity. </t>
  </si>
  <si>
    <t xml:space="preserve">We will recruit from the Richmond community via flyers with information about the study.Shalom Farms will be given flyers that they are able to hand out or display.We will mail our approved recruitment flyer to area residents whose contact information is obtained via Direct Mail. We have obtained direct mail information in prior studies targeting the same age group (IRB#HM13468). We are not soliciting new names. These names are available to anyone from these marketing agencies for the fee we have paid previously. No medical data are used; the marketing database (not vcu affiliated) includes family names and addresses. The marketing company identified the addresses from their databases. The postcard sent via Direct Mail will be our approved study flyer (#2) in postcard size.As well, we will post on the Children's Hospital of Richmond Facebook page about the study. We will post the approved IRB flyer (#2) to the page.We will also recruit within low-income housing communities in the area around Church Hill. We will post flyers on community boards advertising the study. Participants will call or email study staff (information obtained from the flyer) and a basic screening procedure will happen over the phone. Individuals who qualify will then be scheduled for baseline procedures. </t>
  </si>
  <si>
    <t>To increase access to healthy, sustainable produce within a food desert in Richmond.ò To provide experiential learning opportunities for community residents addressing mealpreparation, and related sustainable healthy eating and exercise behaviors.ò To evaluate the feasibility, acceptability, and sustainability of MITI Meals, and assess itspreliminary effectiveness in improving diet and exercise behaviors.ò To offer community-engaged learning opportunities to undergraduate and graduatestudents and trainees in Psychology, Health and Human Performance, and Pediatrics.ò To produce disseminable, community-engaged research, which will be presented atprofessional and local conferences, and published in a peer-reviewed journal andcommunity newsletters/communications. The community partner will co-author and co-presentthese works. This pilot will also inform a subsequent federal grant application.</t>
  </si>
  <si>
    <t>MITI Meals will recruit 15 families from lower-income communities in Richmond, using established methods previously implemented by these partners (2, 3). Families will be recruited from lower-income neighborhoods in Richmond. The primary caregiver or interested parent will complete the screening procedure either in person or over the phone. This screening procedure should take approximately 15 minutes. All parents who are interested in participating and meet eligibility criteria will be scheduled to complete baseline assessments. They will be asked to bring their children under the age of 12 whom they wish to participate. These baseline assessments will happen at either local housing communities, community resource/health centers, East District Family Resource Center, or the lab at 800 W. Franklin Street.At the start of baseline assessments, research staff will go over the consent and assent forms with parents and their children. Then, parents will complete the Family Eating and Exercise Behaviors, the USDA Food Insecurity measure, Demographics, and the Child Feeding Questionnaire. With assistance from study staff, parents and children will complete the 7 Day Physical Activity Report. For the child questionnaires, study staff and parents will assist in completion. Study staff will go over the PedsQL and Child Sugar Sweet Beverage Intake with the children. Baseline assessments should last approximately 1 hour.Consented parents and children will participate in 4 sessions in which they will learn cooking and meal preparation strategies. These sessions will last 2 hours. Sessions are designed to promote group cohesion, build skills, and enhance self-efficacy. After each session, participants will fill out the Participant Satisfaction Questionnaire and those leading the cooking classes will fill out the Interventionist Feasibility Questionnaire. In 2nd, 3rd, and 4th sessions, participants will also complete the Food Tasting Survey.The focus of each session is meal preparation. However, an outline is prepared for each session with information and topics to cover. This outline is included in the IRB documents. If topics are not covered within the session, participants can refer to handouts that will be included in their binders.In the first session, participants will be given a binder with handouts relevant to the weekly topics. Also in the first session, participants will make a meal and eat it together, to promote group cohesion. They will also take home a pre-made meal. The first session, participants will be introduced to the program, will go over the schedule and guidelines. They will talk over strategies for family meals and meal planning strategies.They will prepare 5 meals in the second session. The topics for that week include learning to read food labels, learning about portion size, and grocery shopping tips.Families will prepare 4 meals in the third session. Topics for that week include managing meal time and avoiding overeating.Finally, families will prepare 3 meals in the fourth session. The topic for that week is setting up your environment for success.Within each session study staff will be on hand at each station to discuss the topics for the week while participants are working on their meal preparation. Children of caregivers enrolled in MITI Meals will participate in the last 30-60 minutes of cooking classes, after their activities are over.Health and Human Performance (HHP) students and staff will engage children in physical activity while their parents are participating in each session. These sessions will last for 60-90 minutes. While parents are doing their meal preparation each week, children will be doing the physical activities. Once the children are finished, they will join their parents for the last 30-60 minutes of the class. During the physical activities, children will be led through activities such as interval training, jumping rope, and calisthenics such as jumping jacks. The HHP staff will design these sessions to be fun, safe, and low impact and appropriate for children under the age of 12.Post evaluation will occur after completion of the final session. These post assessments will consist of all the same measures as the baseline assessments with the addition of the Exit Questionnaire. They should last approximately one hour.</t>
  </si>
  <si>
    <t>Shalom Farms ;Shalom Farms ;Shalom Farms ;Shalom Farms ;</t>
  </si>
  <si>
    <t>HM20007337</t>
  </si>
  <si>
    <t>Community Partner Experience with Richmond Health and Wellness Program</t>
  </si>
  <si>
    <t>Pamela Parsons</t>
  </si>
  <si>
    <t xml:space="preserve">Pressured by an aging and increasingly complex population [1] and the addition of thirty million citizens to the insured population through the Patient Protection and Affordable Care Act, the US healthcare system is on the brink of great change. Costs are rising at an unaffordable rate and marked variability in the intensity of care without corresponding improvements in population health suggests opportunities for improved coordination. Success requires changes in training, care delivery, and financing [2]. Health professions education, guided by interprofessional competencies [3], must produce trainees with collaborative knowledge, skills, and attitudes to meet population needs [4]. Concurrently, existing providers must adopt team-oriented approaches that improve quality and patient satisfaction while containing costs [5].The Richmond Health and Wellness Program for Older Adults (RHWP) design is based on prior studies of nursing-led, community-based interventions. Outpatient interventions for frail elders with demonstrated benefit have as common features: comprehensive transitional care after hospitalization; in-person contact between care coordinators, patients and providers; meticulous medication management; and strong patient education [6]. These interventions are the key principles for the RHWP clinical practice. RHWP also builds on the GRACE program and the work of Mary Naylor and Eric Coleman demonstrating that home-based interventions involving advanced practice registered nurses (APRNs) improved improve health outcomes and decreased utilization [7, 8]. Home-based pharmacy interventions have shown improved control of chronic conditions [9]. Since 2000, VCU NPs, working as direct care providers, have lowered readmission rates and cost for enrolled patients by more than 50% [10]. Such programs have been shown to decrease mortality among complex elders [11] without increasing costs [8].RHWP provides care coordination and health promotion to an older adult population that lives in low-income apartment buildings and extensively uses health care services. RHWP is led by a nurse practitioner (NP), pharmacy, social work, medicine and nursing faculty team. Students from nursing, pharmacy, medicine, and social work collaborate with the faculty to perform clinical assessments and coordinate care with a focus on transitional care and ensuring continuity with patientsÆ primary care providers (PCPs). RHWP provides evidence-supported care focused on transitional care, medication management, patient education to promote positive health behaviors, and communication between professions and across settings. The purpose of this study is to examine perceptions of community partners' experience with RHWP.  With the passage of the Older Adults Act in 1965, the role of community-based social and health-related services in the promotion of aging in place and the provision of ensuring adequate preventive and disease management care was established.  Values-based health systems partner with community-based organizations offering housing, transportation and social services to maximize the well-being of older adults. [12]  Through gaining an understanding of the community partners' experiences, opportunities to improve and strengthen the partnerships will be identified so that RHWP will be able to improve the experience of participants.  1. Institute of Medicine. (2008).Retooling for an aging America: building the health care workforce. Washington, DC: National Academies Press. 2. Green L, Savin S, &amp; Lu Y. (2013). Primary care physician shortages could be eliminated through use of teams, nonphysicians, and electronic communication. Health Affairs (Millwood), 32(1), 11-19. 3. Interprofessional Education Collaborative Expert Panel. (2011). Core competencies for interprofessional collaborative practice: report of an expert panel. Washington, D.C.: Interprofessional Education Collaborative. 4. World Health Organization. (2010). Framework for action on interprofessional education and collaborative practice. Geneva: World Health Organization. 5. Institute of Medicine. (2003). Health professions education: a bridge to quality. 2003: National Academy of Sciences. 6. Brown R, Peikes D, Peterson G, Schore J, Razafindrakoto C. (2012). Six features of Medicare coordinated care demonstration programs that cut hospital admissions of high-risk patients. Health Affairs (Millwood), 31(6), 1156-66. 7. Naylor M, Brooten D, Campbell R, et al. (1999). Comprehensive discharge planning and home follow-up of hospitalized elders: A randomized clinical trial. JAMA, 281(7), 613-20. 8. Coleman E, Parry C, Chalmers S, &amp; Min S. (2006). The care transitions intervention: results of a randomized controlled trial. Archives of Internal Medicine, 166(17), 1822-28. 9. Meredith S, Feldman P, Frey D, et al. (2002). Improving medication use in newly admitted home healthcare patients: a randomized controlled trial. J Am Geriatr Soc. 50(9):1484-91. 10. Boling PA. (2009). Care transitions and home health care. Clin Geriatr Med. 25(1):155-69. 11. Coburn K, Marcantonio S, Lazanzky R, Keller M, &amp; Davis N. (2012). Effect of a community-based nursing intervention on mortality in chronically ill older adults: a randomized controlled trial. PLoS Medicine, 9(7), e1001265. 12. Parikh, R.B., Montgomery, A., &amp; Lynn, J. (2015). The Older Americans Act at 50 - Community-Based Care in a Value-Driven Era. N Engl J Med 373(5):399-401. </t>
  </si>
  <si>
    <t>This study poses minimal risk to participants. There are no direct benefits for participation in the study.</t>
  </si>
  <si>
    <t xml:space="preserve">This study will examine perspectives of community partners engaged in the Richmond Health and Wellness Program. </t>
  </si>
  <si>
    <t xml:space="preserve">All persons assisting with the research will have a copy of the protocol. Face-to-face meetings, telephone, video conference and email communication will be used to inform all personnel about their research-related duties and functions. </t>
  </si>
  <si>
    <t xml:space="preserve">Indirect benefits include learning about how to improve the Richmond Health and Wellness Program. </t>
  </si>
  <si>
    <t xml:space="preserve">Dr. Parsons and members of the clinical team have established relationships with the individuals who will be invited to participate due to the partnership with the Richmond Health and Wellness program.  The individuals will be invited to participate via email or telephone by a member of the research team (Jeff Petraco).  The contact information that is currently used to communicate with the partners, will be used to directly contact participants to participate in the interviews. All participants will be offered the opportunity to participate in person or by telephone. </t>
  </si>
  <si>
    <t xml:space="preserve">The goal of this study is to understand community partner perceptions of their experience with the Richmond Health and Wellness Program. </t>
  </si>
  <si>
    <t xml:space="preserve">Qualitative interviews will be used in this study. It is estimated that the interviews will be 30 - 45 minutes in duration. The research staff will conduct interviews with participants face-to-face or via telephone and take notes about respondentsÆ answers.  These interviews will be audio recorded, with participantsÆ consent, so that conversations can be transcribed and reviewed for clarity (see attached for interview script). Interviews will be conducted at a location convenient to the participant, including their work location, a public venue such as a coffee house or restaurant, or other location as identified by the participant. The option to conduct the interview by telephone will be offered to all participants. </t>
  </si>
  <si>
    <t>1=2? Like Howell's study, this study recruits participants from existing partnerships and I would imagine that the results dissemination focuses on providing insights and reflections back to those partners.</t>
  </si>
  <si>
    <t>I thought evaluations of programs weren't going to be considered as CEnR</t>
  </si>
  <si>
    <t>Sarah's Review Doc.</t>
  </si>
  <si>
    <t>HM20007757</t>
  </si>
  <si>
    <t>STS in Science CafTs: Modeling and Assessing a Structured Adult Informal Science Learning Program</t>
  </si>
  <si>
    <t>Karen Rader</t>
  </si>
  <si>
    <t>History</t>
  </si>
  <si>
    <t>The NSF currently defines and funds STS as ôresearch that uses historical, philosophical, and social scientific methods to investigate the intellectual, material, and social facets of the scientific, technological, engineering and mathematical (STEM) disciplines. It encompasses a broad spectrum of STS topics including interdisciplinary studies of ethics, equity, governance, and policy issues that are closely related to STEM disciplinesàö (NSF, 2015). STS scholars have founded and taught in undergraduate programs that promote learning about the history and cultural contexts of science and technology to STEM majors (Dear &amp; Jasanoff, 2010), as well as developed accessible courses that expose non-science liberal arts majors to the ethical, social, and political implications of scientific knowledge and policies (Mack et al., 2008; cf. Rader, in progress).  The work of STS researchers who have shown that scientific objects, theories, and systems of thought acquire meaning through negotiation of the expert and lay practices that incorporate them (Gieryn, 1998; Lewenstein, 1992; Hilgartner, 1990) has also been used to argue for implementing more complex participatory models of informal science communication and practice, including Citizen Science (Irwin, 1995; Quet, 2014) and collaborative consensus model scientific governance. (Irwin 2006).Since the1980s, STS themes and content around æthe nature and method of scienceÆ (originating in the 1920s) have also been increasingly incorporated into formal K-12 and undergraduate curricula, driven in large part by the science standards movement and the development of the Common Core Curriculum (DeBoer, 1991; Rudolph, 2003; Lawrence, 2011; Rudolph &amp; Stewart, 2001).  While these applications have been non-uniform, and sometimes even contradictory (Rudolph, 2000) the research that exists on outcomes suggests that STS can demonstrably increase STEM learning about the nature and cultural context of science and this enriches student engagement and learning outcomes among K-21 students, both in school (Matthews, 2015; Pedretti, 1996; Seroglou, 2013; NRC, 2015; Fraser, 1978) and out of school (in such informal learning contexts as museums and after-school programs: see for instance, Hussar, 2008; and Eberbach &amp; Crowley, 2009 on how STS notions of cultural context frame even something as simple as  the concept of æobservation;Æ cf.  Lemke, 2001).  Yet few tools exist for studying these same impacts on adult informal science learning.  STS assessment tools that were created in the 1970s and 1990 (Aikenhead &amp; Ryan, 1992; Fraser 1978) evolved out of formal science education imperatives in Canada and Australia, but would not be appropriate for the dynamic, free-choice learning context of events like science cafΘs.  Adult learners, while appropriately valued by informal education researchers as members of family group science learning in museum visits (Tunnicliffe, 1997) or as potential targets to become members of the scientific workforce while in college (NRC, 2009), have not been studied as the targets or consumers of informal science education more broadly.  This gap in research seems especially critical, given studies showing how most adults frame æscience and societyÆ issues as what makes science relevant to their lives and adult decision-making (Falk &amp; Dierking, 2010; Carlton, 2001).ôScience cafΘs,ö according to their organizers, are informal, leisure events that are designed ôto bring science back into societyö (Bagnoli et al., 2011; see also Duncan, 2006).  But within these events, there are many specific contexts, ideas, and themes that STS scholars have already written about that might be more productively invoked to enrich informal science education, as well as examine some of the interesting tensions presented in these now-popular free-choice and interactive environments (Desai, 2005). For instance, participant-observer studies of science cafΘs by STS scholars have found that expertise -- both that of the presenting scientists and of the audience-- is repositioned, but not challenged, within the informal cafΘ context (Kerr et al., 2007). At the same time, although much existing informal science assessment evidence suggest that structured non-school science programs -- like science cafΘs, public lectures, ôMaker Fair(e)s,ö and podcasts ûwork well to engage and stimulate the science-specific interests of adult learners (NRC, 2009, esp. p.3; Nakamura, 2010; Nielsen et al, 2015), there is little targeted research on how STS-themes and content û such as complex descriptions of the ænature of scienceÆ or explicit examination of how scientific expertise gets constructed -- may shape not only attendeesÆ specific disciplinary content learning outcomes (such as those described by Navid et al., 2012; Handwerger et al., 2010; and Sinkey et al., 2014) and but also have broader implications for their learning about the nature of science and their attitudes towards science. STS and informal science education practitioners share an active interest in understanding  how best to engage adult learners in ways that might enhance their understanding of science, while also increasing their long-term commitment to and engagement in important æscience and societyÆ discussions.  As the few studies that have examined learning about attitudes and engagements of adults in science cafΘs have shown, these programs can stimulate a wide range of behavioral and engagement outcomes; from their interest in applied science topics (especially as related to the arts; see Johnson, 2014)  to their ôself- confidenceö and ôæpersonal dispositionÆ towards health and scientific literacy topicsö (Ahmed et al., 2014, p.196) But these outcomes have, to date, neither been studied in relation to specific æscience and societyÆ content, nor have the assessments for doing so been rigorously compared and assessed in relation to one another, or the shared interests of STS and informal science education practitioners.</t>
  </si>
  <si>
    <t>Participants may not get any direct benefit from this study, but, the information we learn from people in this study may help us design better informal science education programs for adults intheir communities.</t>
  </si>
  <si>
    <t>FOCUS GROUPS: Both the African American and the physically disabled communities are being targetted because the NSF asked us to insure that our study properly addressed their mandate of broadening participation in STEM informal science education for underserved populations.We propose to focus initially on two historically underrepresented groups in STEM that have both a strong presence in the metropolitan Richmond area and an existing community partnership with the PIÆs institution.  Through these partnerships, we envision that the research team could reasonably initiate contact with relevant community leaders and members, and any NSF-funded study in which they participate could arguably build and sustain VCU-community relationships in the area of STEM informal science education.  STS ASSESSMENT: Children are excluded from the STS science cafe assessment because the research topic is "adult informal science education".  In the event that adults bring their under-18 children to the cafes and those children elect to fill out a survey, we have put an OPT-OUT question for verifying age.</t>
  </si>
  <si>
    <t>STS (Science, Technology, and Society), an academic inter-discipline dating to the late 1960s, has produced findings that have had important broader impacts in both formal science education and public engagement with science.  Yet little systematic educational research exists on assessing dedicated STS content in informal education, and how it impacts adult outcomes in structured adult-centered informal STEM programs like the increasingly popular science cafes. To begin such research, our study proposes to conduct a needs assessment using focus groups with adults (ages 21 and up) who are members of two underserved communities in STEM education -- namely, the African American and persons with disabilities communities.  We seek to answer the question: what topics and locations would most interest these RVA citizens and make possible their attendance at a science cafe?  Ultimately, we would use this information to plan and develop STS-centered science cafe programs for these audiences.  In advance of executing these programs, while working in parallel during the needs assessment with with an educational research consultant, we would use background educational research and an advisory board of STS experts to develop an informal science assessment tool for studying the emerging STS contexts of the science cafΘ.  Ultimately, we aim to use this tool to assess STS learning in a series of eight STS science cafes, and then use the results of that work to seed future research that would allow us to understand its impact on science education practice: what are the high-impact learning opportunities for tomorrow's non-scientist adults who live in RVAÆs increasingly technology-oriented society?(NOTE: Materials for the second assessment tool phase will be submitted as amendments to this IRB)</t>
  </si>
  <si>
    <t>The entire team will meet a minimum of monthly (via conference call) throughout the duration of the grant, depending on the stage of the protocol.  The PI will also issue bi-weekly email updates between meetings in the first two months of the focus group/needs assessment work.</t>
  </si>
  <si>
    <t>These focus groups will contribute necessary evidence-based findings on how STS information in science cafes might enhance adult learnersÆ STEM knowledge, attitudes, and behaviors -- with attention to the challenges of participation and engagement for underserved communities. The research proposed in the larger project (in which these focus groups are embedded) builds and mobilizes, both nationally and locally, a necessary community between informal science education researchers, practitioners, and STS scholars, to seed that future research.  Specifically, this project addresses the need for research on adult informal STEM learning in structured, but non-institution based, community programming, as well tests the feasibility of educational research bridging a critical gap between STS scholars (whose products focus primarily on scholarly and K-12 audiences) and informal science educational researchers and practitioners whose products primarily engage broader adult audiences. The local collaborative research and development proposed will create rich opportunities, both to assess the value of STS scholarship for better engaging adult learners (beyond their initial exposure to the ænature and methods of scienceÆ STS components featured in formal STEM state standards of learning (SOLs) and Common Core Curriculum) and also to deliver future informal STEM educational content incorporating these findings.By capitalizing on an emerging community-university partnership, and bridging NSF-funded programs (in STS and Informal Science Education), this project will create and disseminate a new tool for informal STEM learning and research that enables more systematic assessment of adult STEM education --beyond traditional curriculum, career and work force measures.  In the process, by increasing adult STEM learnersÆ appreciation of new science content and science relevance alongside notion of æscience as a social and cultural process,Æ this project promotes a mechanism for encouraging their commitment to on-going science education and to thoughtful engagement with scientific policy or science-based political decision-making û both of which are required for building the nationÆs æscientific citizenship.</t>
  </si>
  <si>
    <t>SCREENING SURVEY (FOCUS GROUPS):Recruitment materials (flyers) will be given to community partners for distribution.  Flyers will be posted in community centers, public places (like local libraries, coffee shops, and restaurants).In addition to these existing methods, we will enhance recruitment in the following ways: 1)	an electronic copy will be circulated on community organization and/or personal Facebook, Twitter, and webpages of participating organizations and community organization personnel. 2)	An electronic copy of the flyer will be sent to email listservs, for community organizations and the STS Program. [NOTE: the electronic copy that would be used will be the same text that is in the uploaded flyer.] 3)	Members of the project team will also direct contact Richmond community members they know professionally (and for whom they already have email and phone contact information via professional contact) and invite them or anyone they know to participate in the screener survey (to determine eligibility for the focus groups).These additional methods are being introduced in response to leaders of our community organizations telling us they would likely get more reach, in terms of their professional networks, if they had the freedom to post the flyers on their personal pages.  Doing so would be at individual discretion, and if they do so, they will be given two key instructions to follow: 1) community partners should not alter materials in any way when they post, but rather they should use only the IRB approved flyer; and 2) community partners should not answer, but rather, should refer all questions about the research project that arise in response to circulation/posting/direct contact to Dr. Karen A. Rader (PI)   Respondents can initiate participation in the screener survey on their own, by clicking on web page links (in the latest amendment: available as pull-off tabs at the bottom of the flyers) or QR code, at which point they will be taken immediately to an online screening survey consent form (attached). If they consent, they will be taken to the survey, which, if completed, will lead via 'branching' to a form in which we will collect their name and contact information.Respondents can also initiate participation in the screening survey by responding to fliers via email or phone.  If by email, the link to the screening survey will be  link will be sent to them (see above); if phone, the PI will (from her private office and secure computer) initiate the same on-line screening survey by discussion with the potential participant caller.FOCUS GROUPS: First and foremost we will use two criteria for participation in the focus groups: 1) self-identification with the two under-served populations (RVA's African-American community and Persons with Physical Disabilities community) whose needs we are suppose to be assessing and 2) high interest in science and society issues.  To achieve an appropriate sample within the group of participants who meet these criteria, we will seek to balance participation by genders and age.  We will you contact potential participants by email or phone (whichever was their preferred method, as indicated on the screening survey) and we will use then attached email/ phone scripts (Document: Participation email and phone scripts) to discuss the focus groups with individuals.STS Assessment: According to regular Science Pub RVA cafe protocol, CIS staff and volunteers will distribute survey materials (survey plus consent forms) but instead of the regular survey, the STS cafes will have an STS assessment instrument.  Those CIS staff and volunteers passing out surveys will be told to direct any questions about the assessment survey to the engaged researchers (Rader and Gibbs).</t>
  </si>
  <si>
    <t>This study will assess needs and opportunities for developing an innovative science cafΘ program in Richmond, VA -- one that features scholars and themes from the NSF-funded scholarly field of science, technology, and society (STS), and that broadens participation among communities underserved by informal STEM education. Building on an existing partnership between the STS Program at Virginia Commonwealth University and Science Pub RVA (a long-running and award-nominated Richmond, VA science cafΘ now under the auspices of the Community Idea StationsÆ (CISÆ) local public NPR and PBS affiliatesÆ ôScience Mattersö initiative), the PI and Community Idea Stations will (1) Collaborate to plan, execute, promote, and make available (through media spots, live streaming and edited videos) four annual public STS/Science Pub RVA events headlined by STS scholars.  Two of these events each year will be combination of STS scholars and scientists; two will respond to needs assessment protocol that we describe in this study design.This needs assessment is embedded in a larger study in which the research team will ultimately:(2) Work with a professional educational evaluator to develop an appropriate assessment tool for adult learners in the structured informal learning environment of a science cafΘ, with a focus on  measuring whether or how STS content shapes informal STEM learning in some of the same ways that it shapes formal K-12 and university STEM learning; and (3) Utilize the planned STS/Science Pub events to test, refine, and qualitatively validate the constructs of this assessment tool, so that it can provide the basis for the subsequent and necessary quantitative validation studies that would enable it to be used to assess other science cafΘs in the US and abroad, and ultimately, suggest some æbest practicesÆ for employing STS knowledge in the service of structured adult informal science learning programs.(NOTE: Materials for the second and third aims/goals described here -- especially those related to using the assessment tool -- will be submitted as amendments to this IRB.)</t>
  </si>
  <si>
    <t>This needs assessment study is a three- month front-end evaluation project, embedded into a larger two year research project. (NOTE: For the larger project, materials and protocols will be submitted as amendments to this IRB)To align our project with the NSF goal of broadening participation in STEM, we propose to focus our needs assessment on two historically underrepresented groups that have both a strong presence in the metropolitan Richmond area and an existing community partnership with VCU.  Through these partnerships, the research team will initiate contact with relevant community leaders and members (see the attached recruitment flier); any NSF-funded study in which they participate could arguably build and sustain VCU-community relationships in the area of STEM informal science education.  These groups (with existing VCU Partnerships and projects briefly noted, and described in more detail in the appended Letters of Support) are as follows: 1)        African Americans in historically-Black Richmond city communities-- Carver Community Partnership (This partnership with the historically black community adjacent to the VCU Monroe Park campus is mentioned in the letter of support from Dr. Lynn Pelco, VCU Vice Provost of the Division of Community Engagement which is the unit that oversees it) --Family Representative Council (FRC) of the VCU East Marshall Street Well Project (http://emsw.vcu.edu/), a community-centered project to determine proper repatriation and burial procedures for African American remains used by Medical College of Virginia students during the nineteenth century (for which the PI sat on the original Advisory Board)--East District Family Resource Center (http://edfrcrva.org/), whose ôTrain the Trainerö healthcare education program would be a resource for recruiting participants, and in own lecture series on health and wellness the STS-Science Pub RVA events could be featured2)        The Richmond community of people with disabilities -- VCU Partnership for People with Disabilities (http://partnership.vcu.edu/), whose Executive Director is Donna Gilles and who would be consulted first on how to best conceptualize the category ædisabledÆ; Dr. Gilles also notes this partnership could be consulted for help on how to facilitate the STS-Science Pub RVA sessions to make them more disability-friendly.-- VeteransÆ groups, accessible via a VCU Department of Physical Medicine and Rehabilitation chaired by Dr. David Cifu (who was also a participant in WCVEÆs Science Matters/Dissecting Science: ôYour Amazing Brainö event in November 2016)-- VCU Department of Rehabilitation Counseling, in which Dr. Brian McMahon has done research on Adult STEM learning at the intersection of under-represented minority status and disability (Hawley et al., 2013) -- VCU Department of Gerontology, headed by Dr. Ayn Welleford, which is a community partner with RichmondÆs Age Wave Initiative (http://www.agewellva.com/): one of their thematic foci is advocating for the mobility and interests of the disabled. Our first step (in YEAR ONE, starting as soon as NSF funding becomes available in October-November 2016) would be to do needs- assessment within one of these two groups: the Richmond African American community.  The process for that needs assessment is a focus groupm and its protocol is attached as well as described below.  This same protocol would be repeated (in January 2017)  with the other underrepresented group -- people with disabilities -- for a total of three months of front-end evaluation work.To ensure that selection of research participants is equitable and appropriate for Focus Groups of this study, we will have chosen to connect with potential participants through a diversity of VCU Partnerships centered around health.  Utilizing the VCU community partnership connections mentioned as initial points of contact  -- as well as posting fliers throughout the community businesses, libraries, and museums -- we would recruit members for informal ôcommunity conversations ö within each group.  We would circulate fliers (sample copies attached) via their bulletin boards and community partner email lists, and ask potential participants to contact us by email --  but we would also offer the option of phone contact (via PI's VCU office phone).  For taking part in these focus groups, we would compensate 5-10 participants for their time (at around $25 per hour (dispensed via gift cards to local markets) and (if relevant) transportation.  The structure and content of initial 45 minute conversations within the focus group would follow best practices for front-end evaluation (Diamond 1999; Cardiel and Pattinson, 2014); sample focus group protocol and consent form are attached; both follow the recommendations to create culturally sensitive appeals to increase participation of underrepresented minorties. (Satia et al. 2005).  We will take basic demographic data from participants, but this data will be depersonalized, and stored separateky from any email or phone contact list.  Discussion leaders (from the research team) will record the focus groups, but recordings will be heard only by the research team  and erased once they are used to clarify any notes taken.  Researchers will ask about the sorts of things participants enjoyed doing in their spare time, and the things they liked about where they lived. Next, they will ask respondents to rate their agreement with several statements about science (e.g., ôThere are many opportunities for me to use science in my everyday lifeö and ôUnderstanding science is an important in my lifeö), couched by the encouragement to disagree if thatÆs how they felt. This will open up a larger conversation about why respondents felt a particular way about science, and a detailed query about the 'science and society' topics that might interest them.   If participants consent, they will be invited to participate in a follow-up longer individual interview in which they look through cards about different types of topics (e.g,. nature, food, technology), and rank them in terms of their interest, as well as reflect further on the reasons (e.g., location, time, topic) why they may or may not attend a science cafΘ in a location or on a topic determined (from the initial conversations) to be central to their community. Ultimately, we would do a qualitative analysis of both the focus group conversation and a quantitative analysis of the topic ranking -- in order to determine how to improve on making a broader spectrum of folks from their communities feel invited and welcome in STS science cafes. With this information in-hand, we would then plan both the locations and topics of half (two of the four)  STS-themed cafΘs accordingly, with one cafΘ focused on the needs and interests of each group. Working with VCU community partners, Science Pub RVA business connections, and the Community Idea Stations, we will locate and advertise these cafΘs in innovative ways to recruit participants from these communities in the audience.  [NOTE; materials for this phase of the project, along with the assessment tool construction and deployment phase, will be submitted as an amendment to this IRB] If possible (much will depend on the particular fields identified in the initial stages and availability of STS and science experts), we will also seek out ôingroupö representatives of these groups (Stout et al., 2011) û both as expert speakers who understand and can speak directly to the STS-interests of the underserved community in their science cafΘ presentation, and as additional representatives on our STS expert advisory board (to insure consistent representation of these interests when in project assessment).  Also in YEAR ONE: We will research and develop (in partnership with CIS and Rockman et al. (an informal education consultant) an assessment instrument for adult informal science learning.  We will then hold four cafes featuring STS speakers (jointly chosen by CIS/Science Pub RVA and STS@VCU (the PI) -- 2 of which, topics and speakers will be chosen on the basis of the focus groups results); the speaker and topics of all four YEAR ONE STS cafes, as well as handing out a survey at the end of those two cafes are the research activities in this phase of the study,During these cafes we will employ and determine the effectiveness of the STS assessment instrument, which involves filming science cafe speakers and participants.  Filming and photography will take place in order for individual Advisory Board members to watch and verify the STS content being assessed, and also to provide educational and promotional illustrations of the research being done, via edited videos of the raw footage taken by CIS camera crews and photographers. In this stage of the research, CIS advertises the science cafe events and runs the cafe "program" as they usually do, with the PI and Cynthia Gibbs acting as engaged researchers for the purpose of the survey research and the selection of the topics and speakers.YEAR TWOIn Year Two, we plan to work with these same two communities and focus on continued relationship-building, as well as testing the sustainability of our model and its strategies for broadening participation. As with all the STS-themed science cafΘs, formative feedback gathered from Year One will be presented in another series of community conversation focus groups (for which participants will be compensated).  The outcomes of these conversations used to improve on and/or expand the model in two more (of four) STS-themed science cafΘs dedicated to serving the needs and interests of these same to underserved groups. Appropriate responses that would show sensitivity to broadening participation would be determined by feedback from participants, and might include (but would not be limited to): o        choosing similar topics for successful STS-themed cafes, or shifting topics to reflect feedback from audienceso        adjusting the location or timing of the cafΘo        providing more or different disability access mechanisms o        exploring new means of advertising and promoting the cafΘs within the community in order to reach and engage more individuals. As year one, in YEAR TWO we will also hold four cafes featuring STS speakers (again, jointly chosen by CIS/Science Pub RVA and STS@VCU (the PI) -- 2 of which, tthe opics and speakers will be decided on the basis of the focus groups results) .  During these cafes we will employ the STS assessment instrument, which involves filming science cafe speakers and participants.  Filming and photography will one again take place in order for individual Advisory Board members to watch and verify the STS content being assessed, and also to provide educational and promotional illustrations of the research being done, via edited videos of the raw footage taken by CIS camera crews and photographers. In this stage of the research, CIS advertises the science cafe events and runs the cafe "program" as they usually do, with the PI and Cynthia Gibbs acting as engaged researchers for the purpose of the survey research.ReferencesBultitude, K. and A.M. Sardo (2012). ôLeisure and Pleasure: Science Events in Unusual Locations,ö International Journal of Science Education, 34 (18): 2775-2795.Cardiel, C. and S. Pattinson (2014). ôOMSIÆs Science on the Move: Front-End Evaluation Report,ö available on www.informalscience.org .Center for Advancement of Informal Science Education (CAISE) (2016). Informal STEM Education: Resources for Outreach, Engagement, and Broader Impacts (accessed via Trellis: https://www.trelliscience.com/#/document-reader/c22c0b9b-17b3-11e6-860f-021385a45d3c/3/7252/3/0/ )Diamond, J. (1999). Practical evaluation guide: Tools for museums and other informal educational settings. Rowman Altamira.Hawley, CE, Cordoso, E., and McMahon, Brian T. (2013).  ôAdolescence to adulthood in STEM education and career development: The experience of students at the intersection of underrepresented minority status and disability.ö  Journal of Vocational Rehabilitation, 39(3), 193-204.Satia, Jessie et al. (2005)."Methods and Strategies to Recruit African Americans into Cancer Prevention Surveillace Studies," Cancer Epidemiol Biomarkers Prev 2005 (March);14(3).Stout, J. et al. (2011). ôSTEMing the Tide: Ingroup Experts to Inoculate WomenÆs Self-Concept in STEM, Journal of Personality and Social Psychology, 100 (2): 225-270.</t>
  </si>
  <si>
    <t>Commonwealth Public Broadcasting/ Community Ideas Stations Science Matters Program;Commonwealth Public Broadcasting/ Community Ideas Stations Science Matters Program;Commonwealth Public Broadcasting/ Community Ideas Stations Science Matters Program;Commonwealth Public Broadcasting/ Community Ideas Stations Science Matters Program;Commonwealth Public Broadcasting/ Community Ideas Stations Science Matters Program;Commonwealth Public Broadcasting/ Community Ideas Stations Science Matters Program;Commonwealth Public Broadcasting/ Community Ideas Stations Science Matters Program;</t>
  </si>
  <si>
    <t>3;3;3;3;3;3;3;</t>
  </si>
  <si>
    <t>HM20000249</t>
  </si>
  <si>
    <t>The Process of Partnership: An Exploratory Study on Community Engaged Research</t>
  </si>
  <si>
    <t xml:space="preserve">Social science researchers have a long history of conducting research about individuals or communities without gaining their perspective or paying attention to the usefulness of the findings in improving the participantsÆ lives (Duran et al, 2013). The logical positivists rationalize this orientation by claiming that the researcher must remain objective in order to create ôgoodö science.  This approach to knowledge creation has left marginalized communities feeling disempowered, resulting in findings that are often irrelevant to the day-to-day lives of the research subjects (Schwab &amp; Syme, 1997). In response to these issues, participatory action research (PAR) has been advanced. In PAR, researchers partner with individuals or communities who have traditionally been the subject of research to embark on a process of co-learning (Minkler &amp; Wallerstein, 2008). The primary goal is to generate new knowledge that can be applied to interventions and policy that improve the wellbeing of the individuals participating in the research and empower the partner to own the research process (Israel et al., 2008). PAR is now being employed across many disciplines and has been advanced as an important strategy to address health disparities in marginalized communities by the National Institutes of Health (NIMHD, 2011). Despite the increasing popularity, participatory research approaches - true equitable partnerships that transfer power out of the university and into the community -are rare. In fact, creating and maintaining an equitable partnership has been identified as the biggest challenge faced by a researcher taking a PAR approach (Minkler &amp; Wallerstein, 2008).  Some of the key barriers in this process include; a researcher failing to understand their positionality, knowing how to transfer the power inherent in their association with the academy, and an overall lack of dialogue about the role of privilege and oppression in the research process (Wallerstein &amp; Duran, 2008). In this context, for successful equitable partnerships to be established the researcher has to engage in critical self-reflection and address historical legacies of oppression that may impede the working relationship (Duran et al., 2013). When researchers fail to assess their own positionality, oppressive relationships are often reproduced unconsciously, even in the context of PAR (Wallerstein &amp; Duran, 2008).  Because of the culture of academia, it can be especially challenging for researchers to replace the role of expert with an attitude of honest inquiry. Dialogue and researcher reflexivity have been advanced as methods for breaking down existing barriers but few examples of reflexivity in action have been included in the literature (Duran et al., 2013).     Community-university partnerships frequently fail to move to action or devolve into a university driven project (Sullivan et al., 2003). These results can be attributed to a lack of attention to the relationship. Likened to the development and maintenance of interpersonal relationships, community-university partnerships require attention not only at the beginning of the partnership but throughout the process (Stewart &amp; Alrutz, 2012; Israel et al., 2013). In fact, Israel and colleagues (2013) posit a model of participatory research that places the maintenance of the research partnership at the center of a wheel that includes all other research activities. As such, all other activities are dependent upon a functional partnership.Despite discussion in the literature about what factors must be present in order for an equitable partnership to move forward, few studies have collected data about the partnership from the perspective of the researcher and the community partner over the course of their collaboration.  This research examines the process of partnership over time with the intent of identifying barriers and catalysts, and aims to model a possible method for researcher self-reflection and partnership maintenance.  References: Duran, B., Wallerstein, N., Avila, M.M, Lorenda, B., Minkler, M., &amp; Foley, K. (2013). Developing and marinating partnerships with communities.  In B.A. Isreal, E. Eng, A.J., Schulz &amp; E.A., Parker (Eds.) Methods for Community- Based Participatory Research for Health (2nd ed., pp. 43-68).  San Francisco, CA: John Wiley &amp; Sons.  Isreal, B.A., Eng, E., Schulz, A.J. &amp; Parker, E.A. (2013). Introduction to methods for CBPR for health. In B.A. Isreal, E. Eng, A.J., Schulz &amp; E.A., Parker (Eds.) Methods for Community- Based Participatory Research for Health 2nd ed (pp. 43-68).  San Francisco, CA: John Wiley &amp; Sons.  Israel, B. A., Schulz, A. J., Parker, E. A., Becker, A. B., Allen, A., &amp; Guzman, J. R. (2008). Critical issues in developing and following CBPR principles. In M. Minkler &amp; N. Wallerstein (Eds.), Community-based participatory research for health: From process to outcomes (2nd ed., pp. 47û66). San Francisco: Jossey-Bass.National Institute on Minority Health and Health Disparities [NIMHHD] (2011). Community-Based Participatory Research Initiative. Retrieved from http://www.nimhd.nih.gov/our_programs/ communityParticipationResearch.aspSullivan, M., Chao, S., Allen, C. A., KonΘ, A., Pierre-Louis, M., &amp; Krieger, J. (2003). Community research partnerships: Perspectives from the field. In M. Minkler &amp; N. Wallerstein  (Eds.), Community-based participatory research for health (pp. 113û130). San Francisco: Jossey-Bass.Stewart, T., &amp; Alrutz, M. (2012). Meaningful relationships: Cruxes of university-community partnerships for sustainable and happy engagement. Journal of Community Engagement and scholarship, 5, 44-56.  Schwab, M., &amp; Syme, S. L. (1997). On paradigms, community participation, and the future of public health. American Journal of Public Health, 87, 2049-2052.Cargo, M., &amp; Mercer, S. L. (2008). The Value and Challenges of Participatory Research: Strengthening Its Practice. Annual Review Public Health, 29, 325-350. Minkler, M. &amp; Wallerstein, N. (2008). Introduction to community-based participatory research: New issues and emphases. In M. Minkler &amp; N. Wallersein (Eds.) Community-Based Participatory Research for Health (pp. 5-20). San Francisco, CA:  John Wiley &amp; Sons.  Wallerstein, N. &amp; Duran, B. (2008).  The theoretical, historical and practice roots of CBPR. In M. Minkler &amp; N. Wallersein (Eds.) Community-Based Participatory Research for Health (pp. 5-20). San Francisco, CA:  John Wiley &amp; Sons.  </t>
  </si>
  <si>
    <t>Co-authors on papers and/or presentations.</t>
  </si>
  <si>
    <t>What attributes of community partnerships are essential to the creation of a productive and equitable research-focused, working relationship?What barriers prevent the partnerships from being formed or successfully maintained? How can reflexivity and dialogue be employed to address potential barriers?</t>
  </si>
  <si>
    <t>This research study has already completed the data collection phase while the PI was affiliated with another institution. The research team is now communicating through data analysis via a shared data management software program and regular team meetings.</t>
  </si>
  <si>
    <t>Increasing knowledge about the community-university research partnership process to enhance benefits for both scholarship and the community.</t>
  </si>
  <si>
    <t xml:space="preserve">The underlying rationale for participatory action research (PAR), the democratization of knowledge, is directly in line with social workÆs principle of social justice (Fals-Bords, 1991; Allen-Meares, 2008). While conceptually exciting, bridging gaps between the university and community is a challenging first step to conducting this type of research. These partnerships require a shifting of power, negotiation of roles and creation of common research language to be successful and remain true to the spirit of PAR (Fals-Borda, 1991; Smith et al., 2010). Before roles can begin to be negotiated, engaging community partners to embark on the journey can be particularly challenging among groups that have traditionally been the ôsubjects ofö rather than ôpartners inö research (Reardon, 2000). A long history of exploitation has created mistrust of researchers and the university among these communities (Schensul, 1999). While researchers committed to PAR methodologies are beginning to publish papers documenting the process, few have focused on the crucial task of initiating and building partnerships from both the researcher and community memberÆs perspectives.  To address this gap, two university researchers engaged their community partners in a 3-part series of interviews over a year. The researchers and community partners will conduct a thematic analysis identifying key barriers and catalysts to successful community-university partnerships.  </t>
  </si>
  <si>
    <t>The data for this study has already been collected under the purview of an IRB at another institution. Therefore, this study is doing analysis on pre-existing data (secondary data analysis). The study was designed to assess what factors either promote or hinder functional, long term community-based research partnerships. The interview questions were focused on several aspects of the partnership including: initiating a partnership, establishing a partnership, and maintaining a partnership. Because the interviews were conducted over the course of a year, the data includes both retrospective accounts as well as issues that were occurring at the time of data collection. The transcripts will be analyzed thematically. In addition, the dynamics of the relationships that are reflected in the interviews will be noted and incorporated into the analysis.The two initiating researchers will conduct analysis of the interviews starting with the establishment of a codebook using open coding and team meetings to generate agreement. The preliminary analysis will be shared with the community partners as a form of member checking.</t>
  </si>
  <si>
    <t>Protocol Discussion sheet</t>
  </si>
  <si>
    <t>HM20007938</t>
  </si>
  <si>
    <t>Evidence Based Reading Instruction: Impacting Non-profit Tutoring through Mentors and Training</t>
  </si>
  <si>
    <t>Christina Bartholomew</t>
  </si>
  <si>
    <t>YLF and the VCU Department of Special Education recognize the importance of literacy in the lives of students and understand the cost of illiteracy is high.   For students who live in low-income communities, structural inequalities create barriers to their literacy achievement from the start.   By the time they have begun school, students living in such environments have significantly lower reading readiness skills that of their wealthier counterparts. Moreover, once reading setbacks take hold, the gap between those experiencing reading failure and success increases dramatically throughout schooling (Stanovich, 1986); and without specially designed literacy interventions, children experiencing reading failure do not catch up (Francis et al., 1996; Shaywitz et al., 1999; Torgesen, J. K., 2004).  Mentorship, Tutoring, and Service LearningAmong the attempts to improve opportunities for students from low-income, urban environments, mentor/mentee relationships have been shown to be quite effective.  Such relationships have been shown to help these students both psychologically and academically, increasing school engagement and reducing referrals for discipline (Holt, Bry, &amp; Johnson, 2008), In addition, academic tutoring holds the potential to improve the educational performance of at-risk students (Hock, Pulvers, Deshler, &amp; Schumaker, 2001), and when the tutoring is specifically designed to target reading needs, it has been shown to be effective in improving student achievement in literacy. (Wasik &amp; Slavin, 1990). Additional research is needed in understanding how mentors can play a role in implementing teacher planned targeted evidence based reading interventions, such as the Road to Reading program, and what impact this has on the literacy development of at-risk youth.</t>
  </si>
  <si>
    <t xml:space="preserve">No direct benefit for participants will be given for participating in this study. All YLF students will benefit from the literacy learning opportunities whether or not they choose to participate in the data collection. </t>
  </si>
  <si>
    <t>This study examines how teachers and mentors at the Youth Life Foundation implement the Road to Reading intervention after teachers participate in professional development sessions followed by coaching during the beginning implementation phase. It further examines the effectiveness of the Road to Reading program in this setting/under these circumstances.A mixed methods approach is applied in this study. Research questions include:1) Does tutoring with Road to Reading Program impact the reading performance of urban youth served in an after-school tutoring program in the areas of decoding, encoding, phonemic awareness, and fluency?2) How does Professional Development and coaching of teachers support the implementation of the Road to Reading Program using mentors in an urban after-school tutoring program? Sub-Questions-How do teachers, after receiving professional development and coaching then train, coach and supervise mentors in implementing the Road to Reading Program?-What is the impact of using mentors in the delivery of the the Road to Reading program in an an urban after-school mentor program?-When implemented by volunteer mentors, does the Road to Reading program support students in improving literacy skills in an urban after-school program?</t>
  </si>
  <si>
    <t>Principal Investigator, Christina Bartholomew, and Co-Investigator, Michelle Duffy, will conduct three professional development sessions with Youth Life Foundation of Richmond Teachers and Staff. These professional development sessions will focus on reading disabilities, The Road to Reading evidence-based reading intervention program, and reading assessments. Youth Life foundation will be given a full description of the study, time-lines, and research objectives prior to the professional developments and the start of the study. Throughout the study, Dr. Duffy and Dr. Bartholomew will be in contact with YLF staff about the activities and the road to reading intervention. Communication will occur no less than bi-weekly, and will occur by face to face conversations, phone calls, and/or emails.  All learning activities, dates, and time lines will be mutually agreed upon by YLF staff and PI and CoI, and adjustments will be made based on items communicated on an on-going basis.</t>
  </si>
  <si>
    <t xml:space="preserve">This study will contribute greatly to the research on effective literacy interventions for at-risk youth, particularly in non-profit settings. </t>
  </si>
  <si>
    <t xml:space="preserve">All potential participants teach, volunteer, or are students at Youth Life Foundation. All teachers and k-5 students at YLF will be asked to participate. All mentors working with students using the new standard practice literacy intervention will be asked to participate in this study. The PI and Co-I will provide the details of the study to all potential participants through direct conversation and/or letters of consent. Direct conversations will occur with teachers during professional development sessions in August. Information sessions will be held for parents and mentors. Students will be read letters at YLF and letters explaining study will be sent home. These procedures are described in depth in the assent/consent section of this research proposal. Researchers do know some of the teachers and YLF staff from previous work with this organization. YLF is implementing this new program as part of their literacy intervention reform and have requested feedback and data on this process. Researchers will continue their working relationship with YLF regardless of this study and/or participation of individual teachers.  Teachers and staff will be ensured they will receive same support and feedback regardless of their participation in this study. This is stated in consent forms, and that statement will be read to them during direct conversation. </t>
  </si>
  <si>
    <t>Goal: To support the literacy development of at-risk youth by implementing the Road to Reading evidence based reading intervention through teacher led and mentor-led tutoring sessions in a non-profit after-school tutoring program.Objectives:-To increase the literacy skills of at-risk youth at Youth Life Foundation by delivering sustained high quality evidence based reading interventions-To examine the impact of the road to reading intervention program on literacy skills of students when volunteer mentors are involved in the implementation of the program-To explore how YLF staff supports mentors in implementing evidence based reading interventions during the literacy portion of the after school tutoring program</t>
  </si>
  <si>
    <t>This is a quasi-experimental design that explores the implementation of an evidence based reading intervention program in a non-profit after school program. YLF has chosen this intervention as a part of their curriculum (standard practice) for this year.  The intervention will be provided regardless of anyone's participation in the study.  There is no separate reading intervention designed for this study.  Rather, we are examining YLF's implementation of their chosen program and if YLF's use of mentors can be successful in implementing the intervention.  Teachers and Mentors will implement the intervention in different phases, with each phase increasing the number of students receiving the intervention. This study is being conducted as part of the literacy instruction plans of the Youth Life Foundation.  Data is collected as part of their implementation of a new evidence based reading intervention program. For data collection and analysis, teachers, students, and mentors involved in this study will be randomly assigned ID numbers/pseudonyms to protect privacy of participants.  Overview and Procedures:Phase 1Prior to September 15Professional Development and AssessmentsòThree two-hour long professional development seminars will be held for Youth Life Foundation teachers and staff. YLF has three academic tutoring locations .Teachers from two of these sites will participate in the professional development and the intervention portion of this study. The third site will receive the same YLF literacy information that has been implemented in the past. The third site will remain a control site. Dr. Bartholomew and Dr. Duffy will lead these professional development sessions at Youth Life Foundationo	Reading disabilities and Assessment (2 hours) o	Reading intervention (2 hours) o	Reading intervention (2 hours) òTeachers give reading assessments to all students during their previously designated assessment times in August  òReading Assessments used by YLF teachers include established literacy assessments: o	The Elementary Reading Attitude Survey (attitude toward reading) o	Words their Way (Spelling/Encoding based on Decoding features) o	Road to Reading Phonics Word List (Phonics) o	DIBELS (Phonemic Awareness, Alphabetic Principle/Decoding, Vocabulary, Fluency, and Comprehension).  o	NOTE: ASSESSMENT OPTIONS: Intervention is focused on Decoding, Phonemic Awareness, Encoding, and Fluency-Assessments will be reported on these items...other items measured are secondary to intervention and may be impacted.òBased on the assessment data, Teachers  will choose students for phases of interventions (Support from Dr. Duffy (Co-I) and Dr. Bartholomew (PI) will provide support in data interpretation during the third professional professional development)Phase 2September 19-November 1 ò	Teachers will implement Road to Reading intervention with 2 students each (Group 1 students). Interventions will be provided two times per week for each student.ò	Teachers will lead intervention with Group 1 mentors (mentors assigned to Group 1 Students receiving Road to Reading Intervention) support/observation. ò	All other students at YLF will continue with YLF previous literacy programò	Weeks 1-2: Dr. Duffy (CoI) and Dr. Bartholomew (PI) will provide support through coaching for 1-2 days of intervention ò	Weeks 3-6: Dr. Duffy (CoI) and Dr. Bartholomew (PI) will provide support with weekly check ins and review of materials ò	Dr. Duffy (CoI) and Dr. Bartholomew (PI) will work with YLF teachers and support them in deciding on how to train for mentors taking lead in implementation of intervention. Anticipated Timeline:October 10-28 ò	Teachers test students in phase 2 with same assessments (listed above) Phase 3ATimeline November 1-January  ò	Group 1 Mentors will take over implementation of interventions with Group 1 students.  Teachers will observe and guide.ò	Teachers will plan weekly.  Lesson plans will stay the same throughout the week, and will change based on student needs by week.ò	Teachers will collect data using fidelity of practice rubrics to monitor progress, and then use the data from mentors to plan for the next week. ò	Dr. Duffy (CoI) and Dr. Bartholomew (PI) will check in bi-weekly and review data to provide feedback as necessary.ò	At end of intervention phase, teachers test students with same assessments (listed above), Dr. Duffy (CoI) and Dr. Bartholomew (PI) or teachers test students getting ready to begin 3B interventionPhase 3BTimeline January -Mid Februaryò	Teachers will begin planning for 2 more students (Group 2 students) ò	Teachers will coach and train Group 2 mentors (mentors assigned to Group 2 students receiving Road to Reading Intervention) to implement intervention.ò	Teachers will plan weekly.  Lesson plans will stay the same throughout the week, and will change based on student needs by week.ò	All other students at YLF will continue with YLF previous literacy programò	Teachers will collect data on mentors using fidelity of practice rubrics to monitor progress, and then use the data from mentors to plan for the next week. ò	Teachers will continue to collect data on group 1 mentors and group 1 students from phase 3Aò	Dr. Duffy (CoI) and Dr. Bartholomew (PI) will check in bi-weekly and review data to provide feedback as necessary.ò	At end of intervention phase, teachers test students with same assessments, Dr. Duffy (CoI) and Dr. Bartholomew (PI) or teachers test students getting ready to begin 3C interventionPhase 3CTimeline Mid February-End of Marchò	Teachers will begin planning for 2 more students (Group 3 students). ò	Teachers will coach and train Group 3 mentors (mentors assigned to group 3 students receiving Road to Reading Intervention) to implement intervention.ò	Teachers will plan weekly.  Lesson plans will stay the same throughout the week, and will change based on student needs by week.ò	All other students at YLF will continue with YLF previous literacy programò	Teachers will collect data on mentors using fidelity of practice rubrics to monitor progress, and then use the data from mentors to plan for the next week. ò	Teachers will continue to collect data on mentors from phase 3A and 3Bò	Dr. Duffy (CoI) and Dr. Bartholomew (PI) will check in bi-weekly and review data to provide feedback as necessary.ò	At end of intervention phase, teachers test students with same assessments, Dr. Duffy (CoI) and Dr. Bartholomew (PI) or teachers test students getting ready to begin 3D interventionPhase 3DTimeline Mid February-End of Marchò	Teachers will begin planning for 2 more students (Group 4 students). ò	Teachers will coach and train Group 4 mentors (mentors assigned to group 4 students receiving Road to Reading Intervention) to implement intervention.ò	Teachers will plan weekly.  Lesson plans will stay the same throughout the week, and will change based on student needs by week.ò	All other students at YLF will continue with YLF previous literacy programò	Teachers will collect data on mentors using fidelity of practice rubrics to monitor progress, and then use the data from mentors to plan for the next week. ò	Teachers will continue to collect data on mentors from phase 3A, 3B, and 3Cò	Dr. Duffy (CoI) and Dr. Bartholomew (PI) will check in bi-weekly and review data to provide feedback as necessary.ò	At end of intervention phase, teachers test students with same assessments, ò	Dr. Duffy (CoI) and Dr. Bartholomew (PI) and teachers will test students in control group and students not in interventionNOTE: Teacher surveys will be conducted after Phases 2, 3a, 3b, 3c, and 3d  (Up to 5 surveys)Mentor Surveys will be given at end of phases 3a, 3b, 3c, and 3d.  Depending on whether or not they are mentoring at YLF for one or both semesters, they will be asked to respond to 1-4 surveys.COLLECTION OF SURVEYS AND STUDENT WORK:The PI and Co-I will distribute paper-based surveys to teachers and mentors at YLF, and these participants will have one week to complete them.  The PI and Co-I will collect the surveys from each individual at YLF.As a part of their standard practice, teachers at YLF will be collecting the work of their students (including their work done with mentors).  This will include such things as the written work completed by the students, notes that teachers/mentors take on student performance as they teach, and anything else that they need to instruct their students.  The PI and Co-I will review this data at the YLF locations, taking notes on the data, but will not be removing physical student work and teacher/mentor notes from YLF, as the YLF staff will keep this information in the same way that they normally would.  The PI and Co-I will keep only their notes on this information for data analysis.  The PI and Co-I will take field observation notes on the literacy teaching and learning taking place at YLF, and these observations will be on the behavior of the participating teachers, mentors and students.  Some of this data may be taken and stored digitally. Any digitally-based data will refer to participants by their randomly-assigned pseudonym/ID numbers only.</t>
  </si>
  <si>
    <t>Youth Life Foundation of Richmond VA;Youth Life Foundation of Richmond VA;</t>
  </si>
  <si>
    <t>HM20005209</t>
  </si>
  <si>
    <t>LGBTQ Youth-Serving Organizations: National Needs Assessment</t>
  </si>
  <si>
    <t xml:space="preserve">Significance	Beginning in the 1980Æs, two trends began in the area of LGBTQ youth. The first was a visible increase in published research about the experiences of LGBT young people, with emphasis placed on the risks and disparities faced by this population (Saewyc, 2011). This trend has resulted in substantial research evidence that illustrates the need for support, services, and system-level change in order to address the needs of LGBTQ youth. The second trend involved the emergence of community-based, LGBT youth-serving groups and organizations, which has resulted in 100+ organizations of varying sizes and structures that serve LGBTQ youth and young adults across the U.S. (Allen, Hammack, &amp; Himes, 2012).  Today, LGBTQ youth are being explicitly served in a multitude of settings, including schools, mental health centers, and shelter programs. However, in many communities the LGBTQ youth-serving organization continues to be identified as an important and primary resource to address the social support and service needs of this unique population. Similarly, many LGBTQ youth-serving organizations include under their purview the training and support of other service organizations to provide an affirming environment for LGBTQ youth. It is at the intersection of these two trends where this project lies. Despite the fact that community-based, LGBTQ youth-serving organizations have several decades of experience, research has not explored the ways in which organizations are responding to the risks and disparities experienced by their target population, particularly as those needs change over time.  The proposed study would begin to address this gap in the literature by using a community-developed survey instrument to assess the challenges and successes of direct service staff in these settings, and to establish an organization-driven research and evaluation agenda that prioritizes the needs of those most directly serving LGBTQ youth and young adults.BackgroundThe support group environment was one of the first spaces created in response to the specific needs of LGBT youth (Peters, 1997). However, very little has been written about the process or outcomes of such an approach. In 1997, Peters published research on experiences with such a support group, identifying themes within the topics addressed during the group. Similarly, the existing research on the work of LGBT youth-specific programs with LGBT community centers and on LGBT youth-specific centers or drop-in programs is severely lacking (Davis, Saltzburg, &amp; Locke, 2010). This is problematic, and a key illustration of disconnect between the research and practice communities. There are over a hundred LGBT-specific, youth-serving organizations across the United States. However, the successes and challenges of such organizations are not being documented within the research literature. The connection between the two has generally been limited to the identification of a community-based or convenience sample, which was the primary form of accessing LGBT youth for research for a number of years. This sampling practice has come under scrutiny for not adequately representing the population or offering empirical evidence that is rigorous enough to form a valid conclusion about how LGBT youth compare to their heterosexual counterparts (Savin-Williams, 2005). Such criticism has shifted the attention of researchers toward population-based samples, further entrenching the limited knowledge base informed by the work of LGBT youth organizations.What we do know from the existing literature is that the context within which LGBT youth function is important. Most of this has been established through the literature on LGBT youth in schools which has validated the importance of context in both positive and negative ways. For example, the existence of a GSA has positive effects on student perceptions of their school environment, whether or not they directly participate in the GSA (Walls, Kane, &amp; Wisneski, 2010). On the other hand, many teachers and school administrators are ill-equipped to address, let alone stop, anti-gay harassment. This inaction creates an environment of silence and compounds the negative effects of harassment and bullying for LGBT youth. (DePalma &amp; Jennett, 2010; Hansen, 2007; Kosciw, Greytak, Bartkiewicz, Boesen, &amp; Palmer, 2012).While schools are a space in which many LGBT youth spend a large portion of their time, it must also be acknowledged that LGBT youth may not be reached by programs within the school setting. Research has indicated that GSAs and other school-based strategies may not be welcoming or meet the needs of LGBT students of color (McCready, 2004). Additionally, if, as research suggests, LGBT youth have a higher rate of dropping out or missing school then school-based interventions and strategies may not reach those who have left or been pushed out of their school setting. Many community-based, LGBT youth-serving organizations identify their target population in a way that is inclusive of both school-age youth and those transitioning into adulthood (up to age 24), regardless of whether they attend school.  This emphasizes the need to explore community-based organizational contexts that serve LGBTQ young people.	A clear challenge for both research and practice with LGBT youth is that the dialogue between service providers and scholars has been limited. While there has been a growing consciousness in practice settings of the need to be sensitive to issues specific to this population, research has not always been accessible to practitioners and the public (Alexander, 2000). This severely limits the ability of LGBT youth-specific services and programs to be evidence-based (Davis, Saltzburg, &amp; Locke, 2010). Similarly, LGBT youth advocates and service providers have not always engaged adequately with researchers (Dankmeijer &amp; Kuyper, 2006).  This has contributed to a significant gap in the literature that has not captured the areas in which LGBT youth-serving organizations are succeeding in their work nor those areas in which enhancement is needed. No research has explored the experiences of LGBTQ youth organizations from the perspective of staff members.	To date, my research has primarily focused on the service needs and experiences of LGBTQ young people from their own perspectives. This study would complement my ongoing work by bringing in the experiences and perspectives of those serving the population. This line of research will establish a knowledge base that allows for the convergence of youth and staff perspectives supporting the development of best practices and service models. </t>
  </si>
  <si>
    <t>There are no direct benefits to the participants.</t>
  </si>
  <si>
    <t>What are the research and evaluation-related needs of LGBTQ youth-serving organizations in the United States?What factors influence the capacity of LGBT youth-serving organizations to participate in research and evaluation?</t>
  </si>
  <si>
    <t>The protocol will be reviewed and shared with my co-PI, Dr. Shelley Craig, at University of Toronto. I will directly oversee the research assistant as well as the data management to ensure compliance with the protocol. This will include bi-monthly meetings with the research assistant, and monthly phone meetings with the Co-PI.</t>
  </si>
  <si>
    <t>Participants will be identified and recruited in three primary ways as outlined below. These methods were identified by the advisory group of LGBTQ youth-serving organization representatives who assisted in designing the study and the instrument.(1) The research assistant &amp; PIs will identify LGBTQ youth organizations in various states via internet searches and direct phone or email contact will be made.(2) The research assistant and PIs will send recruitment information to LGBTQ youth-serving organizations with whom they have relationships or have worked in the past, as well as those organizations who were involved in the design of this study.(3) A snowball sampling technique will be utilized by encouraging organizations to share the survey link and recruitment information (including contact info for the PIs) with other organizations that they know fit the inclusion criteria.</t>
  </si>
  <si>
    <t>The proposed study was developed in direct response to needs expressed by LGBTQ youth-serving organizations that have a limited research base from which to draw for best practices and approaches to serving LGBTQ youth and young adults. While research on the needs of and risks associated with being an LGBTQ youth have been established in the literature, much less is understood about the ways in which community-based organizations specifically designed to serve this population are both succeeding in their work and facing challenges. This study is the second phase in a broader effort to assess and respond to the needs of LGBTQ youth-serving organizations in the US as identified by representatives of those organizations.</t>
  </si>
  <si>
    <t xml:space="preserve">Over the past year (beginning in the summer of 2014), I have worked to develop a national advisory group of LGBTQ youth-serving, community-based organizations. Representatives from these organizations were interviewed about their experiences using research and evaluation and working with researchers. These interviews were coded and used to develop an analytic framework that was presented to the advisory group. The framework launched the development of an online, survey-based needs assessment tool that was grounded in the needs and experiences of these organizational representatives. Based on feedback from the advisory group, this study will solicit participation from LGBTQ youth-serving organizations across the country. The focus will be on staff members within the organization who have direct contact with youth through programming or service delivery, AND some level of administrative or program development role. The survey will be distributed using a snowball sampling technique, with organizations sending the information and survey link to other organizations they are familiar with that fit the inclusion criteria. The online survey takes approximately 20 to 25 minutes and the data will be anonymous. After completing the online survey, participants will have the option to VOLUNTARILY share their contact information for the purposes of sharing the results of the research and to provide feedback on how the results should be used to benefit LGBTQ youth-serving organizations. This contact information will NOT be linked to the survey responses. It will be collected in a completely separate survey through Qualtrics. </t>
  </si>
  <si>
    <t>HM20008119</t>
  </si>
  <si>
    <t>Characterization of the Practice Based Research Network Infrastructure Available Within the Pediatric Pharmacy Advocacy Group</t>
  </si>
  <si>
    <t>Jeremy Stultz</t>
  </si>
  <si>
    <t xml:space="preserve">The Pediatric Pharmacy Advocacy Group (PPAG) is an international, nonprofit, professional association representing the interests of pediatric pharmacists and their patients. Part of the purpose of the organization is to promote safe and effective medication use through research. Practice based research networks (PBRNs) and Clinical Trials Research Networks (CTRNs) have been employed in numerous health professions to increase research collaboration between members. PPAG is starting a PBRN/CTRN and would like to survey the current organization membership. The purpose of this survey is to identify the infrastructure in place within the PPAG membership to create a PBRN as well as identifying common target areas of practice and interest among the group. The results of this survey could be used by the PBRN and CTRN in the future to identify potential sites for multi-center research projects aimed towards the safe and effective use of drugs in children. </t>
  </si>
  <si>
    <t>The participants who would like to be part of the PBRN and CTRN will have the chance to connect with others to create it. It will also help the PPAG organization by providing the data information needed to create a PBRN and CTRN.</t>
  </si>
  <si>
    <t>PPAG organization because the survey is looking to categorize the capabilities of this organization to create  PBRN.</t>
  </si>
  <si>
    <t>To categorize the Pediatric Pharmacy Advocacy Group (PPAG) membership infrastructure available for for creation of a Practice Based Research Network (PBRN) and/or a Clinical Trials Research Network (CTRN).</t>
  </si>
  <si>
    <t>The lead investigator is the only person that would see the original survey data. The survey was created, reviewed, and approved by multiple members of the Pediatric Pharmacy Advocacy Group (PPAG) research committee. Any names and emails (which will optionally provided in 2 questions of the survey) will then be separated from the survey response data by the primary investigator after closing the online Qualtrics survey (i.e., de-identified data). The survey results will then be shared in aggregate with other investigators within the Pediatric Pharmacy Advocacy Group (PPAG) who were involved in the survey creation.The aggregate data will be discussed and analyzed by the group, and presented to the PPAG membership in the form of a journal publication. The data will also be used to create a Practice Based Research Network and/or a Clinical Trials Research Network within the Pediatric Pharmacy Advocacy Group membership. Thus, the protocols won't require coordination among any investigators aside from the lead investigator.</t>
  </si>
  <si>
    <t xml:space="preserve">From the survey, we will be able to gain knowledge regarding the feasibility of a PBRN and CTRN. Creation of these networks could help with future drug studies in pediatric patients. </t>
  </si>
  <si>
    <t>All participants who are members of PPAG will be emailed with a link to complete the survey (word document format and print out of Qualtrics survey attached). The organization will send out an email to PPAG members with a link to the Qualtric survey and verbiage created by the investigators.</t>
  </si>
  <si>
    <t>To categorize the PPAG membership research infrastructure available for creation of a PBRN/CTRN. In addition we want to identify members interested in participating in the PBRN as well as help identify  common target areas of practice and interest among the group that could be used for future studies.</t>
  </si>
  <si>
    <t xml:space="preserve">PPAG members will be contacted via the PPAG organization contact list and asked to participate in a short (less than 15 minutes) survey regarding their institutional research capabilities and their interest in the PPAG PBRN/CTRN. Reminder emails will be sent periodically based on the number of responses received. The Qualtrics survey program will be used to collect the survey results. The information gathered will in general be unidentifiable data regarding the PPAG members education, experience, institution, and interest in the PBRN. If the survey participant is interested in being part of the PBRN, they can enter their name and email. After the survey timeframe is finished, the only potentially identifiable data that will be kept is the name, address, and any research ideas the member may have. This will be separated from the other data by the primary investigator and any links between the rest of the responses and the patient's names will be destroyed after completion of the study. </t>
  </si>
  <si>
    <t>Pediatric Pharmacy Advocacy Group;</t>
  </si>
  <si>
    <t>2;</t>
  </si>
  <si>
    <t>HM20006690</t>
  </si>
  <si>
    <t>Multicultural Discourses in central Virginia schools: An anti-colonial perspective</t>
  </si>
  <si>
    <t>Lara Coggin</t>
  </si>
  <si>
    <t>Core Education</t>
  </si>
  <si>
    <t>Scholarly context:A broad spectrum of disciplinary research approaches, including sociolinguistic ethnographic research (Mendoza-Denton, 2008), community psychology case studies (Reyes Cruz &amp; Sonn, 2011), and communication studies discourse analysis (Mudambi, 2015) have uncovered the counter-narratives of Americans speaking back to official, public discourses of multiculturalism. In order to create an informed discussion of multiculturalism in the central Virginia region, it is necessary to trace the history of colonialism, from pre-colonial American Indian settlement through European arrival, to the development of the trans-Atlantic and domestic slave trade, to the present growth of multiple cultural and linguistic communities, including Latinos, in the James River basin (Campbell, 2012). Against this backdrop, official school discourses of multiculturalism need amendment, to include a social justice and historical awareness (Virginia Center for Inclusive Communities, 2015; Nash, 2014). This study employs participatory action research methodology to explore the ways that Latin@, African American, American Indian, and Asian American youth in central Virginia public schools conceive of the value of diverse perspectives in their student population. Research suggests that official public school discourses fail to recognize the valuable contributions of diverse children and families to the educational context (Gonzßlez, Moll, &amp; Amanti, 2005; Yosso, 2005); this study posits that youth may offer positive ways to revise our public discourse away from deficit thinking (Weiner, 2006), to a concept of school resources and assets (Cammarota &amp; Romero, 2006).Significance:Latin@ students (this term is a contraction of Latino and Latina, and indicates that both male-identified and female-identified persons are included in populations originating in Spanish or Portuguese speaking countries and areas) and school officials in central Virginia public schools have experienced acute challenges in the past five years, as members of local school boards, teachers, principals, and other educational workers realize that the languages, cultures, and faces of our students are changing. This is an area where early Western European settlers encountered thriving American Indian communities with whom they signed treaties and fought vigorously for land, it functioned as the hub of the domestic slave trade, and led the nation in opposition to school integration (Campbell, 2012). It is a highly racially segregated area, and local community leaders continue to work on healing, reconciliation, and challenging oppressive power structures (Initiatives of Change, 2015). Historically, this conversation has taken place between Americans of European and African descent, with American Indians largely ignored when it came to reparations for slavery, or apologizing for the violence and illegality of colonialism. Now, central Virginians, who have only recently begun to imagine moving forward in a way that honestly addresses racism and economic oppression, have a new challenge: growing diversity from the arrivals of Latin@ immigrants and, to a lesser extent, from Asian and South Asian immigrants. Central Virginians have tended to perceive the historical circumstances of the region as separate from the recent growth in immigrant populations, instead of making historical connections to the disruptions of colonialism, and the continued effect of European colonialism on the economic possibilities of communities here and in other nations. Consequently, calls for justice from oppressed communities have not exhibited coherence or solidarity, and opponents of racial and economic oppression sometimes struggle to articulate a just and historically accurate multiculturalism (Sacred Ground Historical Reclamation Project, 2015). Because of the pressing nature of these historical wounds, and because of how slowly central Virginians have come to terms with their ethical responsibilities, students in area public schools may find themselves, somewhat accidentally, on the vanguard of difficult public conversations about housing, school segregation, White supremacy, and the value of cultural diversity to a functioning democracy. Their activism, along with the sustained efforts of their families and community workers, exhibits elements of cross-group solidarity, and a positive approach to the presence of multiple perspectives and historical experiences in public schools. Their voices demonstrate that a nascent unifying, oppositional vision could yet emerge from coming generations.Critical Multicultural Discourses in VA SchoolsAnnotated Bibliography:Aparicio, F.R. (1994). On multiculturalism and privilege: A Latina perspective. American Quarterly, 46, 575-588. A response to Peggy MacIntoshÆs 1992 lecture on white privilege, this critique of multiculturalism comes from a Latina tenured professor who identifies herself as marginal to white power within academia, and powerful in comparison to many voiceless Latin@s fighting for labor, educational, and civil rights. She fastens on unearned privilege as a useful term for pinpointing where power has greased the wheels of institutions. While some course texts have grown more inclusive, power structures, such as leadership within universities, have not. (p.579) In fact, focusing on course texts has allowed professors to create ômascots of multiculturalismö (p.579) who, often unwillingly, collapse all the diversity of a subject positions into one voice. This contributes to ossification of newly formed multicultural canons (p.580), and distracts us from the way that ôsites of enunciationö (p.581) are still just as difficult for scholars and writers of color. Every time we insist upon moving from naming and reflection to action in our ethnic studies areas, we risk others undervaluing our work as too activist or too radical (p.582). Scholars from border cultures have acted as ôprotodeconstructionistsö (p.586) of white male AmericaÆs philosophical foundations, digging through and destabilizing the colonial project through contemporary and historical research. Bourdieu, P., Passeron, J.-C. (1990). Reproduction in education, society, and culture. London: Sage.Bourdieu, P. (1989). Social space and symbolic power. Sociological Theory, 7, 14-25. This analysis is not purely visual, like semiotics, but incorporates all the material and conceptual realms of symbolism in one schema that helps explain how individuals come to control groups, or how small groups come to control large ones. Bourdieu describes perfectly the Kroger at Lombardy. The space is geographically integrated, meaning that shoppers (and to some extent staff) include VCU students, VCU faculty at times, Richmond resident customers paying with food stamps, and Richmond resident customers relying on public transportation. Yet that empirical observation of geographical integration and interaction should not be confused with sharing of social space. For example, when Lombardy Kroger staff place a call the Rug Doctor company to ask for repairs, they are ignored. The Kroger stores at Willow Lawn and Cary Street (locations which serve a different customer profile) receive those repairs, but Lombardy does not. Power does not map entirely onto space, though, and Bourdieu helps differentiate social space from physical space.Cammarota, J., Romero, A. (2006). A critically compassionate intellectualism for Latina/o students: Raising voices above the silencing in our schools. Multicultural Education, 14, 16-23. Critical pedagogy, authentic caring, and social justice curriculum are the three theoretical pillars of the authorsÆ critically compassionate intellectualism. This teaching practice is one that looks to Latino/a students, because of their bilingualism, their cultural heritage, and their experiences of resistance, for leadership in larger movements of social change. This text provides an alternative reason for inclusion of Latin@ voices in public schools: because Latino/a students have proven leadership skills in the area of civil rights (stretching in a line from the walkouts for school reform in Los Angeles in the 1960Æs and continuing to the Tucson immigration reform walkouts in the 2000Æs), and they can act as the vanguard in conflicts that other social agents are not willing to enter alone. This is a stark contrast with the contemporary discourses that Latin@ students must be included in public school programming and development ôbecause there are so many of them nowö or ôbecause we canÆt afford to ignore them anymore.ö Campbell, B. (2012). RichmondÆs unhealed history. Brandylane Publishers: Richmond, VA.The focus of this historical narrative is RichmondÆs central place in the institution of slavery, and its role in the political and spiritual corruption of the U.S. However, the colonial contact portrait, of the moment when the trading area at the falls of the James becomes economically interesting to England, presents the tribal communities occupying the area as viable cultural and political entities, and reinforces that viability through interviews with current tribal members. It leaves open the door to a historical reckoning that attacks not only the legacy of slavery, but the ongoing colonization of American Indian lands. Critical Multicultural Discourses in VA SchoolsChavez, L.R. (2004). A glass half empty: Latina reproduction and public discourse. Human Organization, 63, 173- 188.Corona, R., Gonzalez, T., Cohen, R., et al. (2006). Latino needs assessment: Health and safety needs of Latino children and families living in Richmond, Virginia. Virginia Commonwealth University/City of Richmond. This report states that the ôLatino population in Richmond, Virginia has more than doubled [since 1996], creating new challenges and opportunities for Latinos and the Richmond community." (p.6) In fact, official estimates may not take into account the true numbers of Latinos in central Virginia, because they may leave out significant numbers of undocumented individuals. (p.8) One danger, in terms of both public discourse and public policy, is that central Virginia will focus only on the challenges this growth poses, and not on the opportunities it offers. Another danger is that central Virginians will only see opportunities in the æfood and festivalsÆ contributions of Latin@ communities, rather than the much more meaningful possibilities of gaining fluency in geographical, linguistic, historical, and geopolitical matters through conversation and cooperation with members of these communities. Finally, from a theoretical and historical perspective of decolonization, there is a danger that ôLatino population growthö will become a discourse phrase whose frequent use drowns out the previous history of diversity in this region, in the form of American Indian settlement, European settlers, and free and enslaved African populations, as well as Chinese, Vietnamese, East Indian, and other non-European communities. In addition, the report recommends that Latino youth engage with programs that promote ôconnection to the Latino culture.ö (p.7) This will necessitate a careful attention to the diversity of Latin@ communities, since some families from Spanish language countries primarily speak indigenous languages. (6) This is where central Virginia schoolsÆ discourses and policies particularly fail; they fail to identify and exploit the cultural history and contributions of Latino families, and they fail to recognize diversity within communities identified as Latin@. In addition, the report recommends the creation of ôprevention programs aimed at promoting positive inter-ethnic or inter-racial relationships, such as a curriculum on ethnic identity development and relationships in school settings.ö (p.7) This is where a decolonizing approach could have a strong unifying effect; if students recognize that white supremacy and economic exploitation have joined together in a particularly devastating way in the Americas, they can find common ground to work together for economic, social, and ecological justice. But that path is already precluded by the discourse of prevention, which treats interethnic conflict as an independent public health pathology, one that does not involve or implicate white elites in the private sector or the state legislature. (Campell, 2010) In this discourse, as long as Latin@ and African American students do not clash with each other in schools, the unequal economic structures responsible for school segregation, concentrated unemployment, housing and lending discrimination, and anti-unionism do not have to be addressed. Finally, the report suggests that we ôEducate parents on how to talk to their children about experiences related to discrimination, prejudice, and inter-ethnic conflicts, along with resources available to themö and that we ôconduct a more detailed needs assessment, obtaining both African-American and Latino perceptions, so as to elaborate a more comprehensive service development plan to build community across inter-ethnic and inter-racial lines.ö (p.7) The recommendation for parent education about racism and linguistic and cultural discrimination removes the responsibility for systemic injustice from schools and the normalizing, homogenizing goals of the nation-state, and places it in the laps of the oppressed, those on the receiving end of institutional power and oppression. Moreover, a ôdetailed needs assessmentö that attends only to African American and Latino perceptions will not allow students from American Indian communities to speak, which contributes to a colonial whitewashing of U.S. history, and also reinforces the current silencing of indigenous immigrant families currently labeled as Latino. Community building across racial and cultural lines that does not focus on issues of power and economic justice is not sustainable or meaningful.In this context of deficit discourse, where Latin@ students and families are at the locus of municipal health and safety service needs, it seems hard to conceive of a multicultural curriculum that would help ease ôacculturative Critical Multicultural Discourses in VA Schoolsstress.ö (p.8) Curricula must be built on learning outcomes, and learning outcomes tie to publicly agreed upon standards of learning for all students in public school classrooms. These standards of learning constitute what we insist that all our students learn for full participation in a democratic society, including civic activities such as voting, and economic activities such as entrepreneurship and public-private partnerships, as well as cultural activities such as arts, literature, music, and public intellectual pursuits. Thus the primary goals of our curricula are informative, and in order include non-white populations in school curricula, we must dramatically alter the course of our discourse and policy, towards an asset framework for ôcommunity cultural wealthö (Yosso, 2012). This framework documents community cultural resources, and information about history, economics, ecology, politics, and linguistics which circulates in and resides in community networks. It then uses these materials as the basis for informative curricular creation. The resulting learning process does not cast non-white students as problems whose distinctness needs to be adjusted to the putative norm of a whitestream society, but as equal participants in a dynamic process which disrupts the powerful inertia of social reproduction (Bourdieu). DuBois, W.E.B. (1994) The souls of black folk. Dover Publications. Fine, M. (March 20, 2014). Youth Participatory Action Research. Big Ideas Fest. Retrieved from: https://www.youtube.com/watch?v=vuXoKKXp6QMFoucault, M. (1969). The Archaeology of knowledge. Pantheon Books: New York, NY.Godina, H., McCoy, R. (2000). Emic and etic perspectives on Chicana and Chicano multicultural literature. Journal of Adolescent &amp; Adult Literacy, 44, 172-179. ôItÆs unfortunate that educational success has not paralleled demographic growth for Mexican background students who continue to drop out of school at a rate higher than that of Asian Americans, whites, and African Americans (National Center for Education Statistics, 1995).ö(p.173) This quote contains many of the features that characterize public discourse on Latin@s in central Virginia public school. In a close reading, we can perceive a number of superficially acceptable features that, when examined, seem like manipulative half-truths. To begin, ôitÆs unfortunate thatàö implies that Mexican background students have come here as the result of misfortune. In fact, the U.S. has a long a complicated economic relationship with Mexican governmental elites, and many of the factors that push Mexican families to leave their homes originate in that relationship. This holds true for Latin Americans from various countries who have resettled in central Virginia. Second, ôdemographic growthö is a phrase that covers a number of trends, including transnational migration, interstate migration, source of population growth (i.e. solo men living in agricultural or industrial camps versus family groups who open businesses, enroll in schools, and participate in civic life), presence of Latinos in U.S. Census counts, and birth rate. ôMexican background students who continue to drop outö is language that paints Latin@s as quitters, not as humans making a principled stand not to be a part of an unjust, unequal system. Finally, the fact that this school leaving rate is higher than other minoritized student groups camouflages the much higher school leaving rate of the nationÆs least numerous group, American Indian students (http://jan.ucc.nau.edu/jar/AIE/Dropouts.html). Gross, N. (2015). Richmond, VA school works to repair relationship with Latino community. http://www.ewa.org/blog-latino-ed-beat/richmond-va-school-works-repair-relationship-latino-communityHolm, T., Pearson, J.D., Chavis, B. (2003). Peoplehood: A model for the extension of sovereignty in American Indian Studies. Wicazo Sa Review, 18, 7-24. Building on previous work describing the nature of indigenous cultural continuity and persistence by Robert K. Thomas and Edward Spicer, Holm et al. propose that American Indian Studies use the peoplehood matrix as its foundational theory. (p.9) As an interdisciplinary field, American Indian Studies has struggled for academic recognition, and the peoplehood matrix allows scholars unfamiliar with American Indian history a way of identifying unifying themes in widely disparate scholarship on and by American Indian people. In order to establish the peoplehood matrix as a viable paradigm, the authors first had to disentangle the colonial project from the history of global knowledge, and establish colonialism as a distinct historical phenomena, independent of which existed, Critical Multicultural Discourses in VA Schoolsand exist, sources of scientific, historical, mathematical, and ecological practice. With this done, the authors could establish American Indian Studies as not a secondary offshoot of Western academic and departmental models, but a separate system, attending to its own priorities and needs. In light of its theoretically robust construction, the peoplehood matrix ought to be included in all discussions of multiculturalism in schools. Machado-Casas, M. (2012). Pedagogφas del Camale≤n/Pedagogies of the Chameleon: Identity and strategies of survival for transnational indigenous Latino immigrants in the US South. The Urban Review, 44, 534-550.Martinez, G.A. (1998). African-Americans, Latinos, and the construction of race: Toward an epistemic coalition.Chicano-Latino Law Review, 19, 213. Mendoza-Denton, N. (2008). Homegirls: Language and cultural practice among Latina youth gangs. Blackwell Publishing: Malden, MA.ôIt has been observed that immigrantsÆ school success and eventual socioeconomic and class position in the new country are linked to pre-migration class position as well as their home countriesÆ race-, class-, and gender-based oppressions." (p.20) In tracing back sociolinguistic relationships among Latin@ students from a California public high school to their home country identities, Mendoza-Denton uncovers another layer of complexity in the discourse of demographic growth of Latino/a students. This is the myth that Latin@ primarily negotiate between their home lives and their school lives, ignoring all the evidence that Latin@ students bring their own complex identity politicsto their new school lives, and that they must contend with other well-established constituencies of parents and students. Treating Latin@ students as a cohesive, unified cultural unit is a consistent characteristic of public discourse in central Virginia about the growth of Latin@s in area public schools. Blasting apart this artificial unity reveals that experiences with Latin American colonialism interact with U.S. based colonial structures. At the sites where these two storms occasionally overlap, Latin@ students work and study. Mitchell, A., Gottfried, J., Matsa, K.E. (2015).  Millenials and political news, Pew Research Center, social mediaù the local TV for the next generation? http://www.journalism.org/2015/06/01/millennials-political-news/Gonzßlez, N., Moll, L., Amanti, C., Eds. (2005). Funds of knowledge: Theorizing practices in households, communities, and classrooms. Mahwah, NJ: Lawrence Erlbaum Associates.  Initiatives of Change. (2015). Retrieved from http://us.iofc.org/HH2015-history-journeyMudambi, A. (2015). The construction of brownness: Latino/a and South Asian bloggersÆ responses to SB 1070. Journal of International and Intercultural Communication, 8, 44-62.The author highlights the way that a broadly written law like ArizonaÆs SB 1070 catches a wide range of non-white individuals and communities in its net. It seems to target a fuzzy category called ôbrown,ö which includes but is not limited to South Asian, Latino/a, and mixed race bodies, voices, and faces. (p.46) Blogs by South Asian and Latin@writers provide a window into how individual brown voices conceive of their identities, and how they resist the threatening notions of brownness publicized by SB 1070. Mudambi critiques Bonilla-Silva (2004) for reinforcing a black/white frame for racialization in the U.S., and looks to these bloggers for full recognition of brownness as a shifting racialized identity and location in the U.S. social power hierarchy. (p.47) In an effort to counter the negative stereotypes of undocumented Mexicans in Arizona, who emerge as criminal figures in need of deportation, bloggers may align themselves with ôgood citizenship,ö but they seldom reach out across identity lines to create solidarity and build alliances. But these non-institutional, semi-anonymous virtual spaces might offer an opportunity to do that.(p.16) Nash, T. (September 23, 2014). Failure to communicate: Facing a surge of Latino students, Richmond schools struggle to connect. But the system finally may be taking action. Style Weekly. Ngo, B. (2010). Doing ôdiversityö at dynamic high: Problems and possibilities of multicultural education in practice. Education &amp; Urban Society, 42, 473-495.Peterson, J.C., Antony M.G., Thomas, R.J. (2012). ôThis Right Here Is All About Livingö: Communicating the Critical Multicultural Discourses in VA Schools ôCommon Senseö about home stability through CBPR and Photovoice. Journal of Applied Communications Research, 40, 247-270.Reyes Cruz, M., Sonn, C.C. (2011). (De)colonizing culture in community psychology: Reflections from critical social science. American Journal of Community Psychology, 47, 203-214.Social science research on U.S. soil, in particular community psychology, uses Western European methodological and theoretical tools. Does community psychology try to change its methods and theories to reflect challenges from non-Western European sources? Does community psychology overturn or reproduce historical structures of power set in motion by colonialism? These are the questions facing critical social scientists, and critical community psychologists. The authors examine relations in a ôracially and ethnically diverse school district where colonial mentality permeates discourses about cultural difference and inclusion, masking ethnic and class exclusion" (p. 204).In RPS, the ways of speaking about integrating Latino families fundamentally ignore White supremacy, and locate the site of ôproblemsö at the intersection of old and new minority communities, instead of an oppressive history of housing, education, voting, and employment discrimination, one that White elites designed to divide and control colonized peoples. The authors argue for an increase in discourse analysis and ethnographic research in community psychology, and a move away from positivism. (p.204) The authors probe the relationship between research and colonialism, and in doing so remind us that the U.S. is not a post-colonial region. They refer to resistance against several Cartesian dichotomies who influence spreads across Western European sciences and social sciences. (p.206) The U.S. is a site of various anti-colonial struggles by indigenous communities, colonized African Americans, urban and rural poor people, and oppressed immigrant groups. But it is not post-colonial, because colonized peoples have not declared independence in the U.S. from their colonizers, in the way that certain African countries, for example, achieved independence from European colonizers. The U.S. independence movement excluded almost all colonized peoples, the U.S. Constitution does not acknowledge borrowing from American Indian governments, and Civil War emancipation did not overturn racialized oppression of black Americans. The authors identify a ôdecolonizing standpointö with the practice of deconstructing ôideologies and discourses that obscure the workings of power (p. 207). In their field notes, the authors describe and reflect on two case studies; the first is a public school in the U.S. Midwest where the researcherÆs work shifted ôfrom focusing on issues of ethnic-based cultural rights (e.g., access to materials in Spanish) towards the social reproduction of inequality, particularly how cultural and political capital were enacted to maintain ethnicized working-poor immigrants at the margins of school decision-making." (p.208)Rountree, H. C. (2013). The Powhatan Indians of Virginia: Their traditional culture. Norman, OK: University of Oklahoma Press.Sacred Ground Historical Reclamation Project. (2015). Retrieved from http://www.sacredgroundproject.net/p/richmonds-african-burial-ground.html Sandel, M.J. (2009). Justice: WhatÆs the right thing to do? Farrar, Straus, and Giroux: New York, NY. Shohat, E., Ed. (1998). Talking visions: Multicultural feminism in a transnational age. MIT Press. Smith, L.T. (2012). Decolonizing methodologies: Research and indigenous peoples. London, England: Zed Books.Souto-Manning, M. (2006). A Latina teacher's journal: Reflections on language, culture, literacy, and discourse practices. Journal of Latinos &amp; Education, 5, 293-304.Stanton-Salazar, R.D. (2001). Manufacturing hope and despair: The school and kin support networks of U.S.- Mexican youth. Teachers College Press: New York, NY.Thomas, M.E. (2008). The paradoxes of personhood: banal multiculturalism and racial û ethnic identification among Latina and Armenian girls at a Los Angeles high school. Environment and Planning, 40, 2864 û 2878.Trabalzi, F., Sandoval, G. (2010). The exotic other: Latinos and the remaking of community identity in Perry, Iowa. Critical Multicultural Discourses in VA Schools Community Development, 41, 76-91.U.S. Census State and County Quickfacts. http://quickfacts.census.gov/qfd/states/51/51760.htmlVan Dijk, T.A. (2012). The role of the press in reproduction of racism. In Migrations: Interdisciplinary perspectives. Springer: Vienna.Van Dijk, T.A., Ed. (2011). Discourse studies: A multidisciplinary introduction. SAGE: London. Virginia Center for Inclusive Communities. (2015). VCICÆs work spotlighted at Richmond Public Schools press conference. http://www.inclusiveva.org/vcics-work-spotlighted-richmond-public-schools-press-conference/Weiner, L. (2006). Challenging deficit thinking: Urban teachers must question unspoken assumptions about the sources of their studentsÆ struggles. Educational Leadership, 64, 42-45. Williams, R. (1999). Linking arms together: American Indian treaty visions of law and peace, 1600-1800. Routledge: New York, NY.Wise, S., Bryan, A., Brown, S. (2015). Huguenot High principal apologizes to Latino students after improper search. http://wtvr.com/2015/02/27/huguenot-high-school-apology/Yosso, T.J. (2005). Whose culture has capital? A critical race theory discussion of community cultural wealth. Race, Ethnicity, and Education, 8, 69-91.Zembylas, M. (2010). Critical discourse analysis of multiculturalism and intercultural education policies in the Republic of Cyprus. The Cyprus Review, 12, 39-59.</t>
  </si>
  <si>
    <t>The direct benefits to participants involve training in research methods, and modest compensation in the form of career advice and school supplies.</t>
  </si>
  <si>
    <t xml:space="preserve">This research study will ask questions about Latino/a students in central Virginia public schools, but will not limit questions to that population. </t>
  </si>
  <si>
    <t>ò	How do central Virginia public school officials talk about multiculturalism? Does their treatment of Latin@ students, and other students of color, reflect official public discourse?ò	How do central Virginia public high school students and their families talk about multiculturalism? How do these youth discourses echo or challenge official public discourses?ò	How does the cultural history of central Virginia help to decode official public discourses?</t>
  </si>
  <si>
    <t>The research team, including the PI, the co-I, the student researcher and the research coordinator, meet monthly at a site convenient to the team. The team members follow a research timeline (hard copy and digital copy emailed to all members of team) and conduct weekly check-ins to determine progress towards goals identified in meeting minutes, which are distributed by PI to researchers after each meeting. Researchers are in possession of phone numbers and email addresses of each research team member for communication purposes. The week before each monthly meeting, researchers receive an email from the PI, which they must answer, confirming attendance at the upcoming meeting and offering progress towards agenda goals.</t>
  </si>
  <si>
    <t xml:space="preserve">The knowledge to be gained is important because the central Virginia public schools have expressed difficulty in serving changing student populations, and students in those schools have expressed a desire to change the way school officials treat them and their family members. The knowledge gained here might help scholars understand the differences between student experiences and school officials' perspectives on education, and it might help educational policy makers understand student suggestions for positive change in the area of multiculturalism in central Virginia public schools. </t>
  </si>
  <si>
    <t>I will not use publicly available records for recruitment. Those will be used for other data, if used at all. There will be no use of a facebook page or any internet medium for recruitment. The recruitment flyer for youth researchers will be displayed on the bulletin boards of public libraries in central Virginia, including Main Library and Broad Rock library. There are no other recruitment materials available, but if they are developed, they will be submitted to IRB for approval, prior to implementation.Contact information is not solicited. Participants may offer that, but it is not required, because they may elect to participate just by attending research meetings. All relevant information will be provided at these direct contact meetings, unless participants request to receive emails from researchers. The research team will approach and/or respond to potential participants.</t>
  </si>
  <si>
    <t>To train central Virginia public school youth researchers in qualitative methodologyTo expose inequities and inconsistencies in central Virginia public schools around multiculturalismTo articulate a set of requests for change in how central Virginia public schools value and recognize student diversity</t>
  </si>
  <si>
    <t xml:space="preserve">Method:This study will use Youth Participatory Action Research as its method of training, data collection, analysis, and discussion. That means that, after IRB approval, five youth researchers in total will be recruited from two Southside area public high schools to take part in research meetings at the researcher's home with the PI, the co-I, and the VCU student researcher. They will engage in a period of training and integration with the research team, then recruitment of interviewees and focus group participants will begin. The youth researchers will be encouraged to adopt pseudonyms in all documentation for protection of their identities in central Virginia public schools, where these discussions are a subject of frequent conflict between students and school officials. All meetings and data collection will take place outside the bounds of central Virginia public school property or grounds, for further protection of researchers and participants. Research notes referring to these student researchers and to our recruited subjects will use pseudonymns. There is no need for identifiable data to be recorded as a part of this research study. Data do not need to be traceable to identifiable sources, only to characteristics identified by the researchers as significant, such as age and self-identified cultural or other affiliation. ParticipantsThe research team, composed of the PI, co-I, VCU student, and research coordinator (these members altogether will hereafter be referred to as the research team) are both participants in this research (each will keep a research journal which may eventually contribute data on methodological considerations) and collectors of data. The PI will interview the co-I and VCU student to document information on identity and positionality in relation to other research participants and the wider research context. Further, once high school youth researchers have joined the team, they will also begin research journals which they will share during research meetings, and they may contribute data from those during the analysis phase. The co-I and VCU student will co-facilitate reading of focus group protocols during the focus groups, and they may co-lead the collection of data in interviews with the PI. During the period of the study, youth researchers may contribute qualitative data by offering comments and analysis during debrief meetings, by reading from their research journals, or by speaking with the PI, co-I, or VCU student during a debrief meeting. While the youth researchers will not have the experience needed to lead focus groups, their insights on what is taking place there, in terms of the conditions for sharing of data, the social context in which focus group data emerge, and the possible interpretations of those data, will influence the research, possible in terms of any needed design modifications, and certainly in terms of analysis. The youth researchers will, using their training at meetings, their presence at focus groups, and their participation in analysis, direct the transition of the research team from analysis to action, since they are the only members of the research team participating directly in the schools. The interview and focus group subjects will be recruited by members of the research team after research team training and integration has taken place. The subjects will consist of public high school students primarily from two Southside public high schools, members of their families, and relevant education or community workers as determined by the research team. High school students from other schools will also be allowed to participate.Design Phase I of the research is training and integration. The research team will first pass the CITI tests and analyze methodological and historical texts during monthly meetings. Phase II is recruitment of public school researchers. They will join research meetings, which will increase in frequency to accommodate the volume of work to be accomplished. These youth researchers will read and discuss research ethics, learn the basics of YPAR methodology, and begin their own research journals. The first focus group we conduct will be conducted by the research team with the youth researchers. Phase III is recruitment of outside subjects, for two focus groups of five participants each, and up to five individual or pair interviews. The youth researchers will participate in recruitment efforts, and they will be present at the focus groups, as researchers, and as participant subjects. They will participate in debrief meetings with the research team after each focus group. After these take place, in Phase IV, data analysis will begin using qualitative coding, grounded theory, and phenomenological theory. The final phase, phase V, will be action, wherein the research team and the youth researchers draft a series of requests for school officials to help them value and recognize the linguistic, cultural, and racial diversity of students and their families. At this point, the team will meet to discuss the possible use of non-research data, such as archives or school records, to investigate any claims or issues relating to the treatment of students in public high schools. If there are instances of qualitative data that arise during the focus groups or interviews, which indicate that a certain pattern of treatment prevails, the team may wish to examine documents which could corroborate or at least contextualize the spoken discourse of research subjects.Procedure Timeline1.Formation of research team, CITI certification for research participants, send proposal to IRB for approval, hold first meeting with research team2.Receive revision requests from IRB, make requisite changes, resubmit proposal to IRB; second meeting of research team to review progress of IRB submission, view Michelle Fine clip and start Precious Knowledge (movie)3.Hopefully receive IRB approval for research, third meeting of research team,Finish Precious Knowledge4. Recruitment of participants using bilingual flyer (must update with new date and time), Interest meeting for youth researchers to explain research goals, methods, and timeline; First formal research meeting to view Michelle FineÆs YPAR instructional clip, and to draft youth resumes.5.Second research meeting: Continuing YPAR focus, view and discuss Precious Knowledge, recruitment of research participations continuesThird meeting: Discuss then draft youth reflective educational narratives, distribute youth resume paper, recruitment of research participations continuesFourth meeting: View then discuss Bourdieu and YossoÆs conceptions of cultural capital, recruitment of research participations continues, facilitated search of youth job/internship/mentorship/travel/scholarship opportunities, distribute Barnes &amp; Noble gift cards6.Fifth meeting: draft and discuss focus group questionnaire and protocol, discuss then draft youth cover lettersSixth meeting: draft and discuss interview questionnaire and protocol, discussSeventh meeting: plan first focus group7.Eighth meeting: research team conducts first one hour focus group, debrief after, plan second focus group (protocol: PI introduces research team, who are seated in circle with participants, research questionnaire printed in English and Spanish versions, large print, on a clipboard, which is passed around, and all willing participants take turns reading one question off the list, until all questions are addressed, or one hour is reached, whichever comes first. All participants are offered packaged food upon departure.)Ninth meeting: conduct second focus group, debrief afterTenth meeting: principal investigator and co-principal investigator conduct first one-on-one interviews, debrief to whole research team after, data transcription begins8.Eleventh meeting: data analysis begins, distribution of letters of recommendation to youth researchersTwelfth meeting: data analysis continues, plan first presentation to communityThirteenth meeting: data analysis continues, advertise first presentation to community9.Fourteenth meeting: data analysis continues, research team members draft reflections on research process, youth researchers revisit resumes, cover letters, and websites to add relevant updates, PI provides youth with printed versions of resumes and cover lettersFifteenth meeting: plan youth-facilitated community showing and discussion of Precious Knowledge10.Final meeting: celebration at PI home, research team plans submission to academic journal Results I expect the results to show, based on initial discussions with community workers active in central Virginia public schools, that there is a major disconnect between student value for and recognition of diversity, and that expressed by school officials. I expect students to express a sense of the richness and importance of their cultural, linguistic, and racial diversity, and that this expression will explicitly challenge the official characterizations of diversity as problematic.Discussion The strengths of this research originate from the potential for discourse analysis to identify complexity in public statements, and to disentangle ideologies from actors. The limitations are several; there are consequences for resistance to powerful interests, just as there are consequences for allowing public discourse to pass without critique or response. This research depends on the idea that the residents of central Virginia would like to move toward a more honest, less oppressive way of operating, starting with our public schools, where our official, publicly sponsored norms and values often fail. Rather than deal with the weight of acknowledging history, and allowing that recognition to guide our present and future actions, many central Virginians would prefer historiographical projections that do not suggest the necessity for systemic change in social and economic structures. Documents:The Assent sheet has already been submitted, as have focus group and interview protocols, and consent information sheet. An intake interview protocol will be submitted soon. All the documents that require approval from IRB will be submitted for approval before they are used. </t>
  </si>
  <si>
    <t>HM20008240</t>
  </si>
  <si>
    <t xml:space="preserve">Level of Independence For Children and Adolescents with Autism that Attend A School That Simulates Real World Environments </t>
  </si>
  <si>
    <t>Pasquale Accardo</t>
  </si>
  <si>
    <t xml:space="preserve">Many architects claim that certain architectural interventions can help ameliorate specific autism symptoms and/or difficulties (Beaver, 2012; Helfich and Adrian, 2008; Humphreys, 2005; Libassi, 2009; Mostafa, 2008; Myler et al 2003; Young, 2004; Whitehurst, 2006). If true, the promised increases in integration and independence could improve the quality of life. The impact could be significant as lifetime societal costs associated with medical and educational costs are estimated at $3.2 million per person (Ganz, 2007). Outside of the architecture field certain interventions/services for individuals with autism have been shown to increase levels of independence (Levy and Perry 2011). Yet there is little evidence to support any autism specific design intervention (Henry, 2012a; Henry, 2012b). The lack of evidence is concerning as schools, clinics and families need quality information about how to best allocate resources. This research will examine the viability of one of the various architectural interventions, namely autism schools that provide mockups of "real world" environments.Individuals with autism struggle applying previously learned skills in new situations (Froehlich et al, 2012; Klinger and Dawson 2001; Rincover and Koegel 1975). For instance, if an individual learns appropriate restroom behavior in a residential bathroom s/he might not transfer that skill to a variety of bathroom settings found in public. The reasons for the poor generalization skills are unknown and currently debated. The struggles may be due to individuals with autism exhibiting heightened discrimination of similar stimuli (Plaisted et al, 1998) that prevents them from either forming a prototype over a wide range of stimuli (Klinger and Dawson 2001) or being unable to generalize a prototype to a wide range of contexts (Frith, 2003 page 159-164; Froehlich et al, 2012). Therefore, as in the restroom example, an individual may perceive each setting as wholly different and not understand that s/he has already learned the rules to navigate the situation. This has led some architects to claim that giving individuals the opportunity to practice skills in mock environments will more easily transfer those skills. Presumably, these individuals with gain greater levels of independence once they reach adulthood.Following this logic, USA Architects designed the main corridor of the 167,000 square-foot $42 million Developmental Learning Center (DLC) in Warren, New Jersey as a ôreplica of a typical American main street.ö The school includes a bank, apartments, deli diner, kitchen, living and dining rooms, public and private bathrooms. Several small studies by Lattimore et al appear to support the idea that simulating skills off-site can lead to higher skill acquisition rates (Lattimore, 2008). Perhaps settings such as the DLC can provide the much-needed stepping-stone from school to the community setting and adulthood. The inability to generalize skills prevents many individuals with autism from participating in the community and establishing meaningful peer relationships.  Yet, it could be argued that settings like the DLC do not improve generalization skills. Mastering a skill in a singular bank or grocery store does not guarantee that an individual will transfer those skills to a variety of banks or grocery stores (Haring et al, 1987). Perhaps schools would have to provide a minimum two types of each setting. That proposition brings up the issue of cost.Schools with their own mock banks, dental offices, grocery stores and apartments might not be cost effective. For instance, video modeling and reenacting situations with puppets or dolls are inexpensive techniques that are often used to teach a range of skills to individuals with autism (Charlop and Milstein, 1989; Charlop-Christy et al, 2000; Marzullo-Kerth et al, 2011; Schrandt et al, 2009; Tetreault and Lerman, 2010). In a few small studies video modeling of skills performed in multiple settings was shown to be as or more effective in teaching skill generalization than individuals learning in a single prototypical setting (Bellini and Akullian 2011; Haring, 1987). For example, individuals with autism were not able to generalize purchasing skills to three different community stores after learning the skills in a single store. However, the individuals were able to generalize the skills after watching a video of the skills being performed in all three stores. This proved far more cost effective than providing the transportation and staff to teach each skill at all the different types of settings an individual could encounter (Haring et al, 1987). These studies, however, have not looked at a programmatic combination of video modeling, simulated environments, and real world learning environments. The DLC in Warren uses a combination of these modalities which may have a positive synergistic effect that has not been studied. </t>
  </si>
  <si>
    <t xml:space="preserve">The results of this study may aid parents/caregivers in deciding where to appropriate resources. For example, they may wish to forego or undertake architectural changes to their homes. Likewise, they may advocate the school districts to allocate funding more appropriately. </t>
  </si>
  <si>
    <t xml:space="preserve">The Developmental Learning Center in Warren and Providence are overseen by the Morris-Union Jointure Commission and are located 10 minutes from each other. The schools are educationally and programmatically the same, and have the same student admission criteria. This makes their studentsÆ demographic and severity of autism similar. There is some crossover exposure where students from Providence partake in activities held at the Warren location. The disadvantages of the crossover exposure was deemed acceptable due to the advantages provided by programmatic, educational, demographic and autism spectrum similarities. The architectural effects may be small and/or synergistic which would be much more difficult to tease from other factors. </t>
  </si>
  <si>
    <t>Are individuals with autism more independent if they attend a school that architecturally simulates real world environments (i.e. apartments, restaurants and grocery stores are built into the school) than individuals with autism that attended a special needs school that did not provide ôpracticeö/simulated environments?</t>
  </si>
  <si>
    <t>Dr. Accardo will be remain in contact with Christopher Henry throughout the process via email, phone and periodic meetings. A status update email will be sent once a week and Christopher Henry shall contact Dr. Accardo within 24 hours of finding a concern/adverse event/study conduct issue.</t>
  </si>
  <si>
    <t xml:space="preserve">Negatives or positive results may help the autism's schools and communities make more informed decisions about future new construction/renovations.Positive results: Increased independence/ability at DLC Warren compared to Providence may suggest simulated environments are effective architectural interventions. Positive results would argue for further investigations into simulated environments to tease out if it is a true finding and how/what specifically works. Negative results: Decreased independence/ability at DLC Warren compared to Providence may suggest simulated environments are not effective architectural interventions. Similar to positive results, negative results would provide some direction for future new construction/renovation. </t>
  </si>
  <si>
    <t>Solicitation for participation will be via a link to the survey posted on the school's Electronic Book Bag (EBB) prepared by Christopher Henry and provided to superintendent Janet Fike that will then be distributed via the EBB to parents of students. The links sends participants to an anonymous survey where the researchers will be blinded to those that filled out the survey. Participants are provided email addresses for VCU researchers Christopher Henry and Dr. Pasquale Accardo  if there are questions about the study.</t>
  </si>
  <si>
    <t>Determine the effectiveness of providing simulated environments for individuals with autism and their level of independence from communication, social, and functional metrics.</t>
  </si>
  <si>
    <t xml:space="preserve">Type:  Survey study filled out by parent/guardian/caregiver about their child via Redcap online survey tool.        -Categories to be Assessed:        -Communication          -Activities of Daily Living          -Social RelationshipsSolicitation for participation will be via a link to the survey posted on the school's Electronic Book Bag (EBB) prepared by Christopher Henry and provided to superintendent Janet Fike that will then be distributed via the EBB to parents of students. The links sends participants to an anonymous survey where the researchers will be blinded to those that filled out the survey. -The Electronic Book Bag is a webpage set up by the school to keep parents informed-Information will be entered anonymously into REDCap and data used for analysis will be kept on a password encrypted IronKey thumb drive issued by VCUSOM-A second reminder posting to the EBB will be made when only two weeks remain to fill out the survey. The wording of the EBB posting will be the same as the first except the title will be "Only two weeks left to fill out the survey for autism design research." Groups:Simulated Environment Group: DLC WarrenControl: DLC ProvidenceThe Developmental Learning Center in Warren and Providence are overseen by the Morris-Union Jointure Commission and are located 10 minutes from each other. The schools are educationally and programmatically the same, and have the same student admission criteria. This makes their studentsÆ demographic and severity of autism similar. There is some crossover exposure where students from Providence partake in activities held at the DLC. The disadvantages of the crossover exposure was deemed acceptable due to the advantages provided by programmatic, educational, demographic and autism spectrum similarities. The architectural effects may be small and/or synergistic which would be much more difficult to tease out if these factors did not have some level of control. Analysis:Primary Outcome: Level of independence over all three categories of social relationships, communication, and activities of daily living-For Social Relationships+The response will be scored 0 to 3 with 3 corresponding to greater social relationships+The means between the two groups will be compared for statistical significance -For Communication and Activities of Daily Living+Each question will be scored from 0 to 2 with 2 corresponding to higher levels of communication and abilities to carry out activities of daily living. +The mean score of each category will be compared for statistical significance Secondary Outcome:Subgroup analysis within each category of activities of daily living and communication.-Each question will be analyzed individually to assess whether the design of one school overwhelming improves a few specific areas regardless if the whole category is not statistically significant. </t>
  </si>
  <si>
    <t>Morris-Union Jointure Commission;Morris-Union Jointure Commission;Morris-Union Jointure Commission;Morris-Union Jointure Commission;</t>
  </si>
  <si>
    <t>Emily Z.</t>
  </si>
  <si>
    <t>HM20016388</t>
  </si>
  <si>
    <t>MERC School Based Action Research Teams for Culturally Responsive Teaching</t>
  </si>
  <si>
    <t>Jesse Senechal</t>
  </si>
  <si>
    <t>SOE Foundations MERC</t>
  </si>
  <si>
    <t xml:space="preserve">By 2055, it is projected the U.S. will no longer have a single racial or ethnic majority (Cohn &amp; Caumont, 2016). This diversity not only influences the experiences of individuals and groups, but also has significant impacts on our social, political and economic institutions. Nowhere is this more evident than in our public system of education. U.S. public schools are serving more racially, ethnically, linguistically, and economically diverse student populations than ever before (Howard, 2007). This demographic change creates educational opportunities. A diversity of perspectives, cultures, languages, and ideas provides opportunities for critical thinking, and the potential to build understanding across groups. Skills essential to citizenship in a multicultural global community (Gay, 2004). However, diversity also creates significant challenges for schools. Despite decades of reform efforts, our schools continue to be characterized by disparities between groups in academic outcomes and enrollment in honors and advanced placement courses (Dee &amp; Penner, 2017; Zirkel, 2008), discipline outcomes (Langberg &amp; Ciolfi, 2016), and graduation rates (Lerma &amp; Stewart, 2012; WSSDA, 2013). This has led to the marginalization that many cultural groups experience across our system of schools. One promising approach for addressing a broad range of disparities in educational outcomes across groups is the use of culturally responsive teaching (CRT) strategies that forefront student culture in the development of curriculum and delivery of instruction. Culturally responsive teachers view studentsÆ cultural differences as assets in the learning process, rather than deficits that must be overcome as all students assimilate to the dominant culture (Gay, 2013). When teachers are well-equipped to foster inclusive and equitable classrooms, students from marginalized backgrounds show higher rates of academic achievement, motivation, self-confidence, and self-efficacy (Ladson-Billings, 1995; Dee &amp; Penner, 2017 and Cabrera, Milem, Jaquette, &amp; Marx, 2014). A recent systematic literature review of 37 independent studies that examined the student impacts of culturally relevant education (CRE) found that CRE can boost academic achievement (Aronson &amp; Laughter, 2016). However, studies of the use of CRT in PK12 schools have shown that teacher confidence and skill in this approach is low (Lee, Luykx, Buxton, &amp; Shaver, 2007), and that integration into the teaching and learning practices with schools is not widespread (Baeder, 2010; Yuan, 2010). Professional development (PD) for teachers and other school-based practitioners is a key lever for supporting schools as they promote CRT. This is especially true when considering the growing cultural mismatch between a diversifying student population and a teaching force that remains predominantly White and female (Villegas, Strom, &amp; Lucas, 2012). Thus, the purpose of this exploratory study is to support the iterative development of a networked action research PD model designed to promote teachersÆ ability to implement culturally responsive teaching in their classes. This project is an extension of an existing action research initiative within the partnership. This study will be conducted in preparation for an IES Goal 2 Development and Innovation research grant application that will be used to further specify the PD intervention allowing for preliminary testing.Culturally Responsive Teaching (CRT): CRT is one of several approaches to multicultural education (Banks &amp; Banks, 2004), with others including culturally relevant pedagogy (Ladson-Billings, 1995), and, most recently, culturally sustaining pedagogy (Paris &amp; Alim, 2017). Culturally relevant pedagogy (CRP), which draws from critical pedagogy and critical race theory, developed as a framework for education with African American students intended to enhance their sociopolitical consciousness while also promoting academic achievement and cultural competence (Ladson-Billings 1995). Ladson-Billings (1995) emphasized that CRP was not a set of practices or a teaching methodology, but rather a theoretical approachùa way of thinking rather than a prescription for doing. Sometimes conflated with CRP, CRT is defined by Geneva Gay (2002) as ôusing the cultural characteristics, experiences, and perspectives of ethnically diverse students as conduits for teaching them more effectivelyö (p. 106). Thus, GayÆs framework speaks more directly to teaching methods and competencies, whereas Ladson-BillingsÆ (1995) framework applies more to teachersÆ dispositions (Paris, 2012). More recently, scholars have put forward a framework that Ladson-Billings (2014) referred to as Culturally Relevant Pedagogy 2.0, a.k.a. ôThe remix.ö The framework, culturally sustaining pedagogy (CSP), addresses two shortcomings of CRP. First, according to Paris and Alim (2017), the terms ôresponsiveö and ôrelevantö do not go far enough--non-dominant cultures should be actively maintained, not just tolerated and accepted. Second, these earlier frameworks often rested on static and abstract notions of culture. Although there are important distinctions between CRT, CRP, and CSP, all fundamentally aim to refocus attention on educational equity, appreciate the under-recognized assets of culturally diverse students, and foster the critical citizenship skills necessary for addressing social issues. At the same time, it is worth noting that the language around CRP, CRT and other forms of multicultural education (Banks &amp; Banks, 2004) has been popularized in ways that might diminish the critical intent of the approach. Absent this critical frame, the implementation of these approaches often consists of superficial measures, such as adding perfunctory aspects of diverse cultures to the curriculum. This has led to what some call a ôheroes and holidaysö approach (Lee, Menkart, &amp; Okazawa-Rey, 2011), which, at best, neglects hierarchies of power that accompany cultural difference and, at worst, promotes simplistic stereotypes of cultures and groups. For the purpose of this project, we are adopting the CRT framework (Gay, 2002; Hammond, 2015). There are two reasons for this. First, as mentioned above, the CRT framework is currently in use in the partnering districts. CCPS recently adopted an equity plan that proposed the expansion of CRT professional development, and HCPS has adopted a strategic plan that has identified equity and diversity goals aligned with CRT. Second, the primary focus of CRT, unlike CRP and CSP, is on classroom practices that have direct impact on student outcomes. CRP and CSP will also inform the project as we seek to foster dispositions that prioritize equity and the active maintenance of non-dominant cultures; however CRT will serve as the primary construct as it allows a closer analysis of instructional practices. Hammond (2015) argues that the success of culturally responsive teaching should be assessed  learning gains of the diverse learners in the class. If there is not evidence of learning, then the practices are not culturally responsive.The Challenge of Moving Schools Toward the Systematic Integration of CRT: Despite the benefits of adopting teaching practices that are responsive to student culture (Aronson &amp; Laughter, 2016), many teachers have neither skills nor confidence in this area. Research has found that practicing teachers lack awareness of cultural and linguistic influences on student learning, often accept inequities as inevitable, or do not consider attending to cultural diversity to be part of their professional responsibilities (Lee, Luykx, Buxton, &amp; Shaver, 2007). A review of teacher preparation programs found that the majority of White teachers entering the field lacking confidence in their ability to work in diverse settings (Hollins &amp; Guzman, 2005). Candidates in one study said they believed multicultural education offered limited ability to reduce biases (Martin &amp; Williams-Dixon, 1994). As a result, in-service professional development may be a critically important context for enhancing teachers' CRT skills and confidence. From the research studying CRT professional development, there is some evidence of improvements in both teacher capacity for CRT and student outcomes. While these studies tend to be small and non-experimental in design, findings revealed possible impacts on studentsÆ quality of written work and feelings of connectedness to school (Garcφa &amp; Garcφa, 2016; Sleeter, 2011), improvements in test scores (Johnson &amp; Fargo, 2014; Mette, Nieuwenhuizen, &amp; Hvidston, 2016; Powell, Cantrell, Malo-Juvera, &amp; Correll, 2016), and teachersÆ increased confidence in teaching culturally diverse students (Grimberg &amp; Gummer, 2013). However, what is also clear in the literature are the significant challenges to implementing successful PD focused on CRT. These challenges include: (1) Resistance from teachers. Discussions of racial, socioeconomic, religious, and other forms of cultural diversity are usually deeply personal and often emotionally taxing. This can evoke cognitive dissonance, feelings of guilt or defensiveness, and questions about self-efficacy (Caldwell, 2012; Wing Sue, Torino, Capodilupo, Rivera, &amp; Lin, 2009). Several studies found that some participants avoided or resisted fully engaging in such discussions in class (Aujla-Bhullar, 2011; Colombo, 2007; Johnson &amp; Fargo, 2014; McCulloch &amp; Marshall, 2011; Prater, Wilder, &amp; Dyches, 2008; Wiseman &amp; Fox, 2012; Zozakiewicz &amp; Rodriguez, 2007). (2) Misunderstandings of CRT. Some reported positive impacts of PD programs may be grounded in questionable evidence and loose interpretations of CRT (see also Zozakiewicz &amp; Rodriguez, 2007). Johnson (2011) found superficial evidence of CRT and that some teachers conflated inquiry-based instruction with CRT. Other research suggests that when teachers were not drawing superficial connections between race and culture, they were often taking a colorblind perspective out of discomfort with explicit discussions of race (McCulloch &amp; Marshall, 2011). In addition, teachers may believe their subject matter (e.g., mathematics) is objective and not related to issues of cultural diversity (Timmons-Brown &amp; Warner, 2016). (3) Difficulty of impacting teacher behavior. Even when PD activities led to changes in disposition and knowledge growth, it has been shown that shifts in teaching practice are more difficult to achieve. Veteran teachers may be especially skeptical of PD that asks them to modify their instruction if their methods to this point seem to have been effective (Johnson &amp; Fargo, 2014; Zozakiewicz, &amp; Rodriguez, 2007), while others teachers may believe they are already practicing culturally responsive teaching and do not need to change (Zozakiewicz &amp; Rodriguez, 2007). (4) Lack of system support and resources for implementing CRT. Some research has highlighted that even when trained, teachers lack materials (e.g., textbooks, curriculum resources) necessary for connecting studentsÆ cultures to the curriculum (Lee et al, 2007). In other cases, the policy contexts create major challenges to possible interventions. These constraints include curriculum pressures around high-stakes assessments and system policies that limit the flexibility and cultural responsiveness of curriculum (e.g., mandates of English-Only instruction) (Lee et al, 2007). </t>
  </si>
  <si>
    <t xml:space="preserve">Participants in the study are likely to directly benefit from the professional development experience in terms of their own professional growth as well as impact on student outcomes. The participants will also benefit from networking with other teachers across their school and across the region to learn about different perspectives and practices related to culturally responsive teaching. The participants' work will also be featured on the MERC website so that other teachers around the country can learn from their projects. In this way they will have the benefit of contributing to local and national conversations about diversity in schools. </t>
  </si>
  <si>
    <t>Because this study was initiated through our community partner, MERC, which is made up of the local public school divisions, we are limiting the study activities to those school divisions and to the four schools identified by the school division leaders.</t>
  </si>
  <si>
    <t>The purpose of this exploratory study is to support the iterative development of a networked action research PD model designed to promote teachersÆ ability to implement culturally responsive teaching in their classes. This project is an extension of an existing action research initiative within the partnership. This study will be conducted in preparation for an IES Goal 2 Development and Innovation research grant application that will be used to further specify the PD intervention allowing for preliminary testing.</t>
  </si>
  <si>
    <t xml:space="preserve">One promising approach for addressing a broad range of disparities in educational outcomes across groups is the use of culturally responsive teaching (CRT) strategies that forefront student culture in the development of curriculum and delivery of instruction. Culturally responsive teachers view studentsÆ cultural differences as assets in the learning process, rather than deficits that must be overcome as all students assimilate to the dominant culture (Gay, 2013). When teachers are well-equipped to foster inclusive and equitable classrooms, students from marginalized backgrounds show higher rates of academic achievement, motivation, self-confidence, and self-efficacy (Ladson-Billings, 1995; Dee &amp; Penner, 2017 and Cabrera, Milem, Jaquette, &amp; Marx, 2014). A recent systematic literature review of 37 independent studies that examined the student impacts of culturally relevant education (CRE) found that CRE can boost academic achievement (Aronson &amp; Laughter, 2016). However, studies of the use of CRT in PK12 schools have shown that teacher confidence and skill in this approach is low (Lee, Luykx, Buxton, &amp; Shaver, 2007), and that integration into the teaching and learning practices with schools is not widespread (Baeder, 2010; Yuan, 2010). Professional development (PD) for teachers and other school-based practitioners is a key lever for supporting schools as they promote CRT. This is especially true when considering the growing cultural mismatch between a diversifying student population and a teaching force that remains predominantly White and female (Villegas, Strom, &amp; Lucas, 2012). Thus, the purpose of this exploratory study is to support the iterative development of a networked action research PD model designed to promote teachersÆ ability to implement culturally responsive teaching in their classes. This project will contribute to the scientific knowledge base related to the following domains-Clearer understanding of what CRT looks like in classrooms and what practices constitute CRT.-Knowledge of how teachers develop CRT -Knowledge of how action research specifically helps teachers develop CRT-Evidence that stronger CRT enhances student outcomes-Understanding of how unique school and classroom contexts shape teachers' use of CRT, and professional growth in that area </t>
  </si>
  <si>
    <t>Educator participants will be selected through the application process described in the prior section. The PIs will recruit participants by asking school principals to email a recruitment flyer to their whole staff and by delivering a presentation about the program to the whole school staff (see recruitment script). Potential participants will email the project PIs with any questions. Selection of participants will be conducted within one to two weeks after the application deadline. The PIs will select participants in consultation with the school administrators in order to ensure diversity of participants in terms of school subject taught, grade, teaching experience, and level of knowledge of CRT.</t>
  </si>
  <si>
    <t xml:space="preserve">Specific Aim 1: Iteratively develop a PD model for CRT through an action research process that engages the perspectives of key stakeholders from HCPS and CCPS (e.g., teachers, administrators, students, and parents). (RQ 1) How are the SBARTs implemented across school contexts? (RQ 2) How do model-based factors influence the implementation? (RQ 3) How do school-based factors influence the implementation?Specific Aim 2: Examine the relationship between participation in the PD and teachersÆ dispositions toward and knowledge of CRT. (RQ 4) What is the relationship between participation in a SBART and the development of teacher professional disposition, knowledge and skill related to CRT?Specific Aim 3: Examine the relationship between participation in the PD and changes in teachersÆ CRT practices. (RQ 5) What is the relationship between participation in a SBART and changes to teacher professional practices with CRT?Specific Aim 4: Examine the relationship between teacher participation in the PD model and student learning outcomes. (RQ 6) What is the relationship between teacher participation on the SBART and the the social/emotional, behavioral and academic outcomes of students in the classes where the strategies are implemented? </t>
  </si>
  <si>
    <t>Diff. Decisions</t>
  </si>
  <si>
    <t>3; full study protocol attached? (design field is null)</t>
  </si>
  <si>
    <t>This protocol would not be a "gold standard" as we talked about for training the algorithim without its study design so maybe leave this one out.</t>
  </si>
  <si>
    <t>HM20008324</t>
  </si>
  <si>
    <t>Richmond Times Dispatch Study August 2016</t>
  </si>
  <si>
    <t>Brendan Dwyer</t>
  </si>
  <si>
    <t xml:space="preserve">Through a partnership with the Richmond Times Dispatch (RTD), this study was guided by the sports editorial staff at the RTD. These are topics important to them, and thus we are aiding in the survey development, data analysis, and reporting. </t>
  </si>
  <si>
    <t>No direct benefit.</t>
  </si>
  <si>
    <t>We are targeting respondents over the age of 18. The RTD already has a requirement that listserv members be 18 or older, but regardless, the first question on the survey will ask if they are 18 or older. If not, they will be thanked and access to the survey will be discontinued.</t>
  </si>
  <si>
    <t>RQ1: How do Richmond area residents feel about Redskins training camp being held at the Bon Secours Training Facility?RQ2: How do Richmond area residents perceive the sport entities in the area?RQ3: How do Richmond area residents consume sport media?</t>
  </si>
  <si>
    <t>All three researchers work in the same office, the Center for Sport Leadership. We communicate on a daily basis.</t>
  </si>
  <si>
    <t xml:space="preserve">The orientations and experiences of sport fans is highly important to media providers. Thus, understanding more about their personalities, attitudes, and behaviors will help with all activities associated with communication and product/service creation. </t>
  </si>
  <si>
    <t>The RTD will be sending the email.</t>
  </si>
  <si>
    <t>The purpose of the study is threefold: (1) to investigate the public perception of the City's investment in the Redskins Training Camp; (2) to examine how residents perceive Richmond as a sports city, and (3) to explore how Richmond residents consume sport media on a daily basis.</t>
  </si>
  <si>
    <t>The study design is pretty straightforward. The RTD will be sending our survey link through their weekly email listserv. No incentive will be provided. We will have no access to the email addresses. There are two opt-in items where individuals interested in receiving additional sports news from the RTD and/or want to be a part of future Center for Sport Leadership research studies will have the option to provide their email address. These opt-ins are completely optional. All email addresses collected will be stored in a password protected database. Those that only select the opt-in to receive more sports news will be sent back to the RTD and then deleted from the VCU database. Those that select to participate in future CSL studies will remain in our password protected database.</t>
  </si>
  <si>
    <t>Richmond Times Dispatch;</t>
  </si>
  <si>
    <t>3;</t>
  </si>
  <si>
    <t>HM20007007</t>
  </si>
  <si>
    <t>Growing food justice: exploring race and privilege in community gardens</t>
  </si>
  <si>
    <t>Mary Secret</t>
  </si>
  <si>
    <t xml:space="preserve">Community gardens have gained legitimacy in recent years as interventions that can address a host of major social and environmental concerns such as global warming, poverty, and food insecurity. Community gardens are increasingly organized by activists and nonprofit organizations to æstrengthenÆ poor communities and communities of color where food insecurity may be a fact of daily life (Alkon &amp; Agyeman, 2011). As interests have grown so too has scholarship and empirical research. The community garden literature has documented the many benefits û in addition to food û that community gardens can provide to individuals and communities (Draper &amp; Freedman, 2010; Okvat &amp; Zautra, 2011). The increased support and involvement of formal entities, as well as the diverse range of people involved in community gardens, has been praised by community garden scholars as evidence of the permanency of the growing community garden movement (Birky &amp; Strom, 2013).Community gardens can also promote social justice by enabling members of oppressed groups to access resources through social capital. Evidence suggests that the development of social capital connects the multiple and immediate benefits of community gardens (i.e., social support, food access, etc.) with long-term benefits (i.e., safety, increased neighborhood resources, etc.). However, it is not always clear who the æcommunityÆ is in community gardens, an issue which has implications for the promotion of social justice (Firth et al., 2011; Pudup, 2008). Scholars have called for more critical attention to issues of race and privilege û particularly about who leads, participates, and benefits û among community gardens located in low-income neighborhoods (Firth et al., 2011; Meenar &amp; Hoover, 2012). Consequently, this study will begin to address the following gaps indicated within the literature about: (a) community gardens located in low-income neighborhoods; (b) community gardens located in the South; (c) how these specific community gardens vary in garden- and gardener-level characteristics; and, (d) which garden- and gardener-level characteristics are associated with the social capital of individual members. </t>
  </si>
  <si>
    <t xml:space="preserve">There are no potential direct benefits to participants in this study. </t>
  </si>
  <si>
    <t>Non-English speaking individuals and children are being excluded from this study. The reason for these exclusions are that the results from this study will not provide these populations with a direct benefit. In addition, the demographic make-up of the study population is unknown and is one of the main reasons for the study. If it turns out that these communities, particularly non-English speaking individuals, are heavily involved in community gardening, then these findings can be used for future research that can then directly benefit these populations.</t>
  </si>
  <si>
    <t>This is a descriptive, non-experimental study that will answer the following research questions:1.	What are the characteristics of community gardens located in low-income neighborhoods (i.e., food deserts) within Richmond (VA) City?2.	What are the characteristics of gardeners who participate in these Richmond, VA community gardens?3.	Which garden-level and gardener-level characteristics are correlated with an individualÆs bonding and bridging social capital?</t>
  </si>
  <si>
    <t>The doctoral student/trainee will check-in with her dissertation chair (PI) every 2 weeks via email and/or verbally to provide updates and receive supervision when necessary.</t>
  </si>
  <si>
    <t>This study will be the first to describe the characteristics of community gardens and their members specifically for those located in low-income neighborhoods and in the South. As community gardens are becoming popular interventions to address food insecurity and promote community development, it becomes more important to understand exactly æwhoÆ participates and benefits as well as how these community gardens function. In addition, this study will quantitatively assess which garden-level and which gardener-level characteristics are associated with an individualÆs social capital. These are important aspects to identify because some characteristics are amenable to change (i.e., how a garden functions) and practitioners can develop more inclusive practices if they become aware of problematic issues.</t>
  </si>
  <si>
    <t xml:space="preserve">Online sources will be used to create an initial list of community gardens in Richmond. Snowball methods will be used to add to the list of community gardens in Richmond. The researcher will call representatives from relevant organizations and garden contacts for community gardens that meet inclusion criteria (i.e., in Richmond City and a food desert, and publicly accessible). The researcher will recruit garden leaders of identified relevant community gardens over the phone and email. Garden leaders will be asked to select which of the following options are the best ways to recruit their members into the study: (1) an online survey distributed via email, (2) paper survey distributed via face-to-face sessions, or (3) both online and paper surveys. Like the online surveys, paper surveys are self-administered meaning participants will complete surveys by themselves.In the case of online surveys, garden leaders will either provide the researcher with a member list to use for recruitment or garden leaders will directly recruit members themselves. Directly recruit means that garden leaders will send the email with the survey link to members themselves. Please note that if a garden leader elects to directly recruit, then the researcher will not obtain any private contact information (i.e., names and emails) for those individuals. These individuals, should they participate, will be anonymous to the researcher. Garden leaders will decide which process works for them based on their organizational capacity, feasibility, and member concerns.In either case, the researcher will provide the garden leader with a standard email to announce that the researcher will be contacting them via email. If the garden leader chooses to directly recruit, that email will also include an invitation with a survey link to forward to their members. In both cases, the email will include the researcherÆs contact information to answer any questions or concerns. Garden leaders will not be responsible for addressing study questions or concerns. Garden leaders, even those who directly recruit, will not know who participates. The email invitation will stress that the study is voluntary and that the leader will not know who participates.If paper surveys are chosen for a gardening event, the garden leader will assist in recruitment by doing the following:ò	Providing the researcher with dates/times for garden event(s)ò	Announcing via email/social media that the researcher will be at the event ahead of time (if possible), andò	Introducing the researcher to garden members at the garden event and help in providing privacy for members as they complete the survey.At the face-to-face event, the researcher will recruit garden members to participate in the study. The researcher will explain the study and obtain verbal consent.  Paper surveys will be provided to those interested in participating. Paper surveys will be self-administered meaning participants will complete surveys by themselves. Participants will be directed to a place that provides as much privacy as possible. It is likely that recruitment will take place at the community garden. Optimal arrangements for privacy will be discussed with the leader, but, likely include picnic tables and secluded spots in the garden. At a minimum, the researcher will provide a clipboard, pen, a chair, an envelope, and space at recruitment table to complete. Participants will be directed to use additional seating (i.e., picnic table) if available in the garden. The researcher will request that participants complete surveys as privately as possible and to respect the privacy of others completing the surveys. Once complete, participants will return their surveys in a sealed envelope to the researcher at the same event. </t>
  </si>
  <si>
    <t>The purpose of this study is to describe the characteristics of community gardens located in low-income neighborhoods in Richmond, VA and the characteristics of their respective gardeners, and to identify which garden-level and gardener-level characteristics may be correlated with individual community garden membersÆ characteristics and social capital. Community gardens are defined as ôany piece of land gardened by a group of peopleö (ACGA, n.d.) that are in some way ôpublic in terms of ownership, access and degree of democratic controlö (Ferris, Norman &amp; Sempik, 2001, p. 560). Social capital refers to resources that reside within social relationships. Social capital is a complex construct that has multiple dimensions and associated measures (Coffe &amp; Geys, 2008; Firth et al., 2011; Putnam, 2000). This study will focus on individual members bonding and internal bridging social capital associated with their participation in the community garden. Bonding social capital refers to oneÆs sense of community and captures the emotional aspect of building relationships. Internal bridging social capital refers to the resources one can potentially access from oneÆs relationships, and alternatively captures the instrumental aspect of building relationships.</t>
  </si>
  <si>
    <t>A mixed-method design will be used for this descriptive, non-experimental study. Qualitative data will be collected from identified community garden leaders through semi-structured interviews. Quantitative data will be collected from identified community garden leaders and from community garden members through surveys. INCLUSION &amp; EXCLUSION CRITERIACommunity gardens must meet the following three criteria in order to be included in this study: 1.	Located within Richmond City,  2.	Located within a food desert, and  3.	Publicly accessible to non-gardeners.Richmond City is defined by the cityÆs municipal boundaries. Only community gardens located within Richmond City limits will be included in this study. Food deserts are defined as low-income communities where a major supermarket is not easily accessible for the majority of low-income residents (USDA, 2009). The USDA uses the census tract as its geographic unit. A census tract qualifies as a low-income community if it has a poverty rate of 20% or greater or the median family income is at or below 80% of the area median family income (USDA, 2009). The USDA provides several criteria for defining low-access to a major supermarket. This study will use the ╜ mile criteria for urban areas as this has been cited as the most sensitive geographic measure for ælow-accessÆ to supermarkets using Census data (USDA, 2009). Public accessibility refers to community gardens that are intended to be open to the general public, such as those in neighborhoods, parks and church grounds. Gardens located within schools, prisons, and hospitals are usually accessible only to specific clientele and thus, have less potential to generate internal and external bridging networks (i.e., social capital) such that benefits æflowÆ to surrounding neighborhood residents. Community gardens located within schools, prisons, and hospitals will be excluded from the study. Verifying Inclusion CriteriaRichmond CityÆs Parcel Mapper will be used to determine if a community gardenÆs physical location is within the cityÆs municipal boundaries. The Parcel Mapper is a public Geographic Information Systems (GIS) map provided by Richmond City. Street addresses are entered into the Parcel Mapper and the map will indicate the location of a community garden in relation to the cityÆs boundaries (richmondgov.com, n.d). The Food Access Research Atlas, a web-based mapping tool provided by the USDA, will be used to determine whether a community garden is located within a food desert. Similar to the Parcel Mapper, street addresses are entered into the Food Access Research Atlas and the map will display the community garden location within a census tract and indicate whether the census tract is a food desert or not via color codes. Users are able to select which food desert criterion is desired (i.e., 1 mile, ╜ mile, etc.). Data sets that feed the Food Access Research Atlas are: 2010 list of supermarkets, 2010 Decennial Census, and the 2006-2010 American Community Survey (USDA, n.d.). Public accessibility will be determined by publicly available information and verified by community garden contacts.STUDY POPULATION &amp; RECRUITMENT	This study involves interviewing garden leaders from community gardens that meet inclusion criteria and then surveying both garden leaders and garden members from these same community gardens. Study recruitment will occur in two stages. The first stage entails listing all community gardens in Richmond City and then identifying those that meet inclusion criteria. The second stage entails recruiting the gardeners from these community gardens to participate in the study (see figure 1). It should be noted that the researcher will not æsampleÆ here as she will recruit all gardeners û leaders and members û from each community garden identified as relevant.Identification of Relevant Community GardensIt is necessary to identify all community gardens in Richmond City in order to determine which of those are relevant for this study. Unfortunately, there is no single database or registry of community gardens. Community gardens are generally grassroots associations, meaning they are often implemented and maintained by volunteers. Smith refers to these organizations as the ôdark matterö within the nonprofit and civic sector and has recommended a set of strategies to systematically identify and develop a comprehensive list of grassroots organizations for research purposes (Smith, 2000). To that end, SmithÆs (2000) multimethod approach is used in this study to systematically develop a list of community gardens that may reasonably be considered to be comprehensive for Richmond City and will occur in three phases: ò	In Phase 1, the researcher will use prior knowledge, online sources and a snowball strategy to identify gardens that may not have an online presence in order to create an initial list of community gardens in Richmond. ò	In Phase 2, the researcher will use RichmondÆs Mapping Parcel and the Food Access Research Atlas, to determine whether these community gardens meet the two inclusion criteria of (1) Richmond City and (2) food desert and to identify the community garden contact. ò	In Phase 3, the researcher will begin to finalize the list by contacting the community garden contact to: (a) assess whether the community garden meets all 3 study criteria (i.e., verify public accessibility and confirm physical location), (b) identify additional community gardens in the area (i.e., snowball), and (c) begin study recruitment, if applicable. Additional community gardens identified through snowballing with community garden contacts will be added to the list created in Phase 1. Assessing whether these additional community gardens meet inclusion criteria will follow the same processes outlined in Phases 2-3. Thus, finalizing the list will be an iterative process. The researcher will deem the initial list as æfinalÆ once no new community gardens have been suggested by community garden contacts. Ultimately, every community garden who meets the study criteria will be de-identified and assigned a number in order to ensure confidentiality of both the garden and garden members. Details for each phase are described next.Phase 1. In Phase 1, an initial list of community gardens in Richmond will be created using online sources and snowballing by contacting representatives from relevant organizations. Several sources for community gardens can be found online (see table 1). These online sources are divided into two main categories; those known to the researcher and those found by online searches. For example, one known online source is the American Community Garden Association (ACGA) which sponsors a national and voluntary registry of community gardens that is searchable by the public. Other known sources that may provide information about community gardens are a cityÆs community garden program (if applicable) and civic/neighborhood associations. Richmond City sponsors a community garden program and provides a public list of these community gardens. Richmond City also provides a list of civic/neighborhood associations online. The researcher will email the contact of each civic/neighborhood associations to find out if they have a community garden (see appendix A).Community gardens may have an online presence via their own websites, blogs, or social media. Thus, the researcher will also search online for community gardens using Google as a search engine and ôcommunity gardens Richmond, VAö as search terms. A Google search can also bring up organizations which support community gardens (i.e., support organizations) by providing technical support and resources. These support organizations may also sponsor community gardens and promote them online; these gardens will also be added to the initial list. Representatives from relevant organizations will be contacted. Relevant organizations are those that work in the community to promote community gardens. In this case, the CityÆs community garden program and support organizations identified from previous Google searches will be considered as the ærelevant organizationsÆ for this study. The researcher will call and/or email representatives from the cityÆs community garden program and representatives from support organizations and ask them to identify additional community gardens they are aware of in the area, in addition to those they sponsor (see appendix A).For a community garden to be added to the list, the following minimum information must be obtained from online sources and snowballing: 1.	A community gardenÆs name, 2.	A community gardenÆs physical location and/or street address, and 3.	The garden contactÆs information (i.e., name, phone, and/or email).Phase 2. In Phase 2, the researcher will refine the list by assessing whether a community garden is located within Richmond City limits and is in a food desert. The following online tools, RichmondÆs Mapping Parcel and the Food Access Research Atlas, will be used to assess whether community gardens meet these two inclusion criteria. Both of these online tools require a street address in order to assess whether a community garden is within the cityÆs boundaries or in a food desert. Sometimes, a street address may not be provided for a community garden (i.e., intersections given) by online sources or snowballing. In such cases, Google maps will be used to obtain an estimated physical street address that can be used in RichmondÆs Mapping Parcel tool and the Food Access Research Atlas.  Phase 3. In Phase 3, the researcher will finalize the list by first e-mailing and then calling the garden contact for each community garden that has met criteria thus far to verify whether the community garden is publicly accessible and to confirm the physical location of the community garden (see appendix C). In addition, the researcher will ask all garden contacts to identify additional community gardens they may know of in the area (i.e., snowball) regardless of meeting all 3 study criteria. Once no new community gardens are suggested by snowballing with community garden contacts, the researcher will deem the list to be final and reasonably comprehensive in identifying all community gardens in Richmond City and community gardens that meet study criteria. If the community garden meets all 3 inclusion criteria, the researcher will begin study recruitment as described next.   Study Recruitment: Garden Leaders &amp; Garden MembersThis study entails interviewing garden leaders from community gardens that meet inclusion criteria and then surveying both garden leaders and garden members from these same community gardens. Once it has been determined that the community garden meets the inclusion criteria, the researcher will first recruit community garden leaders and then recruit community garden members as follows.Recruiting Community Garden Leaders. Community garden leaders are those who directly manage some aspect about the garden (i.e., waitlist, collect dues, pay bills, etc.). Garden contacts often are also a community garden leader. To identify a garden leader, the researcher will ask the garden contact whether they: (a) are involved in directly managing some aspect of the garden, and (b) would be willing and able to answer questions about the community garden from an organizational point of view (i.e., number of members, year community garden was established, etc.). If the garden contact indicates they are not a garden leader, the researcher will ask whether there is a more appropriate person to contact as a potential garden leader for the study. To recruit a self-identified garden leader for the study interview and survey, the researcher will review the consent form which explains the study in depth over the phone (see appendix D) and ask the garden leaders to consent to (1) an interview about garden level characteristics, (2) a survey about individual member characteristics and social capital, and (3) to assist with recruiting their community garden members into the study. If community leaders agree to participate in the study, verbal consent will be obtained during the phone conversation. Garden leaders must consent to all three components of the recruitment process in order for the community garden to be included within the study.Recruiting Community Garden Members. The researcher will also discuss with the self-identified garden leader which of the following two methods would be ideal in surveying their garden members: (1) online survey distributed via email by the researcher or garden leader and (2) paper survey distributed via face-to-face session(s) by the researcher or handed out by the garden leader. These two options were selected based on balancing the burden of recruitment among garden leaders and protecting the privacy of garden members. These methods were also confirmed as æidealÆ through personal communication and informal discussions with community garden leaders in the area. DATA COLLECTIONIn this mixed-method study, qualitative data will be collected from self-identified community garden leaders through semi-structured interviews. Quantitative data will be collected from self-identified community garden leaders and from community garden members through surveys. Semi-Structured Interviews. Semi-structured interviews with self-identified garden leaders are used to collect data about garden characteristics. Semi-structured interviews will be conducted either through face-to-face meetings or phone calls (see Appendix D). Surveys. Surveys with self-identified garden leaders and garden members are used to collect data about individual gardener characteristics and social capital.Garden Leaders.Because community garden leaders are also community garden members who may accrue individual social capital, surveys will be sent to the leader after the interview has been completed (see Appendix E). Leaders can choose to have the survey sent to them electronically or mailed. Mailed surveys will include self-addressed, stamped return envelopes. Leader surveys will not collect identifying information. However, the researcher will be able to identify leaders that completed via a personalized email link to survey or leader address on return envelopes. It is necessary to identify which surveys are completed by leaders and which are completed by members. This variable will be recorded by the researcher. A question item (i.e., did you participate in an interview) will also be included in the survey to ensure role status (leader or member) is recorded. Identifying leader information (i.e., garden leader name, email or address) will be de-identified in the dataset. Garden Members, Non-Leaders.  Two options will be used to collected survey data from garden members who are non-leaders û online and paper surveys. In the case of online surveys, garden leaders will either provide the researcher with a member email list to use for recruitment or garden leaders will directly recruit members themselves. For online surveys, directly recruit means that garden leaders will send the email with the survey link to members themselves. In the case of paper surveys, garden leaders will invite the researcher to community garden events (i.e., workdays) so that the researcher can recruit members or garden leaders will directly recruit members themselves. For paper surveys, directly recruit means that garden leaders will hand out pre-packaged survey packets to their members. Garden leaders will decide which process works for them based on their organizational capacity, feasibility, and member concerns.Online Surveys.For online surveying, the researcher will provide the garden leader with a standard email to announce that the researcher will be contacting them via email. If the garden leader chooses to directly recruit, that email will also include an invitation with a survey link to forward to their members (see Appendix F). In both cases, an email sent by the garden leader will provide a brief overview for the study and include the Study Details (i.e., consent) as an attachment (see Appendix F). The online survey will also review the study details before electronic consent is obtained. Once electronic consent is obtained, the online survey will proceed into collecting data on the study variables. The email will have the researcherÆs contact information to answer questions. The researcher or garden leaders will send reminder emails once a week for three weeks.Paper Surveys.In the case of paper surveys to be distributed during a garden event, the researcher will ask the garden leader to assist in recruitment by doing the following: (a) provide the researcher with dates/times for garden event(s), (b) announce via email/social media that the researcher will be at the event ahead of time (if appropriate), and (c) introduce the researcher to garden members at the garden event and to help provide as much privacy to members completing the survey (i.e., use of secluded areas in the garden, etc.). Please note, the researcher will provide the garden leader with a brief overview of the study to include in their æahead of timeÆ announcements (i.e., email, social media) of the researcherÆs presence at a garden event (see appendix G). At the face-to-face event, the researcher will recruit garden members to participate in the study (see appendix H). The researcher will explain the study (see appendix I) and obtain verbal consent from those interested in participating. Once verbal consent is obtained, the researcher will provide paper surveys to participants in envelopes (see appendix E). Participants will also be given the consent form to keep study details and researcher contact information for their records. Paper surveys will be self-administered by participants, unless otherwise requested by the participant. Once complete, participants will return their surveys, in a sealed envelope, to the researcher at the same event. In the case of paper surveys being distributed by garden leaders, the researcher will provide pre-packaged survey packets. Survey packets will include the survey, Garden Member Consent forms, recruitment flyer, and stickers to seal the envelope. Envelopes will be self-addressed and stamped so that garden members can mail completed surveys to the researcher. Members may also return their surveys to the garden leader, if both the member and leader choose this option. All members completing the paper survey will be instructed to seal their envelopes with the sticker provided to protect their privacy and reduce potential coercion from their garden leader.If requested, the researcher will administer the survey to those who have low-literacy English skills. Administering the survey means that the researcher will read the questions and responses out loud to the participant. The researcher will mark the participant's responses or the participant will mark their own responses. The participant will choose which option they prefer.  Unique IDs will be generated by the researcher to de-identify the community garden and gardeners in the dataset. Please note that if paper surveys are completed or a community garden leader elects to directly recruit their members with the online survye, then the researcher will never have private contact information for those garden members that participated from that particular community garden. An ID will still be assigned to these individuals and the community garden will be de-identified as well. However these individuals will be anonymous to the researcher and will not be able to withdraw their data. Leaders will be able to select both online and paper options in order to increase the opportunity for their members to complete the survey based on their preferences and available technology. Variations in survey collection methods may introduce measurement bias; however, selecting one survey distribution method over another may introduce external bias in the sense that study participants may not fully represent the population of interest. In particular, online surveys may not be easily accessible to low-income individuals. Thus, to maximize external validity, this researcher will provide an array of survey options from which individuals can choose. Providing multiple survey formats should increase convenience and decrease participation barriers related to internet access. Each community garden will have the same set of survey options to increase consistency across the sample. In sum, identifying relevant community gardens and recruiting their gardeners (i.e., leaders and members) is perhaps the most complex part of this study. As such, figure 2 provides a summary overview of the entire process. The figure also indicates what private/confidential information will be collected for each step and how such information will be protected.MEASUREMENT INSTRUMENT Quantitative variables will be used to describe community garden characteristics (garden-level) and gardener characteristics (i.e., individual-level). Self-identified garden leaders will provide garden-level and gardener-level data through a semi-structured interview and survey. Garden members who are not leaders will provide gardener-level data only through surveys. ANALYSESQuantitative data will be analyzed using univariate statistics to describe the sample and pre-screen the data. Multivariate statistical modelling using sequential (or hierarchical) multiple regression will be conducted. Two separate models will be tested for each dependent variable to assess which garden-level and gardener-level characteristics are correlated with an individualÆs sense of community (bonding social capital) and resources accessible (internal bridging social capital). Variables included in the model are based on social capital theory and gaps in the literature. The unit of analysis is the individual gardener. Garden-level variables will be associated or linked to individual-level data using contextual analysis methods (James &amp; Williams, 2000). Statistically, group-level variables are ælinkedÆ to individual by assigning a group value or group mean for each individual within a group (James &amp; Williams, 2000). Linking contextual variables to individual outcomes within a single level regression model is an ôold, but venerable techniqueö (James &amp; Williams, 2000, p. 382). Multiple studies have used this method (Blau, 1995; Gonzales &amp; Denisi, 2009; James et al., 1980; Marticchio, 1994; Mathieu &amp; Kohler, 1990) and is often used when MLM is not possible due to small sample sizes (Gonzales &amp; Denisi, 2009). Qualitative data will be used to contextualize the results and to gain more in-depth information about how community gardens operate. Qualitative data will be analyzed for themes (Padgett, 2008). Constant comparison will be used to generate themes and frequency counts when appropriate. PILOT TESTThe semi-structured interview and survey will be pilot tested with 1-2 focus group(s) composed of community gardeners outside of Richmond and located in a low-income area (i.e., a food desert). Also pilot tested will be the data collection method in terms of identifying a few relevant community gardens, identifying garden leaders, and assessing the range of potential methods to survey garden members. In other words, the researcher will assess whether relevant community gardens can be identified from online and snowball sources. Once a few relevant community gardens (and their garden contacts) have been identified, the researcher will assess whether the process of identifying garden leaders (i.e., phone script) is clear and if range of surveying garden members is appropriate according to self-identified leaders from pilot test. Potential pilot test places include counties that surround Richmond City, Norfolk, VA and/or Washington, DC due to their similarity to Richmond, likelihood of finding relevant community gardens, and convenience.Data from the pilot test will not be used for the study.</t>
  </si>
  <si>
    <t>my guess is 3</t>
  </si>
  <si>
    <t>HM20008584</t>
  </si>
  <si>
    <t>Vision 21: Linking Systems of Care for Children and Youth</t>
  </si>
  <si>
    <t>Jared Keeley</t>
  </si>
  <si>
    <t>The Vision 21: Linking Systems of Care (LSC) project is a national joint initiative of the U.S. Department of Justice, Office of Justice Programs and Office for Victims of Crime. The goal of this demonstration project is to improve responses to child and youth victims and their families by providing consistent, coordinated responses that address the presenting issues and full range of victim needs. To date, two states (Virginia and Montana) have received grants as part of this initiative. The intent is that lessons learned and products developed in these projects would be shared with other states and agencies in the future.This Vision 21: LSC demonstration project in Virginia will focus on identifying children, youth and transitioning young adults (up to the age of 21) who have been victims of crime(s).  During regional mapping events, the Vision 21: LSC project staff learned that a variety of screening tools and assessments are being used across the Commonwealth, both between and within agencies.  Very few agencies reported using the same tools; however, the five most commonly reported screening and/or assessment tools were: 1) Adverse Childhood Experiences Study (ACES), 2) Child and Adolescent Needs and Strengths (CANS), 3) Detention Assessment Instrument (DAI), 4) Massachusetts Youth Screening Instrument (MAYSI) and 5) Youth Assessment and Screening Instrument (YASI).  In 2015, Vision 21: LSC project staff facilitated cross-systems mapping events wherein service providers working within the various child and youth serving systems provided qualitative information about how their systems intersect as well as challenges to and opportunities for better communication and collaboration. Participants from these regional mapping events agreed that screening tools are helpful for identifying clients' needs and advising the case management and referral process. They expressed concern over duplicative screenings (which may re-traumatize children and youth), as well as an interest in training on trauma-informed service delivery. For this reason, participants were intrigued by the idea of using a single, brief screening tool across providers and settings. Currently, there is no existing screening tool to assess victimization across systems in the Commonwealth of Virginia. For this reason, the Vision 21: LSC staff has developed the Virginia Victimization Screen (VVS), a brief screening tool to assess (a) common forms of victimization, (b) behaviors, feelings and symptoms experienced by those who have experienced crime and/or trauma, and (c) protective factors (including members of their support system) which may assist children and youth in being resilient to adverse experiences. In addition to the VVS, the Vision 21: LSC staff has also developed a training manual on how to administer the screening tool and an in-person training to prepare those who will be administering the screening tool. As the project enters into the first of four 15-month implementation phases, focus will shift toward piloting the tool, training and training manual, and collecting valuable data. The pilot phase of this project will provide the Vision 21: LSC staff the opportunity to obtain feedback from child-serving professionals about the strengths and challenges associated with the (a) Virginia Victimization Screen, (b) training manual, and (c) in-person training. The objective of the pilot phase is to assess the (a) usability (i.e., strengths/weaknesses) and (b) validity of the Virginia Victimization Screen. The pilot phase will also allow Vision 21: LSC staff the opportunity to obtain feedback from child-serving professionals about utilizing the supporting training manual and how to improve the training module for future partnering sites. Recommendations made by child-serving professionals will be utilized to make revisions to the VVS, training manual and in-person training prior to launching the screening tool statewide.The role of VCU personnel in the project is to provide scientific overview for the development of the VVS and to manage data storage and analysis as the project continues. In addition, the Vision 21: LSC project staff would like to defer to VCU for IRB coverage of the project. Because multiple systems (e.g., Virginia Department of Social Service, Department of Justice) and pilot sites each have separate research review processes, a centralized process would provide simpler coverage for the project. If parallel approval were sought through each site, contradictions and conflicts between reviews would be likely. Due to VCU's status as a premier research institute within the state, the partners involved in the project are willing to defer all review to the VCU IRB rather than conduct separate, individual reviews.</t>
  </si>
  <si>
    <t>Participants can directly benefit from this study because those who screen positively for victimization will be provided comprehensive and coordinated services to fully address their needs.</t>
  </si>
  <si>
    <t>Currently, there is no existing screening tool to assess victimization across systems in the Commonwealth of Virginia. For this reason, the Vision 21: LSC staff has developed the Virginia Victimization Screen (VVS), a brief screening tool to assess (a) common forms of victimization, (b) behaviors, feelings and symptoms experienced by those who have experienced crime and/or trauma, and (c) protective factors (including members of their support system) which may assist children and youth in being resilient to adverse experiences. In addition to the VVS, the Vision 21: LSC staff has also developed a training manual on how to administer the screening tool and an in-person training to prepare those who will be administering the screening tool.As the project enters into the first of four 15-month implementation phases, focus will shift toward piloting the tool, training and training manual, and collecting valuable data. The pilot phase of this project will provide the Vision 21: LSC staff the opportunity to obtain feedback from child-serving professionals about the strengths and challenges associated with the (a) Virginia Victimization Screen, (b) training manual, and (c) in-person training. The objective of the pilot phase is to assess the (a) usability (i.e., strengths/weaknesses) and (b) reliability and validity of the Virginia Victimization Screen. The pilot phase will also allow Vision 21: LSC staff the opportunity to obtain feedback from child-serving professionals about utilizing the supporting training manual and how to improve the training module for future partnering sites. Recommendations made by child-serving professionals will be utilized to make revisions to the VVS, training manual and in-person training prior to launching the screening tool statewide.Part of the purpose of the Vision 21: LSC project is to develop tools and procedures that may be useful for other states and agencies. Once the VVS tool is developed and has undergone an iterative process of feedback and improvement, the intent is that other states and agencies would adopt the measure for their own use.</t>
  </si>
  <si>
    <t>Training:All pilot site staff will be required to participate in a full-day, in-person training and a half-day follow-up training administered by Vision 21: LSC project staff. During this training, Vision 21: LSC staff will discuss expectations of pilot site participation, including but not limited to: a)	Vision and benefit(s) of the project,b)	Purpose of the screening tool, c)	How to administer and score the screening tool,d)	Purpose of the training manual and how to use the training manual,e)	Roles and responsibilities of pilot site staff, f)	Roles and responsibilities of Vision 21: LSC project staff, g)	Training and technical assistance (TTA) available to pilot sites from the Vision 21: LSC staff, andh)    Human subjects protection ethical training.    Because Vision 21: LSC project staff would like to receive feedback on the in-person training delivered to pilot sites, pilot site staff will be asked to complete a pre- and post-evaluation survey (Appendices A and B). Prior to the in-person training, pilot site staff will be asked to register for the in-person training via an on-line link. At this time, pilot site staff will also be asked to complete a brief online pre-survey (See Appendix A). In the pre-survey, pilot site staff will be asked about their (a) understanding of the Vision 21: LSC project, (b) previous training and general knowledge about victimization, and (c) organizationÆs current screening process. In the post-survey, pilot site will be asked about their (a) understanding of the Vision 21: LSC project (including their confidence on administering the screening tool), (b) knowledge on the impact of victimization, (c) interest in training and technical assistance (TTA) from the Vision 21: LSC project staff, (d) knowledge of the ethical principles of human subjects protection and (e) feedback on how the training could be improved in the future.  This post-survey will be conducted at the conclusion of the full-day training.In order to link responses between the pre and post surveys without having pilot site staff identify themselves, the first four questions of each survey will gather information that will create a code that is not personally identifiable (see Appendices A &amp; B). The code allows responses to remain anonymous to the researchers while still being able to match surveys between pre and post administrations. A consent form for pilot site staff to include this information as part of the research is attached. Any pilot site staff who will be administering the screening tool will be required to participate in this in-person training. Pilot site staff who complete the training will receive a certificate of attendance for their participation.Communication:Communication between sites will occur primarily via email. Periodic team meetings and/or phone conversations will occur weekly. Study staff will visit the pilot sites physically once per month.</t>
  </si>
  <si>
    <t>The importance of the knowledge to be gained from this study involves pinpointing specific barriers for care that may exist in communities between different sites. Further, it will develop a comprehensive victimization screen that can be used across systems so that individuals do not have to be re-screened at every agency with which they come into contact.</t>
  </si>
  <si>
    <t>Participants will be recruited into the study by virtue of seeking services or being referred for services at one of the agencies participating in the study (i.e., Ready Kids, Shelter for Help in Emergency, Foothills Child Advocacy Center (CAC), Albemarle County Department of Social Services (DSS), Abuse Alternatives, Inc., Court Service Unit (CSU), Charlottesville Department of Juvenile Justice, Department of Social Services - Child Protective Services (CPS), Center for Child and Family Services -THRIVE program, Newport News Department of Human Services, Hampton Healthy Families, Alexandria Health Department Teen Wellness Center, Center for Alexandria's Children, Child Protective Services, and 18th District Juvenile &amp; Domestic Relations Court Service Unit). No special solicitation of participants will occur outside of this regular referral flow.  In order for each child, youth or transitioning adult to have an equal chance of being selected for the sample, all participants who fit the age requirement (0-21) will be eligible to be screened within the identified program within the system they are working with at the time of screening.  They must also be entering the respective system via court order, referral, or walk-in.Foster care children/youth are not eligible to participate in the Vision 21: LSC study. Therefore, each participating study site must exclude foster care children/youth from screening. The local Department of Social Services cannot be engaged in human subjects research and provide permission for foster care children/youth to participate in the research. Similarly, children/youth in detention facilities who are in the custody of the state are also excluded from this study.</t>
  </si>
  <si>
    <t>The pilot phase of the Vision 21: LSC project focuses on assessing three key components: (a) In-person training module, (b) Screening tool, and (c) Training Manual. Below is a list of questions for each these three areas of interest.  Part I. In-person training module1.	Does the in-person training provide adequate instruction for administering the screening tool?Part II. Screening Tool (i.e., Virginia Victimization Screen)2. How many children or youth were offered the screening tool?a. Of these children and youth, how many were screened?3. To what extent, does the Virginia Victimization Screenàa. Identify childhood and youth exposure to crime/victimization?b. Identify behaviors and symptoms a child/youth may be currently experiencing (within the last 30 days)?c. Identify protective factors available to children and youth who have been screened? 4. Of those screened, how many children or youthàa. Did not receive an intervention and/or referral (i.e., screened negative)?b. Did receive an intervention and/or referral (i.e., screened positive)?5. Of those who screened positive, a. How many interventions were recommended by the screening agency (i.e., same organization)?   i. What types of interventions were provided?   ii. Were interventions accepted or declined?   iii. Did the child/youth being screened keep his/her appointment for additional services?b. How many referrals for additional services or interventions were made (i.e., outside the originating agency)?   i. What types of referrals were made?   ii. Where these referrals accepted or declined?6. From the perspective of those who administer the screening tool, what are the strengths and challenges of the piloting process?7. From the perspective of those who administer the screening tool, what are the strengths and challenges of the screening tool?8. To what extent does the screening tool adequately assess a. victimization among children/youth and b. feelings and behaviors children/youth are currently experiencingPart III. Training Manual9. Does the training manual provide adequate instruction for administering the Virginia Victimization Screen?10. Were the resources mentioned in the training manual beneficial to providing adequate intervention for children/youth who screen positive Virginia Victimization Screen?</t>
  </si>
  <si>
    <t xml:space="preserve">Pilot SitesWith assistance from Vision 21: LSC Partner Agency Team (PAT) members and national collaborative partners, the Vision 21: LSC project staff have selected two localities within the Commonwealth of Virginia to pilot the (a) Virginia Victimization Screen, (b) training manual, and (c) training module. To be considered for the pilot, the localities must have confirmed the following inclusionary criteria:a) Represent a geographical section of the state (i.e., Central, Southern, Northern; Rural, Suburban, Urban);b) Demonstrate a current (or developing) collaboration across systems;c) Involve a minimum of three systems (described below) from their locality to participate in the pilot [i.e., Memorandum of Understanding (MOU) must be signed by all agencies participating in the Vision 21: LSC pilot];d) Participate in staff training for the pilot site project;e) Demonstrate a minimum level of capacity (i.e., available/existing resources) related to victim services, counseling, and community-based services programs which could support those who screen positive;f) Maintain ongoing, regular communication with Vision 21: LSC project staff;g) Participate in reporting requirements of Vision 21: LSC project staff (when requested); andh) Participate in reporting requirements of collaborative national partners (i.e., ICF International) throughout the life of the Vision 21: LSC project (when requested).In order to assess the inclusionary criteria, a representative from each locality completed a one- page ôæwork planöÆ which (a) describes their interest in the project, (b) identifies the systems which have agreed to collaborate (i.e., pilot the screening tool), (c) indicates whether the systems have developed a memorandum of understanding (MOU), (d) describes how their systems will utilize the tool, (e) identifies staff who would participate in training, and (f) lists existing resources in their locality. Detailed information, including who will screen, where screenings will take place, what current screens/assessments are administered, when agencies plan to administer the VVS with clients, and why they are interested in this study, has been collected from potential screening agencies in four localities. The following agencies have been identified to administer the VVS:ò        Washington County    o        28th District Court Services Unit    o        Abuse Alternatives    o        Department of Social Services, Child Protective Servicesò        Charlottesville City/Albemarle County    o        Charlottesville Department of Juvenile Justice    o        ReadyKids    o        Foothills Child Advocacy Center (CAC)    o        Department of Social Services, Prevention Programs (Albemarle County)    o        Shelter for Help in Emergency (SHE)- Newport News/Hampton Roads    - Center for Child &amp; Family Services, THRIVE Program    - Newport News Department of Human Services    - Hampton Healthy Families- Alexandria    - Alexandria Health Department, Teen Wellness Center    - Center for Alexandria's Children    - DCHS, Center for Children and Families, Child Welfare Services    - 18th District Juvenile &amp; Domestic Relations Court Service UnitEach locality represents a distinct region of the state (i.e., Central-Southern-Northern), as well as a geographical representation (i.e., Rural-Suburban-Urban). Each locality consists of a minimum of three systems represented in their collaborative allowing for diversity within the sample. Because the screening tool contains questions on sensitive topics (i.e., types of victimization and common post-traumatic stress symptoms), the Vision 21: LSC staff require that pilot sites must have at least one staff member (e.g., director/supervisor) who has prior experience assessing sensitive topics, such as physical abuse, sexual abuse, human trafficking, community violence, etc. If a child/youth scores positive for an immediate safety concern, staff are instructed to follow their agencyÆs crisis response protocol. In order for a locality to be selected as a pilot site, they have shared their crisis response protocol with Vision 21: LSC project staff. All pilot site staff responsible for administering the screening tool will receive in-person training from Vision 21: LSC project staff and a training manual on the screening tool. The training will include both the principles and practice of human subjects protection. At the end of the training, pilot site staff that will be administering the screening tool will compete a post-test assessing their knowledge of the procedures of the study and the ethical principles of human subjects protections.Written Consent/Assent. The staff at each respective site will administer the VVS. Consent will be conducted in the language with which the participant and/or parents are most comfortable (English or Spanish). For minor children and youth (i.e., under the age of 18), pilot site staff will obtain written consent from the child or youthÆs primary caregiver prior to administering the screening tool (see attached). Transitioning young adults (i.e., those 18 û 21 years of age) will be asked if they are willing to participate in a brief screening on victimization. If so, they will be asked to sign the consent form (see attached). The consent form explains that participation is completely voluntary and declining to complete the screening tool will not impact the services they will receive from the agency/organization. Vision 21: LSC project staff will instruct pilot sites to store signed consent forms in a separate folder in a locked, secured file. Because consent forms will track the number of clients who were offered the screening tool, as well as track the number of clients who were (and were not) screened, Vision 21: LSC project staff will collect consent forms from pilot site staff during their monthly in-person site visit. This consent procedure will take place for all sites except for the 28th District Court Services Unit, Charlottesville Department of Juvenile Justice, and the 18th District and Domestic Relations Court Services Unit. These three sites will apply the VVS along with other parts of a standard battery to all individuals they serve within those sites that meet their own criteria. The research at these three sites will now consist of retroactively requesting those deidentified records at a single point in the future.For the Alexandria Health Department, consent will be waived for participants 17 years and younger. The waiver of consent has been approved by this site's IRB through the Virginia Department of Health. Participants who go to this pilot site will be screened if they agree to sign the assent form or consent form if they are over 18 years of age. No special solicitation of participants will occur. They will represent natural flow of individuals through these services (aged 12 - 19). It is impractical to conduct research without the waiver of consent because participants at this site often come for services without their parent or guardian. When individuals meet with the nurse practitioner, nurse, or teen health educator, they will be provided with information about the study and be asked if they would like to participate. All individuals who will administer the screener to individuals will receive in-person training. Once a consent form has been signed, pilot site staff will assign a unique identifier to the screening tool. The unique identifier is needed for research purposes only. Each pilot site will be given a list of unique identifiers created by Vision 21: LSC project staff. Using a tracking sheet, pilot site staff will be able to link participantsÆ names and unique identifiers. This list will be kept separate from the screening tools and only be accessible to pilot site staff who administer the screening tools. This list will be maintained by pilot site staff to have an easy way of linking unique identifiers and potential child/youth clients for referral services. This list will NOT be shared with Vision 21: LSC project staff.         In addition to the consent form, an assent process will be completed by children 17 years and under. There are four separate processes for the age groups 0-4 years, 5-7 years, 8-11 years, and 12-17 years. For children aged 0-4, there will be no additional assent process, as the child will not be responding to questions on the screener; rather the caregiver will be answering all questions directly. For children aged 5-7, there will be a verbal only assent process, consistent with their developmental level. For children aged 8-11, there will be a simplified assent form with developmentally appropriate language. For children aged 12-17, there will be a more detailed assent form with appropriate but more complex language. The assent process for each age group will outline what the study is about, what will happen to him/her as a result of participating, confidentiality, and what happens to the information provided in the screen (see attached).  All questions the child may have will be answered prior to indicating assent.  The person administering the screen will also sign the form to indicate that assent occurred.All identifiable data (e.g., consent and assent forms) will be kept in double locked storage units.The assent procedure will take place for all sites except for the 28th District Court Services Unit, Charlottesville Department of Juvenile Justice, and the 18th District and Domestic Relations Court Services Unit. These three sites will apply the VVS along with other parts of a standard battery to all individuals they serve within those sites that meet their own criteria. The research at these three sites will now consist of retroactively requesting those deidentified records at a single point in the future.Procedure:Once consent has been received, a pilot site staff member will find a quiet, private location to ask clients screening tool questions. First, pilot site staff will document the agency name, clientÆs unique identifier, date of screening, start time, and basic demographic information (e.g., age, gender, race/ethnicity, and preferred language). Next, the pilot site staff will note who responded to the questions (i.e., child/youth vs. caregiver) and whether a caregiver was present when the child/youth was screened. There are three versions of the screening tool: (a) Ages 0-6, (b) Ages 7-12, and (c) Ages 13-21 (see Appendices C-E).  The only differences between the versions of the screening tool is the use of developmentally appropriate language for each respective age group. For children and youth ages 7 and above, Vision 21: LSC staff will recommend that the screening tool be administered directly to the child/youth as the presence of a caregiver may impact the child/youthÆs responses. Pilot site staff will attempt to develop rapport with the child/youth (or caregiver) by asking questions about hobbies, special interests, etc. The rapport building is followed by items used to assess victimization.  Clients will be asked to respond to questions about experiencing or observing community violence (e.g., street fights, gun shots, robbery). This section is followed by participants being asked to respond to items assessing aggravated assault (with a weapon), neglecting basic needs, assault (against themselves or someone else), bullying, physical abuse, sexual abuse, and human trafficking. If clients respond by saying æno,Æ their responses will be coded as æ0Æ and will not be asked any follow-up questions. If clients respond by saying æyesÆ to any of these events, clients will be asked (a) if these events occurred in the last 30 days and (b) whether the perpetrator was a caregiver or family member. If the event(s) occurred within the last 30 days, clientÆs responses will be coded as a æ2Æ. If the event(s) did occur but not within the last 30 days, clientÆs responses will be coded as a æ1Æ. If the event(s) occurred at the hands of a caregiver and/or family member, an additional point (æ1Æ) will be added. If the event(s) did occur but not at the hands of a caregiver and/or family member, no additional point will be added. A clientÆs total score for this section will range from zero to 24 points. If the client scores a total score of 0, pilot site staff will skip Part II and go directly to Part III on protective factors. Participants who have scored at least one point on the first section will then be asked to respond to questions about behaviors or feelings which may be of some concern to pilot site staff. These questions will ask how often participants have (a) had trouble concentrating, (b) had trouble sleeping, (c) felt on guard, (d) felt depressed or down, (e) felt irritable with angry outbursts, (f) had a loss of appetite, (g) isolated themselves from others, (h) used drugs or alcohol, (i) engaged in self-destructive behavior, (j) tried to hurt themselves or others, and (k) thought about killing themselves. Participants will be asked to indicate how often they have experienced these feelings or behaviors within the last 30 days on a 5-point scale (0 = never, 1 = rarely, 2 = sometimes, 3 = often, or 4 = always). These items will be followed-up with a question about whether these feelings or behaviors have impacted their life (a) at school, (b) at home, (c) at work, and/or (d) in relationships. ClientÆs responses will be coded as a æ1Æ for yes, æ0Æ for no, and æn/aÆ for not applicable.  Last, participants will be asked to acknowledge protective factors in their lives. They will be asked to respond to items assessing perceptions of (a) emotional support by various individuals (e.g., parents, family, friends, etc.) and (b) feeling valued at school, home and work. ClientÆs responses will be coded as a æ1Æ for yes, æ0Æ for no, and æn/aÆ for not applicable. Participants will also be asked if they have ever used any community resources for assistance. ClientÆs responses will be coded as a æ1Æ for yes and æ0Æ for no.Scoring the Screening Tool. Once the screener is completed, pilot site staff will review and score Parts I and II of the screening tool. The score calculated from Part I will determine whether a child, youth or young adult (a) will be referred for support services or (b) needs more immediate crisis intervention due to safety concerns. Part I of the screening tool will be scored as follows: ò        Children, youth, or transitioning young adults who have a total score of ZERO, skip to Part III (i.e., Resiliency/Protective Factors section) as they have not reported any forms of victimization.ò        Children, youth, or transitioning adults who have a total score of one or more will be offered information about resources at local support services (e.g., brochures, educational material, etc.).ò        Children, youth, or transitioning adults who have a total score of one or more AND report that one of these events have occurred in the last 30 days will be offered a written referral (e.g., fax or electronic transmittal for the child/youth) to local support services as soon as possible (i.e., within 24 hours and/or mandate from Virginia Code). ò        Children, youth, or transitioning adults who have a total score of one or more, reports that one of these events has occurred in the last 30 days, AND reports that a caregiver was the perpetrator will be flagged as a safety concern. The primary concern is whether a child or youth would leave the office and be in danger. For this reason, staff will follow their agency protocol for assessing crisis intervention.Once the VVS has been administered and scored, the results will be shared with the child/youth and/or caregiver.  The service provider who administered the tool will then describe any recommended referrals/interventions if the child/youth scored positive for victimization.  If referrals are indicated, the child/youth and/or caregiver will be asked to sign a Uniform Authorization to Use and Exchange Information form.  This form permits the sharing of information to other agencies for the purposes of further service provision.  A child/youth and/or caregiver can choose not to give consent to share information even after consenting to the VVS.  If authorized, the service provider will be responsible for making the appropriate referrals for the child/youth.  Documentation of referrals provided and follow-up will be tracked on the last page of the VVS. The project staff will not collect Uniform Authorization to Use and Exchange Information forms because (a) they need to be retained at the pilot sites and (b) they contain identifying information. In addition to each locationÆs own intake procedure that will not be a part of our research, they will include the VVS form. Depending on the location where participants will be receiving services, they will also be given items from additional measures that will be used as a validation tool for the VVS. These measures include: The Child and Adolescent Needs and Strengths (CANS) measure for the Ready Kids location in Charlottesville; the Child PTSD Symptom Scale (CPSS) for the Foothills CAC location; the Adverse Childhood Experience Scale (ACES), the Youth Assessment and Screening Instrument (YASI), and the Substance Abuse Subtle Screening Inventory (SASSI) for the Court Services Unit (CSU) locations; the VDSS û Domestic Violence Screening Tool for the Child Protective Services (CPS) location; and the National Stressful Events Survey PTSD Short Scale (NSESSS), the DSM-5 Parent/Guardian-Rated Level 1 Cross-Cutting Symptom Measure - Child Age 6-17, the CPSS, the Patient Health Questionnaire-9 (PHQ-9) at the Alexandria Health Department, and the Strengths and Difficulties Questionnaire and CPSS for the Center for Child and Family Services, THRIVE program; and the Hurt, Insulted, Threatened with Harm and Screamed (HITS) Domestic Violence Screening Tool at the Hampton Healthy Families location. The items are included in Appendix F. Not all sites will include all measures. Only the questions from measures that are already part of the site's usual assessment procedures will be included in the study. Three sites associated with the study (28th District Court Services Unit, Charlottesville Department of Juvenile Justice, and the 18th District and Domestic Relations Court Services Unit) have decided to adopt the VVS screening tool as part of their standard procedure. They now apply the measure along with other parts of a standard battery to all individuals they serve within those sites that meet their own criteria. The research at these three sites will now consist of retroactively requesting those deidentified records at a single point in the future.Questions from the validation measures will be added to the paper version of the VVS, and those administering the VVS will enter/transfer responses, excluding any personally identifiable information.  Completed paper versions of the VVS, including questions from other relevant validation measures, will be delivered to the Principal Investigator at VCU by project staff and then entered into a dataset. Paper materials will be collected by project staff during monthly site visits and transported using lock boxes. The individual staff member collecting the materials will be the only person who has a key to the lock box. The data will be stored at VCU, and all data analysis will occur at VCU.Review of progress with pilot sites:Project staff will visit each of the pilot sites on a monthly basis. In addition, project staff will have quarterly meetings (months 3 and 6 of the project) with pilot site leadership. These meetings are intended to gather information about linking systems of care that have occurred as a result of using the VVS. These focus group discussions will be audio recorded to preserve the content. A list of questions to be asked during the focus group is included in Appendix G. A consent form for pilot site leaders granting their consent to be audio recorded for these sessions is also attached. Recording the conversations poses no identifiable risk to participants, and all responses will be kept strictly confidential by expressly reminding participants to not use any names during recorded conversations.Training Procedure:Participants who will be administering the survey at their respective site will be required to complete a training. Consent for participants' engagement in the training will be obtained before beginning. The purpose of the Vision 21: Linking Systems of Care for Children and Youth training is two-fold. The first objective is to teach participants about the VVS screening tool, how to administer it, how to conduct consent/assent procedures, and how to score the screening tool for each age group. The second objective of the training is is to gather information on the effectiveness of the training on the Virginia Victimization Screen (VVS). There will be a paper-based pre-survey before the training and a post-survey after the training. Questions will assess participants' current practices for screening victimization and what they learned over the course of the training. </t>
  </si>
  <si>
    <t>Abuse Alternatives, Inc.;Department of Social Services - Child Protective Services (CPS);Court Service Unit;Albemarle County Department of Social Services (DSS);Foothills Child Advocacy Center (CAC);Ready Kids;Shelter for Help in Emergency;Abuse Alternatives, Inc.;Court Service Unit;Shelter for Help in Emergency;Albemarle County Department of Social Services (DSS);Department of Social Services - Child Protective Services (CPS);Foothills Child Advocacy Center (CAC);Ready Kids;Ready Kids;Court Service Unit;Abuse Alternatives, Inc.;Department of Social Services - Child Protective Services (CPS);Albemarle County Department of Social Services (DSS);Foothills Child Advocacy Center (CAC);Shelter for Help in Emergency;Challenge Discovery Projects;DJJ 13th Judicial District Court Services Unit;St. Joseph's Villa;Sacred Heart Center;Richmond Police Department;Court Service Unit;Ready Kids;Department of Social Services - Child Protective Services (CPS);Shelter for Help in Emergency;Abuse Alternatives, Inc.;Foothills Child Advocacy Center (CAC);Albemarle County Department of Social Services (DSS);Court Service Unit;Department of Social Services - Child Protective Services (CPS);Ready Kids;Albemarle County Department of Social Services (DSS);Foothills Child Advocacy Center (CAC);Abuse Alternatives, Inc.;Shelter for Help in Emergency;Shelter for Help in Emergency;Court Service Unit;Albemarle County Department of Social Services (DSS);Department of Social Services - Child Protective Services (CPS);Ready Kids;Abuse Alternatives, Inc.;Foothills Child Advocacy Center (CAC);Department of Social Services - Child Protective Services (CPS);Albemarle County Department of Social Services (DSS);Foothills Child Advocacy Center (CAC);Abuse Alternatives, Inc.;Ready Kids;Shelter for Help in Emergency;Court Service Unit;Foothills Child Advocacy Center (CAC);Department of Social Services - Child Protective Services (CPS);Abuse Alternatives, Inc.;Shelter for Help in Emergency;Albemarle County Department of Social Services (DSS);Court Service Unit;Ready Kids;Shelter for Help in Emergency;Court Service Unit;Abuse Alternatives, Inc.;Department of Social Services - Child Protective Services (CPS);Ready Kids;Albemarle County Department of Social Services (DSS);Foothills Child Advocacy Center (CAC);</t>
  </si>
  <si>
    <t>1;1;1;1;1;1;1;1;1;1;1;1;1;1;1;1;1;1;1;1;1;2;2;2;2;2;1;1;1;1;1;1;1;1;1;1;1;1;1;1;1;1;1;1;1;1;1;1;1;1;1;1;1;1;1;1;1;1;1;1;1;1;1;1;1;1;1;1;</t>
  </si>
  <si>
    <t>HM20001019</t>
  </si>
  <si>
    <t>A systematic investigation into sensory and motor based feeding issues in boys with Barth Syndrome</t>
  </si>
  <si>
    <t>Stacey Reynolds</t>
  </si>
  <si>
    <t>Occupational Therapy</t>
  </si>
  <si>
    <t xml:space="preserve">Barth syndrome is an X-linked recessive disorder that is typically characterized by cardiomyopathy (CMP), skeletal myopathy, growth retardation, neutropenia, and increased urinary levels of 3-methylglutaconic acid (3-MGCA). Interestingly, there appears to be a wide variability of phenotypes amongst Barth patients, which presents a major challenge to early identification and accurate diagnosis of Barth. Reportedly, some children with Barth have never been neutropenic, whereas others lack increased 3-MGCA and a minority has limited or no signs of cardiomyopathy (Clarke, Bowron, Gonzalez, Groves, Newbury-Ecob, Clayton, et al., 2013). Although Barth is a rare disease, with fewer than 200 living males known worldwide, evidence is accumulating that the disorder is under-diagnosed. Under-diagnosis may also occur because of the wide variability of the clinical features of Barth. We do know that delayed motor milestones, lethargy and fatigue, feeding problems and failure to thrive are observed in many boys with Barth. Historically regarded as a cardiac disease, Barth is now considered a multi-system disorder (Clarke, et al., 2013).While treatment of medical complications associated with Barth is of primary importance, there is a concomitant need to look at behavioral and clinical features of the disorder, particularly because phenotypic patterns of behavior may be useful in early diagnosis or intervention. In 2010, our research team found that sensory issues related to feeding and eating were ubiquitous in a sample of 21 boys with Barth, with some behaviors such as strong gag reflex identifiable early in development. Specifically, boys with Barth had a strong preference for salty, cheesy, and spicy foods while having an overall restricted repertoire of foods they would eat (e.g. picky eaters) (Reynolds, Kreider, &amp; Bendixen, 2010). In 2012, we conducted a follow-up study with 25 boys with Barth examining the relationship between chemical taste sensitivity, unusual feeding behaviors (e.g. gag, oral motor delays, and food refusal), sensory sensitivities and diet. In line with our previous findings, taste/smell sensitivity was identified by 50% of Barth families who completed a Short Sensory Profile. Similarly, food refusal, food selectivity, and oral motor difficulties were identified as being present in 50% of boys with Barth, while 70% of families identified past or current problems related to gagging, vomiting and/or difficulty swallowing foods. The onset of most food-related problem behaviors was noted by parents to be between birth and the start of eating solid foods (around 6-8 months of age). On tests of chemical taste sensitivity (taste testing with chemical strips), boys with Barth rated their perception of bitter tastes (thiourea, phenylthiocarbamide (PTC)) at rates commensurate with non-affected siblings (30-33% supertasters) and published norms (Feeney et al., 2011). However, boys with Barth rated their perception of salty taste (sodium benzonide) much differently than non-affected siblings, with 0% of boys with Barth being identified as a supertaster (compared to 22% of control siblings) and 65% of the Barth sample indicating that they did not taste anything (non-taster) compared to 22% of control siblings. Taken together, this preliminary data suggests that at least 50-70% of boys with Barth syndrome have some type of feeding-related problem behavior, and that these phenotypic behaviors are present at or around birth. Further, these behaviors may be attributed to differences in chemical taste sensitivity (particularly related to perception of salty taste) and/or differences in sensory-motor abilities (likely attributed to low muscle tone or weakness). Several childhood genetic disorders including fragile X syndrome, Rett syndrome, and Angelman syndrome have been linked to atypical sensory processing (Mount et al., 2003; Walz and Baranek, 2006; Baranek et al., 2008). Children with Rett syndrome and fragile X syndrome have also been shown to have atypical feeding behaviors, such as aversion to certain textures (Isaacs et al., 2003; Raspa et al., 2010).  No studies to this date have correlated sensory sensitivity with problematic feeding behaviors, such as food selectivity, in populations with childhood genetic disorders.  However, studies on typical children have associated selective eating with sensory sensitivity, particularly sensitivity in tactile and taste/smell domains (Farrow &amp; Coulthard, 2012). Taste/smell and tactile sensitivity has been associated with a childÆs lower consumption of fruits and vegetables, and higher child food neophobia (Coulthard &amp; Blissett, 2009). Reportedly, up to 50% of children with Barth Syndrome have a probable or definite difference in taste/smell sensitivity (Reynolds, Kreider, &amp; Bendixen, 2012). Taste/smell sensitivity could, therefore, account for the food selectivity seen in this population.Taste perception is based upon chemical sensitivity of receptors located on the tongue; genetic variation in taste receptor sensitivity secondarily gives rise to unique perceptions of certain tastes (Feeney et al., 2010). To some extent, it has been shown that taste perception influences food preferences and, along with environmental influences, may significantly contribute to dietary choices (Negri et al., 2012; Feeney et al., 2010). The most well studied chemical taste receptor gene is TAS2R38, which encodes for bitter receptors detecting two thiourea compounds:  phenyltiocarbamide (PTC) and 6-n-propylthiouracil (PROP). While there is a natural range with which these bitter compounds are detected, individuals who perceive PTC/PROP to be intensely bitter have sometimes been termed ôsupertastersö (for a review see Hayes &amp; Keast, 2011). Over the past two decades research has shown that individuals who have a higher sensitivity for these bitter compounds report less liking of vegetables and consume fewer vegetables overall (Negri et al., 2012; Duffy et al., 2010; Dinehart et al., 2006); they also may consume less fruits compared to low-sensitivity tasters (Yackinous &amp; Guinard, 2002). Alternatively, non-tasters, those who taste PROP as least bitter, have reported consuming more alcohol, and have a greater preference for high-fat and sweet foods (Duffy, 2004). While markedly less studied than bitter taste, salty taste perception has also been examined. Interestingly, perceived bitterness of PROP has been associated with a higher perceived intensity of aqueous salt samples (Bajec &amp; Pickering, 2008) and perceived saltiness in foods (Hayes, Sullivan &amp; Duffy, 2010). PROP supertasters, in one study, were shown to be most sensitive to sodium changes in chicken broth, and disliked broths with the highest sodium concentration (Hayes et al., 2010). While PROP supertasters did show frequent high-sodium food intake, researchers suggested that in the American contemporary salt-rich diet, supertasters may find foods to be sufficiently salty, while non-tasters may seek to increase the stimulus levels to achieve desired levels of saltiness. Given the influence of taster-status (e.g. supertaster vs. non-taster) on dietary food choices, these phenotypic behaviors may be important to consider with relation to Barth syndrome, particularly in light of dietary influences on cardiac function, energy consumption, and overall growth. </t>
  </si>
  <si>
    <t xml:space="preserve">Participants will receive no direct benefits from participating in this study, with the exception of learning more about their own, or their childÆs, taste/smell preferences. </t>
  </si>
  <si>
    <t>Barth syndrome is a genetic disorder that affects approximately 1/500,000 boys each year. While treatment of medical complications associated with Barth is of primary importance, there is a concomitant need to look at behavioral and clinical features of the disorder. Our previous work identified sensory issues related to feeding and eating that were ubiquitous in Barth children, with some behaviors such as strong gag reflex identifiable early in development. The purpose of this study is to build upon our preliminary findings and expand our methodologies for data collection. The application has three specific aims: 1) Expand upon current taste testing strategies to evaluate taste status in boys with Barth; 2) Develop new methodologies to identify and assess early biomarkers of sensory and motor differences in children with Barth; and 3) Establish a Community Advisory Board that will provide feedback on developing methodologies and advise our group on future research and strategies for translation of knowledge into practice.</t>
  </si>
  <si>
    <t xml:space="preserve">All members of the research team will be familiar with written protocols outlined in the IRB document. In addition, we will meet bi-weekly to review procedures and progress with data collection and data management. Research PI will oversee all student and research assistant activity. </t>
  </si>
  <si>
    <t xml:space="preserve">We will add to a newly emerging body of literature supporting the need for dietary and sensory-based intervention for boys diagnosed with Barth Syndrome. Given the influence of taste and smell chemo-sensory function on food preferences and eating behaviors, the phenotypic markers we are examining in this study may be important to consider with in light of dietary influences on cardiac function, energy consumption, and overall growth. </t>
  </si>
  <si>
    <t xml:space="preserve">Aim 1. Boys with Barth Syndrome and their families will be recruited at the 2014 Barth Syndrome Foundation conference (Clearwater, Florida).  As part of the standard proceedings for this conference, there is a "consent session" the night before the conferences "clinic days". At the consent session, parents (and older boys with Barth) come and hear about all of the research studies (usually about 7) which will be available for them to participate in the following two days. At that time we will describe the purpose of our study, the tasks involved and we can give a copy of the consent form for families to review over night. The following day, or the day after, families can choose to be scheduled for our "clinic" and they will come to see us at their schedule time. The coordinator for the Barth Syndrome Conference, Shelly Bowen, will also be provided with details about our study, and will serve to direct families who might be interested to our clinic space so we can talk to them directly. Typical boys for our comparison group will be recruited through flyers posted on the VCU campus, at recreation centers in the Richmond VA area (e.g. YMCA) and at after-school centers (e.g. Boys and Girls Club). Recruitment will also be allowed though word-of mouth.Aim 2. The first part of Aim 2 will involve recruiting Barth-affected families who are willing to share their early home movies with us for research purposes. The purpose of this project will be discussed directly with families who attend the 2014 Barth Syndrome Conference. If they are interested in the project, we will ask them to fill out a permission to contact form (Appendix B) allowing us to follow up with them after the conference. We will also post an advertisement in the Barth Syndrome Journal, explaining the highlights of the project and asking families to contact us directly if they are interested in participating.The second part of Aim 2 will be testing methods for remote collection of taste-strip data. Recruitment will take place several ways. First, families who volunteer to participate in part 1 of Aim 2 (video sharing) will be asked if they would also be willing to conduct the short taste test at home and mail the results in with their video. Second, we will ask the Barth Syndrome Foundation coordinator, Shelly Bowen, to share our study information through a blast e-mail to all Barth Families, asking them to contact us if they did not participate in the study at the Barth Syndrome Conference but would still like to participate remotely. Aim 3. Advisory board members will be recommended by Shelly Bowen, Barth Syndrome Staff/Conference Coordinator, or approached directly by our staff at the Barth Syndrome Foundation conference. If approached directly, we will provide basic information about the advisory board (Appendix C) and ask them to fill out a permission to contact form (Appendix B). </t>
  </si>
  <si>
    <t xml:space="preserve">Our long term goal is to develop therapeutic approaches to evaluate and treat sensory and motor-based feeding issues in boys with Barth syndrome. The overall objective we have for this application is to expand upon our current strategies and methods for evaluating sensory and motor behaviors related to feeding/eating in the Barth population. Secondarily, we will take the necessary steps to translate our research findings into functional applications, which can be implemented into practice. Our rationale for this project is that issues related to feeding and eating are important to consider for boys of all ages with Barth, however, our knowledge of the etiology, range, and impact of these issues is greatly lacking. Further, early identification of sensory patterns in Barth may assist in differential diagnosis and create opportunities for early interventions that may minimize the impact of these behaviors on function and participation. The proposed project establishes a strong scientific framework for future studies targeted at understanding the biological basis for these behaviors, the impact of these behaviors, and evaluating treatment response. Specific AimsAim 1: Expand upon current taste testing strategies to evaluate taste status in boys with Barth. Our previous study looked at child responses to three chemical strips: PTC, thiourea and sodium benzonate. We will expand upon our strategy by including measures of propylthiouracil (PROP), which is currently the best-studied phenotypic marker of variation in taste and oral sensation (Negri et al., 2012). We will also add to our battery of tests an assessment of the density of taste papilla on the tongue tip (fungiform papilla) and a measurement of hedonic responses to sodium chloride using a standardized chicken broth taste testing paradigm (Hayes et al., 2010). Aim 2: Develop new methodologies to identify and assess early biomarkers of sensory and motor differences in children with Barth. Measures of taster status are difficult to assess in children less than three years of age. However, use of retrospective video analysis has been useful in other populations (e.g. children with autism, Fragile X, and developmental delays) to identify early sensory and motor behaviors in children as early as 6-9 months, which may serve as phenotypic biomarkers or targets for early intervention. For this aim, we will establish methods for collection of home videos from families using remote data acquisition strategies (e.g. mail, secure website). A second part of this aim will be to test feasibility of methods for having families conduct taste testing procedures at home as a means for gathering a larger and more representative sample of children with Barth syndrome.Aim 3. Establish a Community Advisory Board that will provide feedback on developing methodologies and advise our group on future research and strategies for translation of knowledge into practice.  Sensory and motor-based impacts of living with Barth syndrome exist within the context of real lives.  Members of the Barth community will be sought to engage in the research process as a strategy for capitalizing on the expertise of those individuals living and working intimately with Barth syndrome.  Incorporation of community-engagement in this exploratory research will strengthen interpretation of study findings and ensure the relevance and cultural acceptability of study goals, methods, and future directions.  </t>
  </si>
  <si>
    <t>Aim 1. Expansion of Taste Testing Procedures 1.1 Design and Sample: For aim 1 we will use a cross sectional, two group comparison design; the two groups will be boys with Barth and a control population. We anticipate that much of the data will be collected at the 2014 Barth Syndrome Foundation conference (see Aim 2 for methods being trialed for remote data collection) and (for the control population) in communities adjacent to sponsoring institution. Based on a power analysis from our pilot data, we will need to collect data on ~25 boys with Barth and 25 age-matched controls for a total sample of n=50. Subjects will be between the ages of 5-21.1.2 Measures: 1.2.1 Chemical Taste Strips- Participants will be asked to assess responsiveness to PTC, Sodium Benzonate, and PROP by tasting small strips of chemical-impregnated filter paper (Image 1). Four strips will be tested in total, one for each chemical taste and one untreated control test paper. The four strips will be randomly sequenced for each child. Before each strip application (see below) children will rinse their mouth out with water several times until they report they have ôno tasteö in their mouth.Procedures for testing are as follows: Participants will place each strip of paper on their tongue (Image 2) and close their mouth, allowing the strip to moisten. Once the childÆs mouth closes, the examiner will start their stop watch and tell the child that they can take the paper out after the timer gets to 10 seconds. At that point, participants will be asked to rate the perceived sensation/taste using a five-point labeled magnitude scale with the following categories:  ôdid not taste that at allö, ôbarely detectableö, ômoderate tasteö, ôvery strongö, and ôstrongest imaginableö. The scale will be supplemented with pictures to assist younger children in completing the rating scale (Figure 1). Ratings of ôvery strongö or above will be categorized as ôsupertastersö, while children that do not taste at all or ôbarely tasteö will be categorized as ônon-tastersö. 1.2.2 Density of Taste Papilla- One mechanism through which genetic variation might affect taste perception is through the density of fungiform papillae (FP) (Feeney et al., 2011). Fungiform papillae are innervated by taste and trigeminal fibers (Duffy et al., 2010) and are thought to provide an approximate account of innervations density. These structures house taste buds on the tongue and are often found in higher densities on the tongues of ôsupertastersö (heightened perception of saltiness) vs. ônon-tastersö (Hayes et al., 2010).  In order to measure density of FP we will model the methods of Correa and colleagues (2013) who utilized digital photography to record and count papillae on the anterior surface of the tongue. Prior to commencing the photographing and counting of papillae, subjects will rinse their mouth with deionized water and the researchers will assist in drying their tongue with a filter paper. Next, a piece of filter paper (WhatmanÆs No. 1) that contains a blue food dye (RobertÆs Brilliant Blue FCF133) will be placed on the left side of the anterior tongue (most anterior 3-4 cm) for 3 seconds. On removal of the filter paper, the tongue will be dried with a clean piece of filter paper. Subjects will be placed in a seated position at the table, with their elbows on the table and hands on the side of their head, and the chin protruding forward; this position will allow greater stability during photography. The participants will be asked to extend their tongue and hold it steady with their lips while 3û7 images of the 2-cm anterior stained area are captured with a Nikon Coolpix 4500 (4.0 megapixels) camera with a macro light attachment (Macro Cool-light SL-1). Images will be taken at different angles to ensure that all of the 2-cm stained area is visible in the images captured. A 10╫3mm wide piece of filter paper will be placed on the right side of the anterior tongue to provide a scale for calculation of the magnification of each image  (Comancho-Alonso, Lopez-Jornet, &amp; Molino-Pagan, 2012) (Image 3).  Digital images will be downloaded to a research laptop computer and analyzed using a ôzoomö option in the Adobe Photoshop 12 program. Based on prior studies, we anticipate the magnification for image analysis will range between ╫15 and ╫25 (Correa et al., 2013). All images will be coded with a 4-digit subject number and randomized before analysis so that the identity of the participants will be unknown to the experimenter. For each participant, the total number of papillae in the anterior tongue will be quantified.Fungiform papillae have been identified as mostly mushroom-shaped and elevated structures (Correa et al., 2013) (Image 4). They also tend to dye darker than other taste buds (e.g. filliform papillae). The number of FP in each 1-cm region will be identified and counted using the ôzoomö option in Adobe Photoshop. 1.2.3 Hedonic Responses to Sodium Chloride- According to methods outlined by Hayes et al. (2010), participants will report on the saltiness and overall liking across seven concentrations of sodium in sampled chicken broth.  Salt concentrations will range from levels found in low-sodium and regular sodium soups to levels well beyond typical commercial concentrations. The samples will be made from CampbellÆs« Soup Co. Low Sodium Chicken Broth (0.02 M sodium) with additions of Kosher salt (Cargill, Inc.) to produce seven sodium chloride concentrations (35 mM, 63 mM, 112 mM, 0.2 M, 0.355 M, 0.63 M, and 1.12 M). According to the methods outlined by Hayes and colleagues (2010), broths will be prepared in batches, frozen, and warmed to 40░C using a water bath. Sample servings of 15 ml will be served in random order to participants. Subjects will be asked to rate the degree of liking/disliking (hedonic) (Figure 2.) and the perceived saltiness (intensity) for each broth. Mean broth intensity and hedonic ratings will be examined between groups at each concentration (ANOVA) and for concentration differences at maximal liking (i.e. preferred concentration peak). 1.2.4 Sniffin Sticks test of Nasal Chemosensory Function: This test uses pen-like odor dispensing devices to deliver odorant stimuli. As noted by Hummel and colleagues (2007), Sniffin Sticks have been used in over 100 published studies of olfactory function, and have well established test-retest reliability and validity. The test contains three subtests of odor identification, odor discrimination and odor threshold. On the odor discrimination subtest, the subject is presented with three odorants and asked to identify the sample that contains a different smell. Odorants are similar with regards to intensity and hedonic tone and subjects are blindfolded during administration in order to prevent visual detection of the dispensing devices. A total of 16 triplets are presented separated by 20-30 seconds; total scores on this test range from 0-16 indicating the total number of correct selections across the 16 trials. The Odor Identification sub-test will use similar pen-like odor dispensing devices for 16 common odors. A multiple choice identification of odors will be performed from lists of four descriptors each. Scores will again range from 0-16. Odor thresholds for n-butanol will be assessed using a single staircase, three alternative forced choice procedure. Sixteen dilution will be prepared in a geometric series starting from a 4% n-butanol solution (dilution ratio 1:2 in deionized aqua conservata as solvent). Three pens will be presented in a randomized order, with two containing the solvent and the third odorant. Subjects will be asked to identify the odor-containing pen. Triplets will be presented at intervals of approximately 20s. Reversal of the staircase will be triggered when the odor is correctly identified in two successive trials. Threshold will be defined as the mean of the last four of seven staircase reversals. The subjectsÆ score will range between 1-16 (Hummel et al, 2007).1.2.5 Behavioral MeasuresShort Sensory ProfileThe Short Sensory Profile (SSP) is a 38-item questionnaire that examines a childÆs behavioral reactions to various sensory situations found in everyday life (e.g. avoids certain food tastes, reacts emotionally or aggressively to touch). Parents will complete the SSP for all participants, ranking each behavior on a frequency scale ranging from Always (child always responds in this manner) to Never (child never responds in this manner). Seven section scores are generated on the SSP (e.g. tactile sensitivity, taste/smell sensitivity) and a total score will be calculated by summing all section scores. For each section, the childÆs score raw score will classify them into one of three categories: typical performance (at or above 1 SD below the mean), probable difference (between 1 and 2 SD below the mean), and definite difference (more than 2 SD below the mean).  Food Inventory Parents will be asked to complete a four-part food inventory questionnaire.  The first section asks questions about unusual or problem behaviors associated with food intake or food preference.  If parents responded ôyesö to a problem behavior, they will be asked to provide more details about the behavior including age of onset.  The second section of the questionnaire will ask parents to provide information about the frequency of which specific foods are eaten by the child and, secondarily, if the food is eaten by the family.  Drinking and meal pattern questions will be asked in the third section; similar to the first section, parents were asked to provide written details about unusual behaviors.  Parents were asked to complete a checklist about whether or not their child is able to eat specific food consistencies (e.g. smooth or creamy food, chewy foods) in part four.  1.3 Statistical Analyses: All data will be entered into a statistical analysis program (SPSS 21). Our first objective will be to compare chemical tastes preferences, papilla density and hedonic preferences in children with Barth Syndrome and non-Barth boys.  Descriptive statistics will initially be run for both groups; independent sample t-tests and multiple analysis of variance models will then be used to compare mean scores between Barth and non-Barth boys on our multiple dependent variables. Our second objective will be to explore differences between supertasters and non-tasters within the participant characteristics of taste/smell sensitivity (from the SSP) and presence of problem food behaviors (e.g. history of dysphagia, oral motor delays, or food refusal) indicated on the food inventory. This will be accomplished using a chi-square analysis with an alpha level set at a=.05. Finally, logistic regression modeling will be used to explore associations between the variables of age, ethnicity, diagnosis (yes, no), sensory sensitivity scores, and specific food behaviors with the probability of being a non-taster or super-taster for each chemical strip (PTC, PROP, Sodium Benzonate). Aim 2. Development of New Methodologies2.1. Design and Sample:  For aim 2, we will use e-mail blasts, advertisements on the BSF website, and postings in the BSF journal to recruit ten families of children with Barth syndrome (any age); we will make a special effort to contact those families who are living overseas or live in the US but who were not able to attend the 2014 BSF conference. These families will be asked to mail early home videos (prior to age 2) of their Barth-affected child to the researchers. Families may also be asked to conduct a basic taste-testing procedure in their home and report findings back to the researchers. Methods related to retrospective video-analysis and remote data collection for taste-testing are described below. 2.2 Retrospective Video Analysis: Retrospective video analysis has been useful in other populations (e.g. children with autism) to identify early sensory and motor behaviors in children as early as 6-9 months, which currently serve as phenotypic biomarkers and targets for early intervention. The purpose of this aim will be to develop the methodology and coding system to evaluate early sensory and motor features in children currently diagnosed with Barth syndrome using retrospective video analysis. The long term goal of this work will be to evaluate the hypothesis that infants with Barth can be distinguished from infants with other genetic or developmental conditions in the first two years of life on the basis of early clinical observations, and that sensory-motor differences can assist in early identification. Families will be asked to provide all available videotape footage of their child from birth to 2 years of age which meets the following criteria: 1) child is a primary feature of the video (other children or adults may be involved, but the child is a primary participant); 2) the child is involved in one of the following activities: eating, drinking, outdoor play, indoor play or practicing new motor skills (e.g. learning to walk); 3) date of the video recording must be known. All videos will be transferred from existing formats to digital format or DVD, and the original media will be returned to the family. Home video footage will be cataloged by date (age of child) and segment start and end time (Ozonoff et al., 2008). As outlined by Ozonoff and colleagues (2008), a segment will be defined when the events, location, or date of the activity on the video change. Any segments that do not contain the subject or are of poor quality will be omitted. A video coding scheme will be developed to identify early-emerging patterns of atypical sensory or motor behavior (Freuler et al., 2012). Behaviors considered to reflect sensory and motor deficits previously associated with Barth syndrome (e.g. food texture/temperature sensitivity, oral motor incoordination, poor chewing skills, muscle weakness or inefficient movement patterns) will be carefully operationalized (Clarke et al, 2013; Reynolds et al., 2012). The protocol will be developed based on these operationalized observations and modified after the pilot observations (Clifford, Young, &amp; Williamson, 2007). Scorers will be required to indicate the dominant context seen in the video (e.g. home, beach, or playground) as well as the interaction between the child and others in the video (i.e. to identify social demands). Test of inter-observer reliability will be an integral part of our evolution of this methodology, with agreement being set at 80% for each behavior before an item is finalized. For our pilot analysis we will use both frequency counts per segment (e.g. how often did the behavior occur throughout 3 minute segments) and an overall quality rating in which raters will be asked to provide their subjective impression about the fluidity and ease of specific motor patterns (e.g. chewing, hand to mouth, transitions for sit to stand). 2.3 Remote Methods for Taste Testing: The second part of Aim 2 will be to test methods for collecting chemical taste sensitivity data remotely. Similar to our procedures outlined in section 1.2.1, participants will be asked to assess responsiveness to PTC, Sodium Benzonate, and PROP by tasting small strips of chemical-impregnated filter paper. We will ship the chemical taste strips and behavioral forms (SSP, food inventory) to families who express interest in participating. Strips will be color coded with a small dot so parents do not know which strip contains which chemical (or which strip is the control paper). Parents will be given a random order with which to apply the colored strips to the childÆs tongue (e.g. blue, red, purple, green). Following written procedures with accompanying images, parents will follow the standard methods of data collection established by our research team. Once the child/participant has rated each strip on our labeled magnitude scale (Figure 1), parents will record the responses on a provided table and mail the scores with associated subject number back to the research team.  Aim 3: Establishment of an Advisory Board: The move toward community engaged research (CER) is, in part, driven by the recognition that inclusion of diverse perspectives in multidisciplinary teams is essential to address complex problems. We fully recognize the inherent value of engaging community members (e.g. parents) as collaborators in research to guide the research questions and the research process. Therefore, for Aim 3, we will recruit diverse members of the Barth community to serve (volunteer) on the Advisory Board. We will seek Barth Syndrome families in various stages of the syndrome to develop a collaborative partnership and work cohesively together to provide feedback and guidance for the research team. We expect to recruit and include up to 8 families with the expectation that 3-5 families will participate fully in meetings at a given time. Inclusion will focus on such variations as range of progression of the syndrome; multiple children with Barth in one family; stage of health; and geographic location. Regularly scheduled meetings and on-going discussions (e.g. web-based discussion boards, list-serve discussions; Skype meetings; in person meetings at the Barth Foundation Conference) will be utilized to initiate and maintain dialogue regarding research related activities such as recruitment strategies and perceived relevance and acceptability of planned methods. Importantly, research is often criticized for not being applicable to the community. By partnering with the Barth community, this can lead to practical interventions, and increase participation, as what is being researched is valuable and meaningful to the actual community.</t>
  </si>
  <si>
    <t xml:space="preserve">Discuss </t>
  </si>
  <si>
    <t>Does not address CEnR</t>
  </si>
  <si>
    <t>Establishing a CAB to advise on future research is a project aim.</t>
  </si>
  <si>
    <t>HM20008598</t>
  </si>
  <si>
    <t>Review of the Virginia Enterprise Zone Program</t>
  </si>
  <si>
    <t>Sarin Adhikari</t>
  </si>
  <si>
    <t>Wilder School of Government and Public Affairs</t>
  </si>
  <si>
    <t>Enterprise Zones made their debut on the American public-policy stage in the late 1970s as a British import, inspired by Hong KongÆs robust economy where, it was said, the relative absence of government regulations and taxes had stimulated explosive economic growth. Although enterprise zones never became US national policy, most states eventually enacted enterprise-zone programs.But whereas the British version has focused solely on incentivizing business growth, in the United States, enterprise zones are also meant to function as place-based economic revitalization tools in distressed communities. This broadens the scope and mission of the enterprise zone and it should also broaden the methods by which enterprise-zone effectiveness is evaluated.Because so many states have adopted enterprise zone programs, evaluations began as early as the 1980s and they have appeared fairly frequently since then. (See for example, Green, 1991.) Both academic research and applied studies of enterprise-zone performance present a mixed picture. Most studies focus on employment effects; some evaluate their effects on property-values as well.To cite but a few, Elvery (2008) found that enterprise zones in Florida and California had no effect on employment growth. Bondino and Engberg (2000) examined enterprise zones in California, Kentucky, New York, Pennsylvania and Virginia, and concluded that none of the programs produced noticeable impacts on employment growth in neighborhoods surrounding the zones. In a related study, Greenbaum and Engberg (2000) found that enterprise-zone programs in these same states had no positive impacts on housing markets, income, or employment. Neumark and Kolko (2010) also found that the California enterprise zone program had no effect on employment creation.However, the Florida Office of Economic and Demographic Research determined that FloridaÆs enterprise zones had a direct and positive impact on property values in the zones and in surrounding areas. And Kolko and Neumark (2010) found that some enterprise zones in California did, indeed, exhibit favorable employment effects, specifically in non-manufacturing industries and in zones where managers conducted aggressive marketing and outreach activities. Similarly, Boarnet (2001) and the Delta Development Group (2011) found that program implementation and management are important determinants of enterprise-zone success.Taken together, these studies show that American enterprise zones are complex and that financial incentives alone do not necessarily bring about business investment, employment growth or property-value gains. Therefore, one must approach enterprise zone evaluation with important points in mind:1.First, enterprise-zone incentives are tools. Their potential value lies in the extent to which they are used to implement well-planned, place-based economic revitalization strategies. Thus, to evaluate the efficacy of the tools, one must also understand the strategies they are expected to implement. Then one can ask questions such as: How good is the fit between the needs of businesses, the communityÆs economic revitalization goals and strategies, and the enterprise-zone tools? Do the enterprise-zone incentives address the gaps or deficiencies that businesses experience so as to render those locations more productive for businesses? Do the state enterprise zone incentives complement, or create synergies with, other (state and local) revitalization programs and strategies in the area?2.Second, as noted in some studies, the success of an enterprise zone may have much to do with how well the zone, and the locality in general, are administered. In addition to the basics, such as access to suppliers, markets, a high-quality labor force, infrastructure and utilities, most businesses want reliable government services (e.g. public safety), a community of compatible businesses or other compatible uses, assistance with trouble-shooting government- or community-related challenges, and reasonable and predictable taxes and other costs. Enterprise zones without these features may find it difficult to compensate for them with incentives alone. Moreover, enterprise zones that burden businesses with red tape to receive the incentive payments, as documented, for example, in New Jersey by the Delta Development Group (2011), may fail to deliver the hoped-for business and employment gains.References for Cited Works:Boarnet, Marlon B. Enterprise Zone and Job Creation: Linking Evaluation and Practice. 2001.http://edq.sagepub.com.proxy.library.vcu.edu/content/15/3/242.full.pdf+htmlBondino, Daniele and John Engeberg. ôEnterprise zones and local employment: evidence from the statesÆ programs.ö Regional Science and Urban Economics 30.5 (2000): 519-549.Elvery, Joel A. ôThe impact of enterprise zones on resident employment: An evaluation of the enterprise zone programs of California and Florida.ö Economic Development Quarterly (2008). http://urban.csuohio.edu/~elvery/ElveryWebEZRes0907.pdfFlorida Office of Economic and Demographic Research. Analysis of Enterprise Zone Program. 2015.http://edr.state.fl.us/Content/returnoninvestment/enterprisezone_2014.pdfGreen, Roy E. (ed.). Enterprise Zones: New Directions in Economic Development. Newbury Park, CA: Sage Publications, 1991.Greenbaum, Robert and John Engeberg. ôAn evaluation of state enterprise zone policies.ö Review of Policy Research 17:2-3 (2000) 29-45.Kolko, Jed and D.avidNeumark. ôDo some enterprise zones create jobs?ö Journal of Policy Analysis and Management, 29: 5-38. 2010. doi:10.1002/pam.20477.Neumark, David and Jed Kolko. ôDo enterprise zones create jobs? Evidence from CaliforniaÆs enterprise zone program.ö Journal of Urban Economics 68.1 (2010): 1-19.</t>
  </si>
  <si>
    <t>Participants may not receive direct benefits. However, the outcome of the research might influence public policy that will be beneficial to the population of the commonwealth.</t>
  </si>
  <si>
    <t xml:space="preserve">This study attempts to find an answer to the following question:Has the Virginia enterprise zone program been successful in encouraging economic growth within the designated areas? </t>
  </si>
  <si>
    <t>Periodic meetings, emails, phone conversations.Project updates reviewed weekly using a electronically shared logbook, through in-person meetings, as well as emails and phone conversations.</t>
  </si>
  <si>
    <t>Knowledge gained from this research will play an important role in the future of the state enterprise zone program.</t>
  </si>
  <si>
    <t>Our client, Department of Housing and Community Development, collects contact information about the businesses operating within the enterprise zones, and the stakeholders associated with the enterprise zones. This study will use the records provided by DHCD to us. Focus group recruitment will be done by DHCD based on their pre-existing relationship with the respondents. DHCD will send invitations for participation to each of the focus group using a randomized list of potential participants at each location. RSVPs will be handled by CURA staff who will communicate the number of RSVPs to DHCD every day. Based on the numbers, DHCD will send invitations to more participants until CURA receives RSVPs from about 6-8 participants. DHCD will not know who has responded to their request and who will be participating in the meeting. A sample of the recruitment email is attached.</t>
  </si>
  <si>
    <t>Following are the specific goals of the study1. Has the enterprise zone program been successful in attracting new businesses into the zones?2. Has there been substantial job growth as a result of the enterprise zone incentives?3. Has there been increase in property value as a result of the enterprise zone incentives?4. What are the strengths and weaknesses of the Virginia enterprise zone program ?5. What needs to be done in the future to enhance the effectiveness and the efficiency of the program?</t>
  </si>
  <si>
    <t xml:space="preserve">The study uses quantitative and qualitative methods. The quantitative analysis uses quarterly census  of employment and wages to assess changes in number of business establishments and jobs over time from 2000 to 2015. Such changes will be compared between the enterprise zones and a carefully selected control zone.The qualitative analysis includes study of data collected through survey and focus group discussions. Businesses operating inside the enterprise zones, those operating outside the enterprise zones, and other stakeholders associated with the enterprise zones  will be asked questions (attached here) about their satisfaction related to enterprise zone incentives and administrative efficiency. The surveys will be administered electronically via VCU RedCap software using the email addresses provided to us by the Department of Housing and Community Development. The results of the survey will be reported in aggregate form and none of the email addresses or associated business / person will be identified.8 focus group meetings (4 with business owners and 4 with stakeholders) will be conducted to deep dive into the issues. We expect to have about 6 to 8 participants in each group.   Department of Housing and Community Development is responsible for recruiting focus group participants  and booking the meeting venues. Business owners inside the enterprise zones and other stakeholders associated with the enterprise zone program will be recruited for the focus groups. Business owners outside the enterprise zones will not be recruited for this purpose since they do not have any experience using the enterprise zone programs, and hence, are irrelevant to the research. To ensure confidentiality, RSVPs will be managed by CURA staffs. No audio recording device will be used to collect the data. Assistant moderator will either note down the conversation on a notepad or type into a word processing software during the meeting. Data collected from the focus group will be reported in aggregate format and will not be linked directly or indirectly to any participant.Focus group meeting will be held in Richmond (Main Street Center, 12th Floor South Conference Room), Hampton (Ruppert L. Sargent Building, 6th Floor, EDA Conference Room), Wythe County (Joint IDA Office Conference Room), and Halifax County (Halifax County IDA Classroom). The topics discussed in the focus groups are mostly about the impact of state and local incentives on business growth and retention, strengths and weaknesses of the program, administrative effectiveness of the program, and some opinions and suggestion to make the program better in the future. Attached, please find the focus group discussion guides and the information sheets.The collected data will be stored securely at the Center for Urban and Regional Analysis (CURA@VCU) and only the staff </t>
  </si>
  <si>
    <t>Department of Housing and Community Development;Department of Housing and Community Development;</t>
  </si>
  <si>
    <t>HM20013904</t>
  </si>
  <si>
    <t>Improving Emotion Regulation in Adolescents with ADHD</t>
  </si>
  <si>
    <t>Joshua Langberg</t>
  </si>
  <si>
    <t>Deans Office - Humanities and Sciences</t>
  </si>
  <si>
    <t xml:space="preserve">Attention-deficit hyperactivity disorder (ADHD) is a highly prevalent (estimated prevalence rate of 7%), chronic, neurodevelopmental disorder (American Psychiatric Association, 2013). Emotion dysregulation (ED) is a major contributor to the development of severe negative outcomes in adolescents with ADHD, such as the development of conduct disorder, depression, school dropout, and delinquency (Predy et al., 2014; Shaw et al., 2015). These negative outcomes result in considerable societal cost, an estimated $42.5 billion annually (Pelham et al., 2007). ParentsÆ use of emotion socialization practices are an important factor in fostering emotion development (e.g., Denham et al., 2007). Research suggests that ED and parent emotion socialization practices interact in predicting social and emotional outcomes in youth with ADHD (McQuade &amp; Breaux, 2017a). Further, research suggests that parents' use of supportive emotion socialization practices serves as a protective factor for emotion regulation development for youth with ADHD (Breaux et al., 2017a). Despite this, and the importance of the adolescent period for the development and refinement of emotion regulation strategies, behavioral interventions targeting ED have only been evaluated in preschool age youth with ADHD/externalizing problems (e.g., Bell et al., 2017; Herbert et al., 2013). Importantly, these studies suggest that behavioral and psychophysiological measures of ED can be improved through intervention. However, there are significant differences in emotional development, interpersonal demands, and plasticity between the preschool and adolescent developmental periods, and intervention approaches will need to differ accordingly. Adolescence is a critical developmental period in which youth learn to regulate their emotions and behavior in adaptive ways, and when multiple psychological and social changes are occurring (e.g., Casey, 2015). Importantly, from an intervention perspective, adolescents are expected to self-regulate emotions, rather than receiving support from parents or teachers as is the case in early childhood (e.g., Riediger &amp; Klipker, 2014). Although there is some evidence suggesting that medication may help improve emotion dysregulation (Posner et al., 2014), adolescents with ADHD are a population notorious for refusing to take or adhere to medication (see Wolraich et al., 2005). As such, behavioral interventions for adolescents with ADHD will need to focus on how parents can encourage adolescents to self-regulate their emotions and will need to do so in the context of high levels of family conflict.  This study has the potential to significantly impact the adolescent ADHD field, as interventions targeting ED in adolescents are currently only available for very specific populations (e.g., dialectical behavioral therapy for self-injurious and suicidal adolescents). In addition, current interventions for adolescents with ADHD are an upward extension of behavioral parent training programs designed for younger youth. These interventions focus largely on having parents increase structure, monitoring, and consistency with rewards/consequences. Unfortunately, given high rates of ED and family conflict, these interventions can actually lead to worse functioning and negative side effects for adolescents and their families (Bourchtein &amp; Langberg, 2018). A paradigm shift is needed, whereby interventions teach parents behavioral and conflict management skills and emotion socialization strategies, and adolescents are actively involved in learning how to self-regulate emotions and manage conflict. This type of intervention approach has the potential to improve adolescent functioning and decrease family conflict and decrease the risk of the adolescent developing more severe psychopathology, such as depression (Eddy, 2018). </t>
  </si>
  <si>
    <t>The benefits of this study appear to be quite substantial. The potential benefits to participants include improvement in emotion regulation and conflict management skills and a comprehensiveevaluation and monitoring. The intervention offers little risk or potential adverse effects to the adolescents or  parents. The results of this study are expected to provide important and new information regarding the integration of emotion regulation skills into ADHD treatments. The risk to participation in the study is considered mild, and it will be fully explained to participants. The proposed study's clinical assessment is comprehensive. For participants this may result in a more thorough understanding of their disorders. This may in turn lead to more effective recommendations for treatment. It cannot be promised, however, that participants will directly benefit from the assessments or interventions conducted as part of this study. There will be no charge for the sessions that are part of this study or for the assessments. The participants insurance will not be billed for intervention services or the assessments. However, there may be services recommended to involved families that are not part of this study such as recommended treatment for comorbid depression. These services typically require either insurance coverage or payment by the participant's family. Nominal payments will be provided to the clinicians for reviewing study materials and to the families for participation in the assessments and intervention activities.</t>
  </si>
  <si>
    <t>We chose to focus on adolescents with ADHD because: (a) ADHD is a commonly diagnosed mental health disorder: 8.8% of youth in the U.S. are currently diagnosed with ADHD (Visser et al., 2014); (b) emotion dysregulation is a core impairment in individuals with ADHD (Barkley, 2015); (c) emotion dysregulation is a major contributor to the severe negative outcomes in adolescents with ADHD, such as the development of depression, interpersonal violence, and school dropout (e.g., Predy et al., 2014); and (d) parents play an important role in the development of emotion regulation skills in adolescents with ADHD (Breaux et al., 2018; McQuad &amp; Breaux, 2017).  Exclusionary disorders were selected as these disorders warrant other focused evidence-based practices. Clients on the waitlist in the CPSD are routinely provided with a letter that has information on alternative community providers; this study would be listed as another option for alternative treatment. This letter provides families with resources of other treatment options that may be available sooner in the community (current waitlist is up to 6 months at the CPSD). Clinicians in the CPSD ADHD clinic will be made aware of this study, and encouraged to let any current patients in individual therapy who may be appropriate for/benefit from this study know of the option to participate in group in addition to their current individual therapy.</t>
  </si>
  <si>
    <t xml:space="preserve">We propose to finish developing and to pilot an intervention for adolescents with ADHD, the RELAX (Regulating Emotions Like An eXpert) intervention. RELAX focuses on 1) teaching parents their own coping skills, and emotion socialization strategies (how to discuss and respond to adolescent emotions), and 2) teaching adolescents how to self-regulate emotions and manage interpersonal conflict. First, qualitative feedback will be sought from community-based clinicians regarding intervention content, usability, and acceptability. We expect that clinicians will have important insight into the usability and acceptability of intervention content and materials that will help refine and improve the intervention.Next, the intervention protocol will be further revised through an open trial in a community-clinic, collecting stakeholder feedback to ensure that the intervention is acceptable and feasible. It is predicted that parents and adolescents will rate the intervention as highly acceptable and beneficial. It is further expected that improvements in family conflict and emotional and social functioning will be seen post-intervention and at follow-up, emotion dysregulation will improve based on both psychophysiological and behavioral measures. </t>
  </si>
  <si>
    <t>All project staff working with study participants will complete the CITI Human Subjects Research and Good Clinical Practice training. Project staff will also review the study research plan and will have several trainings discussing study protocol and their responsibilities with the study PI (Dr. Langberg) and co-PI (Dr. Breaux). Project staff will meet weekly to discuss recruitment, data entry progress, intervention implementation, and protocol adherence.</t>
  </si>
  <si>
    <t xml:space="preserve">This is a proposal to integrate evidence-based emotion socialization and emotion regulation strategies into a behavioral parent training intervention for adolescents with ADHD. This is an innovative approach because if successful, the potential for dissemination will be high. Specifically, behavioral parent training interventions are already being implemented across the country in community-based clinics and the goal of this proposal is to incorporate emotion regulation and socialization techniques without increasing therapist or family burden (i.e., session length and number of sessions will not increase). </t>
  </si>
  <si>
    <t>Contact information from families who contact Dr. Langberg's ADHD Clinic or who had participated in his previous research studies or who are participating in an ongoing research study (IRB #s HM20007128, HM14899, and HM20005122) will be used to recruit potential participants. Flyers will be given to community partners in local middle and high schools, pediatrician offices, our lab space, and the CPSD waiting room. Additionally, this study will be described on our PASS lab website using the same information on the recruitment flyer (https://pass.vcu.edu/research/); this method has been done to recruit families for prior studies (IRB #s HM20007128, HM14899, and HM20005122). Our target population is adolescents (ages 11-16) who meet DSM-5 diagnostic criteria for ADHD. Recruitment of the adolescents with ADHD and their families will begin in fall of 2018. To facilitate recruitment, the Dr. Breaux or Langberg will send the recruitment email with a copy of the recruitment flyer to all eligible families who have participated in past/ongoing ADHD research studies (i.e., who have an adolescent with ADHD age 11-16). The study will be added as an alternate form of community treatment provided to all families as they enter the CPSD waitlist. Researchers will also provide school counselors and pediatricians with study recruitment flyers containing descriptions of ADHD symptoms and emotion dysregulation so that subsequent recruitment efforts will be based on observed characteristics of adolescents, rather than previous diagnoses alone. School counselors will send these flyers home to all families. Study flyers will provide families with a number to call to receive more information about the study. When families call, research staff will read a detailed description of the study to families (i.e., an IRB approved phone script) and families will be asked if they remain interested in participating. The recruitment flyers will state that parents and their adolescents have the opportunity to receive a free diagnostic assessment and if eligible, an intervention that addresses the emotion regulation difficulties frequently exhibited by adolescents with ADHD. Once a parent contacts Dr. Breaux expressing interest in the study, a phone screen will be administered using the phone screen script. During the phone screen with Dr. Breaux, parents must report a prior diagnosis of ADHD or endorse a minimum of four ADHD inattentive or hyperactive/impulsive symptoms as occurring at clinically significant levels and have significant concerns about emotion dysregulation (e.g., poor management of emotions in frustrating or disappointing situations, temper outbursts) to be scheduled for a full evaluation.</t>
  </si>
  <si>
    <t>Aim 1: Utilize community clinician, parent, and adolescent feedback to refine an empirically and clinically informed intervention for adolescents with ADHD, the RELAX intervention.Aim 2: Examine the impact of the RELAX intervention on family conflict, and emotional and social functioning immediately following the intervention and at an 8 week follow-up.Aim 3:  Explore the impact of the RELAX intervention on psychophysiological measures of emotion dysregulation immediately following the intervention.</t>
  </si>
  <si>
    <t>Development of the RELAX Intervention.The RELAX intervention is grounded in cognitive-behavioral therapy approaches, which have been found to be effective for adolescents and adults, including those with ADHD (e.g., SIbley et al., 2016). Homework (or skill rehearsal) is a critical part of cognitive-behavioral therapy, and has been consistently linked to treatment outcomes (see Mausbach et al., 2010 for a review). It was developed based on a large body of research examining emotion regulation and emotion socialization practices in this population (e.g., Beauchaine et al., 2007; Breaux et al., 2018; Klimes-Dougan et al., 2007; McQuade &amp; Breaux, 2018) and keeps in line with (though at a developmentally appropriate level) some of the techniques used in existing behavioral parent training interventions for preschoolers and young elementary school-aged children with ADHD (e.g., Herbert et al., 2013; Webster-Stratton et al., 2011). The current intervention seeks to add to existing interventions by focusing on emotion regulation and interpersonal conflict, two areas of concern and functional impairment in adolescents with ADHD (e.g., Edwards et al., 2001; Fletcher et al., 1996; Sibley et al., 2010; Sobanski et al., 2010; Wehmeier et al., 2010). Notably emotion regulation and family conflict are the two largest referrals to our community ADHD clinic for adolescent clients; however, there is no existing intervention to address these issues in this population. Refining the RELAX Intervention.Feedback on the RELAX intervention will be sought from 20 community-based clinicians during Fall 2018. Clinicians will be recruited from relevant clinical email listservs (e.g., Association for Behavioral and Cognitive Therapies ADHD Special Interest Group; Society of Clinical Child and Adolescent Psychology). Recruited clinicians will be provided a description of the rationale and intended population for the intervention, the clinician manual, and handouts for each session. Handouts will include three versions; parent session handouts, adolescent session handouts, and combined parent-adolescent handouts. Clinicians will answer a series of questions regarding how user-friendly, acceptable, and feasible the intervention is; they also will have the opportunity to provide open ended feedback on things they particularly liked, disliked, or would change about or add to the intervention (see Clinician Feedback Questionnaire). The intervention will then be modified, as needed, based on this stakeholder feedback. Piloting the RELAX Intervention.The revised RELAX intervention will be piloted with 20 families at the VCU Center for Psychological Services and Development (CPSD; https://cpsd.vcu.edu/), ADHD Clinic, which Dr. Langberg is the co-director of during Spring 2019 or in our research space based on room availability.  The RELAX intervention does not replace standard of care treatments for adolescents with ADHD (i.e., psychotropic medications and behavioral interventions for academic problems; Evans et al., 2018); instead, it seeks to serve as a supplemental, experimental treatment to address emotion regulation and interpersonal conflict, two highly prevalent issues in this population that are not currently treated with any existing evidence-based interventions.Recruitment.Participants will be recruited by Dr. Breaux reaching out via email to families who are participating in our ongoing ADHD research studies and to families on the ADHD Clinic waitlist, and through flyers to local schools and pediatrician offices. The recruitment flyers will state that parents and their adolescents have the opportunity to receive a mental health evaluation, and if eligible, an intervention that addresses emotion regulation and conflict management skills for adolescents with ADHD. In this manner, we will ensure that the sample is representative of families who seek out treatment for ADHD. Recruitment of families will begin in the later part of fall of 2018.Once a parent contacts Dr. Breaux expressing interest in the study, a phone screen will be administered. During the phone screen with Dr. Breaux, parents must report a prior diagnosis of ADHD or endorse a minimum of four ADHD inattentive or hyperactive/impulsive symptoms as occurring at clinically significant levels and have significant concerns about emotion dysregulation (e.g., poor management of emotions in frustrating or disappointing situations, temper outbursts) to be scheduled for a full evaluation.Mental Health Evaluation.All participants will complete a baseline inclusion/exclusion evaluation with the study Dr. Breaux or a graduate research assistant. Inclusion criteria include: (1) 11-16 years old, (2) ADHD diagnosis, (3) parent-reported ED in the clinical range, (4) full scale IQ =80, and (5) English as a primary language (e.g., able to participate in an intervention conducted in English). Exclusion criteria include having an autism spectrum, bipolar, eating, obsessive-compulsive, substance use, or conduct disorder diagnosis. These disorders warrant other focused evidence-based practices. Best-practice recommendations for diagnosing ADHD involve use of data from multiple sources (Pelham et al., 2005); thus, baseline evaluations will include a comprehensive diagnostic semi-structured interview with parents and adolescents (ChildrenÆs Interview for Psychiatric Syndromes [ChIPS]; Weller et al., 1999), and ADHD symptom and impairment rating scales collected from a parent and teacher. An adolescent will be considered to meet diagnostic criteria for ADHD if s/he meets criteria according to parents' responses on the ChIPS and based on the teacher-completed Vanderbilt ADHD Rating Scales (Wolraich, Feurer, Hannah, Baumgaertel, &amp; Pinnock, 1998; Wolraich et al., 2003). The Wechsler Abbreviated Scale of Intelligence û Second Edition (Wechsler, 2011) Full Scale -2 (consists of Vocabulary and Matrix Reasoning) will be used to estimate full scale IQ.If parents consent to have us contact their childÆs teachers at the mental health evaluation, a REDCap link will be emailed to the first teacher. If after 2 weeks that teacher has not responded, a second teacher will be contacted (if multiple teacher names have been provided). Adolescents both on and off ADHD medications will be eligible to participate. As part of the study, we will ask that families maintain their current medication status throughout the intervention period (e.g., if on medicine, remain on that dose during the intervention period). Parents will report on medication use prior to and at the end of the intervention as part of the demographic questionnaire. Intervention Protocols and Timing.We will implement the RELAX intervention with 20 families during Spring 2019. There is currently no evidence-based intervention targeting emotion regulation and family conflict in adolescents with ADHD. Current interventions for adolescents with ADHD are an upward extension of behavioral parent training programs designed for younger youth. These interventions focus largely on having parents increase structure, monitoring, and consistency with rewards/consequences. Unfortunately, given high rates of ED and family conflict, these interventions can actually lead to worse functioning and negative side effects for adolescents and their families (Bourchtein &amp; Langberg, 2018). As such, this intervention is aiming to be used as a standard of behavioral intervention care for adolescents with ADHD and emotion regulation difficulties, but can still be used in addition to psychopharmacological treatments (e.g., stimulants). Baseline measures will be completed at the time of the mental health evaluation, before the intervention starts. Follow-up measures will be collected immediately after the program ends and at an 8 week follow-up assessment that corresponds with a 1 hour booster (review) session (during this session families will discuss what strategies have been working and trouble-shoot any problems that have arisen in skill use/supporting skill use). This will provide data on the immediate and short-term intervention effects. Parents and adolescents will complete the measures separately in private locations. Given potential literacy issues, parents and adolescents will be given the option of having the measures read to them while they mark their responses. Research staff will also be available to answer any questions from adolescents or parents. The initial diagnostic assessment and baseline measures will take about 2 hours to complete. Follow-up measures used to assess study outcomes can be completed by parents and adolescents in 45 minutes.We have extensive experience retaining parents and adolescents over time, as a recently completed study (IRB # HM14899) followed families at a 6 month follow-up after intervention and displayed a completion rate of 90% and an ongoing longitudinal research study (IRB# HM20007128) has a 94% retention rate 6 months late and 93% retention rate one year later for the ADHD group.  We will include a tracker form with contact information as part of the assessment measure packet for baseline and post-intervention in case participants move without forwarding information (Demographic form at baseline; . A participant compensation system where payment is higher for measure completion at post-intervention and follow-up will be used to increase participation. An incentive system that has been used successfully in prior work (IRB# HM20005122) will be used to increase retention and participation. To further aid retention, childcare for children other than the adolescent participant will be provided during group times. An undergraduate and/or graduate student (depending on the number of children) will stay with the siblings and have games and activities (e.g., coloring) for them to complete. The RELAX intervention includes 8 weekly 90 minute parent/adolescent groups. During the first half of each session, adolescents and parents will meet separately with the clinicians, with joint parent/adolescent activities completed during the second half of each session. Group sessions will involve both didactics and discussion of topics including psychoeducation about ADHD and emotion regulation, basic cognitive/behavioral principles, emotional awareness, emotion regulation strategies, parent emotion socialization practices, coping skills, conflict management strategies, communication skills. Two doctoral students or Ph.D. level clinicians will be responsible for running each session. Group therapy such as what is being proposed in the present study is consistent with evidence-based practices for adolescents with ADHD (e.g., SIbley et al., 2016) and is part of routine practice at the CPSD where the sessions will be held (https://cpsd.vcu.edu/services/group-therapy/).Therapist and Fidelity Training.The principle investigator will train the therapists in the RELAX intervention curriculum; each session will be reviewed during weekly meetings prior to administration. Dr. Breaux will serve as one of the clinicians during the pilot intervention and thus will be readily available during sessions and able to monitor treatment adherence. As this is a pilot study, no measures on adherence will be collected during the intervention.Measures.Psychophysiological measures of ED (respiratory sinus arrhythmia [RSA]) will be collected using an ambulatory physiology system (Biolog UFI 3991) and the same procedures Dr. Breaux has used in prior research. Specifically, RSA will be assessed with an EKG: three electrodes will be placed in a bipolar configuration on the left and right rib cage and the sternum. Interbeat intervals will be extracted, and data will be visually inspected for movement or measurement artifacts and edited using CardioEdit software to correct for outliers (Brain-Body Center, 2007). RSA is a measure of heart rate variability based on the respiratory cycle and is an indicator of vagal regulation (Berntson, Cacioppo, &amp; Quigley, 1997). Decreases in respiratory sinus arrhythmia (RSA), or RSA withdrawal, correspond to increased heart-rate and arousal; whereas, increases in RSA, or RSA augmentation, correspond to decreased arousal. RSA has been found to be a reliable transdiagnostic, biomarker of emotion regulation (Beauchaine, 2015). Prior research with preschoolers with ADHD suggest that baseline RSA reactivity predicts treatment response (Beauchaine et al., 2013) and that changes in parenting behavior mediate changes in baseline RSA and physiological reactivity (Bell et al., 2018); these relations have yet to be explored in an adolescent sample. Additionally, work suggests that emotion reactivity (as measured by RSA) may moderate the relation between parent emotion socialization (one of the targets of this intervention) and social/emotional outcomes in adolescents (McQuade &amp; Breaux, 2018). Thus in the present study, we will how baseline RSA reactivity predicts changes in social and emotional outcomes from pre- to post-intervention, how changes in parenting relate to changes in baseline RSA and RSA reactivity, and if baseline emotion reactivity moderates the relation between parental emotion socialization practices and social and emotional outcomes at baseline and post-intervention. Adolescents will be hooked up to the ambulatory physiology system during a Conflict Video Viewing task; this task has been used in prior research, but with the video involving marital conflict or peer conflict rather than parent-adolescent conflict (e.g., El-Sheikh, 2005; Obradovic, Bush, &amp; Boyce, 2011). The conflict video viewing task have been successfully used to examine physiological reactivity in children and adolescence (e.g., El-Sheikh, 2005; Obradovic et al., 2011). After the task, adolescents will rate how hard angry they though each person (mother and daughter) in the video was 1 (not at all) to 5 (very much) scale and how often they experienced conflict similar to what was displayed in the video on a 1 (never) to 5 (very often). Participants will also rate how angry, happy, annoyed, frustrated, and sad the clips made them feel on a 1 (not at all) to 5 (very much) scale. However, we are not targeting expression of any of these emotions in particular. This task will be administered at the end of the mental health evaluation and at the end of the post-intervention visit. Different videos will be used at the two time points; these videos will display similar levels of conflict and the same adolescent actress. There is no profanity used in either clip.  The scenes are meant to display a conflict that would typically occur between a parent and adolescent.  There is evidence that individuals display psychophysiological reactivity when viewing conflict that is similar to what they experience during conflict themselves. Freaky Friday Clip - 2 mins 36 second clip - scene takes place at dinner table in a restaurant and then near the bathroom in the restaurant.  Mother and daughter (a high school student) are fighting over daughter being surly, getting detentions, and wanting to attend a music audition rather than going to her mom's rehearsal dinner. Clip ends with mother saying adolescent needs to do what she asks "because she said so."Confessions of a Teenage Drama Queen Clip - 2 mins 31 second clip - scene takes place in the family home. Adolescent is upset because her mother will not let her go to a rock concert in NY.  Adolescent is refusing to come down for dinner/eat until the mother agrees to let her go. Parents try to compromise with daughter several different ways to which she snaps back different retorts. In the end daughter ends up losing allowance for a month and tries to bargain with mother about punishment. RSA will continue to be measured during a personal disclosure task between adolescentûparent dyads (referred to as Parent-Adolescent Stressor Discussion; Hersh &amp; Hussong, 2009). This task will also be used to measure parental emotion socialization and adolescent emotion expressivity will be assessed. Following a three-minute warm-up task in which dyads plan a family vacation, adolescents will be instructed to share a recent parent-adolescent conflict that was a stressor for them, and the dyad will discuss the recent conflict for five minutes. Adolescents will be asked to identify the recent parent-adolescent conflict to the research assistant just prior to the interaction. Conflicts will differ between participants, but will likely focus on homework/academics, loss of privileges, completion of tasks around the house, use of technology, and friends. If participants seem upset by this task, they will be given the option to not participate in the discussion.  The discussions will be coded using a system developed by Hersh and Hussong (2009) which captures parents responses to adolescentsÆ distress through seven possible reactions: emotion-focused (i.e., empathy and validation of affect), problem-focused (i.e., targeting the stressor itself with questions and advice), minimizing (i.e., dismissing the affect as unimportant), punitive (i.e., blaming the adolescent for the affect); magnifying (i.e., intensifying adolescentsÆ affect), autonomy-inhibiting (i.e., interfering with adolescentsÆ independence in dealing with their affect), and facilitative engagement (i.e., general sensitivity and responsiveness to adolescentsÆ attempts to discuss their affect). Responses will be coded on a 4-point scale representing an (1) absence, (2) minimal, (3) moderate, or (4) strong presence of the behavior reflected in each of the codes. This task will be administered at the end of the mental health evaluation and at the end of the post-intervention visit. Electrodes will be hooked up for approximately 20 minutes during the completion of these two behavioral tasks (3 minute baseline before conflict video viewing task; 3 minute conflict video viewing task; 5 minute baseline during vacation planning discussion; 5 minute Parent-Adolescent Stressor Discussion). All other measures will be completed on REDCap (Harris et al., 2009). Emotional and behavioral measures include well-validated, commonly used measures:National Institute for ChildrenÆs Health Quality Vanderbilt ADHD Rating Scale (VARS; Wolraich et al., 2003).  The VARS will be used to assess parent and teacher report of ADHD, ODD, CD symptoms, screeners for anxiety and depression, and social and academic impairment. Revised Child Anxiety and Depression Scale û Short Version (RCADS; Ebesutani et al., 2012). The RCADS û short version will be used to assess adolescent self-reported anxiety and depression symptoms. Conflict Behavior Questionnaire (CBQ; Robin &amp; Foster, 1989). Parent-adolescent conflict will be assessed based on parent and adolescent report on the CBQ. Proactive and Reactive Aggression Measure (PRAM). The PRAM (Dodge &amp; Coie, 1987) is a 6-item youth self-report measure designed to differentiate between reactive aggression (3 items; e.g., ôWhen I have been teased or threatened I get angry easily and strike backö) and proactive aggression (3 items; e.g., ôI threaten or bully others in order to get my way.ö). Items are anchored on a 5-point scale (1 = never, 5 = almost always). Difficulties in Emotion Regulation Scale (DERS; Bunford et al., 2018; Kaufman et al., 2016) û Parent and adolescent self-report of emotion regulation and parent-report of adolescent emotion regulation will be measured using the DERS. Parental Behavior Scale (PBS; Van Leeuwen &amp; Vermault, 2004). The PBS will be used to assess positive parenting, monitoring, rules, discipline, punishment, ignoring, and rewarding behaviors.  Center for Epidemiologic Studies Depression (CES-D; Radloff, 1977). The CES-D will be used to assess parents report of their own depression symptoms, given evidence that parent depression is related to treatment outcomes and ratings of child behavior. Barkley Adult ADHD Rating Scale-IV (BAARS; Barkley, 2011).  Parents will report on their own ADHD symptoms using the BAARS, given evidence that parent ADHD is related to treatment outcomes and ratings of child behavior. Coping with ChildrenÆs Negative Emotions Scale (CCNES; Fabes et al., 2002).  Parents will report on how they perceive themselves as reacting to their childÆs negative affect in distressful situations. Big Five Inventory (BFI; John et al., 1991). A 44 item self-report measure of personality traits that map on to the Big Five Personality Dimensions (openness, conscientiousness, extraversion, agreeableness, and neuroticism). Feedback Questionnaire.  This questionnaire was modified from one we used in IRB # HM14899; it will assess parent and adolescent satisfaction with the RELAX intervention at post-intervention and follow-up. For more information on the measures see the parent, adolescent, and teacher measure packets.  For more information on measure administration time and order, see Tables 1 and 2. Focus groups.Parents and adolescents who completed the RELAX intervention will participate in separate focus groups to further refine the intervention. Qualitative and quantitative data evaluating usability, feasibility, and acceptability will be collected.  These focus groups will be conducted by a graduate research assistant and project coordinator (post-baccalaureate) who were not involved with providing the intervention, one week after the booster session.</t>
  </si>
  <si>
    <t>Could this be a 2 if the parents are involved in data collection?</t>
  </si>
  <si>
    <t>1? Translational research in which stakeholder (parents, community-based clinicians) feedback is paramount.</t>
  </si>
  <si>
    <t>Y/Y</t>
  </si>
  <si>
    <t>HM20008761</t>
  </si>
  <si>
    <t>Recruitment and utilization of rare disease registries within the Genetic Counseling community</t>
  </si>
  <si>
    <t>Jennifer Propst</t>
  </si>
  <si>
    <t xml:space="preserve">	Depending on what country you live in, what is considered a rare disease is different, variable based on prevalence.  The US states that a rare disease is a condition where less than 200,000 people are affected, Europe says less than 5 in 10,000 people, and Asia has a limit set at 1 in 10,000.  Globally, over 300 million people are affected by one of 7000 rare diseases.  Even with this large amount of people affected world-wide, only 0.2% of clinical trials have ever been completed or planned for the treatment of rare diseases (Rajput, Singh, &amp; Bhardwaj, 2015).	Along with the limited scientific progress, individuals and families affected by rare diseases face many significant challenges including diagnostic delay, lack of available treatments, and difficulty finding providers knowledgeable to aid in their care.  Due to these facts, many families feel isolated, under-supported and ultimately face monetary hardships due to repeated doctor and specialist visits in attempts to find treatment options (Elliott &amp; Zurynski, 2015).	To provide support and gain in knowledge about these rare conditions, there needs to be a collective effort to gather data on as many patients as possible.  National, as well as international patient registries may prove to be influential in the collection of data, provide oversight on each disease or condition, and to provide indications of medical treatment plans (Morini, Lally, Lally, &amp; Bagolan, 2015).	Throughout the world there are multiple disease registries, some are disease specific, and some are representative of many rare conditions (Andersen, Cam, &amp; Weinman, 2014), (Hibert, et al., 2012).  A registry in Europe, EURORDIS, is a patient-driven network that in their 2014 report, represented 600 rare disease patient organizations in 63 countries.  This registry supports 30 million people affected by rare diseases in Europe (Andersen, Cam, &amp; Weinman, 2014).  Even with all of the rare disease networks and registries available, there is still a lack of knowledge for some rare diseases.	For example, back in 2000, a nurse was diagnosed with FMD, fibromuscular dysplasia.  At the time of her diagnosis, there was no information for her, no information even on National Organization for Rare Disorders (NORD) until a few years after her initial diagnosis.  In order to fill the gap that the patient found, she, with a group of others she connected with via social media, created a website for patients with FMD.  Their primary goal was to provide information for newly diagnosed patients as well as to educate healthcare providers.  When providing information to healthcare providers they wanted to assemble information that could be distributed to emergency departments, specialists and primary care providers.  The US registry for FMD now collects information from patients including their family and medical histories, presenting symptoms, imaging, medications and treatment outcomes.  Thus far, the registry has provided information for five papers and seventeen abstracts.  The information in the registry has provided an expanded understanding of FMD.  By the creation and usage of the registry, interest in the form of research into FMD has been initiated (Kuck, Heidt, &amp; Kline-Rogers, 2016).	In order for rare disease networks to be successful in their goal of providing information to researchers and clinicians, individuals and families affected by rare disease need to know about these resources.  There is a need to know about the registries for individuals affected by rare diseases because the research at comes out of these sources, is sometimes the only hope for future treatments and for some conditions, the only possibility of finding an answer or achieving a diagnosis (Gainotti, et al., 2016).	In 2014, Gutmann group looked into how individuals that were part of the NF1 rare disease registry found out about the registry.  From their study, they found that the majority of the registrants, 70%, joined due to social media recruitment.  This included being part of a social media support group where the registry was advertised.  Only 9.1% of the people part of the registry joined due to information provided directly from a healthcare professional.  As a limitation to their study, how they recruited for their survey was completed via advertising on Facebook and Google.  The people that participated in their study were what they considered convenience samples, which may not be a representative sampling (Johnson, Mueller, Williams, &amp; Gutmann, 2014).  Even though the participants that took part of their study were not necessarily generalizable, it provides insight into how our patients are receiving information.	The aim of my study is to look into how genetic counselor utilize, if at all, rare disease networks and registries.  To address my aim, in light of the Gutmann study, understand why, only 9.1% of patients in the NF1 registry enrolled due to information provided by healthcare professionals.  An aspect of the genetic counseling service is providing information to patients that will aid them in their care, including research opportunities (Genetic Counseling, 2008).	There is a gap in the current literature about the understanding of the role of genetic counselor in the process of rare disease registry recruitment.  It has been reported that families affected by rare diseases tend to be under supported.  It is important that primary care practitioners are aware of the information portals and educational resources that may provide assistance to their patients diagnosed with a rare disease, both in the physical sense and emotional sense.  As one paper reported, ôone patient said that the doctor was ævery clinical and abruptà.didnÆt listen to concerns or offer support,Æö few families received the psychological support they wished for at the time of diagnosis, which outlines a need that families affected with rare diseases need more support from many different sources, including their physicians (Elliott &amp; Zurynski, 2015).</t>
  </si>
  <si>
    <t>there are limited direct benefits, but for the registry enrollees, it is an opportunity to express their opinions about the care and support information/materials they experienced with healthcare professionals; with the genetic counselors, they may find out about the opportunity to refer their patients to disease registries</t>
  </si>
  <si>
    <t>My study is in two parts, the first part of the study is asking genetic counselors about their knowledge and belief of the utility of rare disease registries and the second part is asking participants of rare disease registries how they heard about the registries.Part one study hypothesis is that genetic counselors are more likely to refer their patients to support groups than directly to disease registries, but still believe that registries have the potential to provide patients with multiple resources and information.Part two of the study with participants of rare disease registries, hypothesis is that rare disease registry enrollees found out about the registries through the support groups their health professional connected them with and joined the registries because of the potential to help others as well as themselves.</t>
  </si>
  <si>
    <t>We have periodic in-person meetings to discuss current process. Additionally, we have email exchanges to keep everyone up to date on the process.</t>
  </si>
  <si>
    <t>the opportunity to find out from actual enrollees of the registries what information and when it was most beneficial to gain from their healthcare professionals, to inform genetic counselors how to best provide and serve the patients we encounter</t>
  </si>
  <si>
    <t>for the part one of my study, the survey to genetic counselors will be sent out through the National Society of Genetic Counselor listservfor the second part of the study, with the enrollees of the rare disease registries will be recruited through the registries via an email sent by the registry directors</t>
  </si>
  <si>
    <t>Part one: Do genetic counselors refer their patients directly to registries?; Where do genetic counselors refer their patients with rare diseases to for support and information?; What are genetic counselors knowledge and opinion of the usefulness of rare disease registries?; What additional information do the genetic counselors provide their patients?Part two: Who provided information to the rare disease registry participants about registries?; Why did the participants with rare diseases join the registries?</t>
  </si>
  <si>
    <t>For part one of my study, surveying genetic counselors, I will be using the National Society of Genetic Counselors listserv to send out my REDCap developed survey link. I will never personally contact any genetic counselors to fill out the survey. For the second part of my study, surveying enrollees in the rare disease registries, I will be using REDCap to develop a survey and use the registries as my connection to the participants. The registries will send out a link for the survey to their enrollees to complete, myself never personally contacting the enrollees.The survey data will be collected through REDCap, however no personal identifiable information will be collected through the survey. After REDCap collection, the raw data will be stored in an Excel file that will be saved to a secure network drive on the VCU server.</t>
  </si>
  <si>
    <t>CoRDS;GenomeConnect;National Society of Genetic Couselors;National Society of Genetic Couselors;GenomeConnect;CoRDS;</t>
  </si>
  <si>
    <t>1;1;1;1;1;1;</t>
  </si>
  <si>
    <t>HM20006601</t>
  </si>
  <si>
    <t>ôInvisible Victimsö No Longer: LGBTQ+ Dating and Sexual Violence</t>
  </si>
  <si>
    <t>Bethany Coston</t>
  </si>
  <si>
    <t>Womens Studies</t>
  </si>
  <si>
    <t>The perpetration of interpersonal violence against cisgender, heterosexual, female college students has been extensively researched over the last several decades. Research related to the experiences of LGBTQ+ college students, however, is limited. For adults, data from The National Intimate Partner and Sexual Violence Survey (NISVS), the most recent and comprehensive survey of violence in relationships, suggests that adult lesbian and bisexual women experience sexual violence at higher rates than adult heterosexual women, with 46.4% of lesbian women, 74.9% of bisexual women, and 43.3% of heterosexual women reporting experiencing sexual violence at some point in their lifetime (Walters, Chen, &amp; Breiding, 2013). Furthermore, 40.2% of adult gay men, 47.4% of adult bisexual men, and 20.8% of adult heterosexual men reported experiencing sexual violence within their lifetime (Walters, Chen, &amp; Breiding, 2013). The NISVS shows similar trends for intimate partner and dating violence. Among women, these rates were 43.8% (Lesbian), 61.1% (Bisexual), and 35.0% (Heterosexual). Among men, these rates were 26.0% (Gay), 37.3% (Bisexual) and 29.0% (Heterosexual; Walters, Chen, &amp; Breiding, 2013). These data support several previous studies that show, on average, LGB women experience the highest levels of physical intimate partner and sexual violence (among those whose gender identity is not reported), including the 2007 and 2009 California health Interview Surveys (see Goldberg and Meyer, 2012) and the National Violence Against Women Survey (see Tjaden and Thoennes, 2000). 	However, dating and intimate partner violence can take many forms other than physical and sexual. To be succinct, intimate partner violence can be described as ôan unwanted systemic set of ongoing behaviors that falls outside normative boundaries and spirals multi-directionally over time around issues of control and power with the intention of enhancing the perpetratorÆs power at the expense of the victimö (Lehman, 1997). This will include not only physical and sexual abuse, but also emotional, psychological, imposed social isolation and control, financial abuse, intellectual abuse, and spiritual abuse (Lehman, 1997); in addition to abuse that is located within other contexts of power and oppression, such as racism, sexism, and heterosexism (Coston, 2011). The National Violence Against Women Survey (1996) is the only major survey to assess emotional and verbal abuse in addition to imposed social isolation and control, and found that bisexual women experienced the highest rates of both (82.61% and 90.91%, respectively), with around 82% of bisexual men experiencing these forms of violence. Half of all lesbian women and gay men experience verbal abuse and control, while approximately 40% of heterosexual men and women do. 	While these previous surveys have highlighted lifetime rates of intimate partner violence, from various sources (e.g., parents, coworkers, and friends), they have not narrowed their focus to LGBTQ+ sexual and dating violence from romantic, sexual or dating partners while enrolled in college. Indeed, a vast majority of the research on interpersonal violence among college students focuses on heterosexually-identified women. A handful of previous smaller studies have shown that LGBTQ+ individuals experience violence in educational settings, from both peers (Rankin, 2003; Grant et al., 2011) and intimate/dating partners. For instance, on certain campuses sexual minority college students (SMS û note, we choose a different terminology than the one located within the SMS literature) experience sexual and intimate partner violence at rates substantially higher than their heterosexual counterparts (Edwards et al., 2015; Porter &amp; McQuiller-Williams, 2011). Rothman and Silverman (2007) found that SMS were more likely than heterosexual students to experience sexual assault during their first year of college, and looking at any point in time in their college career, Edwards et al. (2015) found that SMS were often 2-3 times as likely to report sexual violence, physical violence, and stalking in the last six months. In raw percentages, this equates to 24-55% of SMS reporting recent interpersonal violence victimization (Edwards et al, 2015). The Association of American Universities (AAU) Campus Climate Survey on Sexual Assault and Sexual Misconduct was just released on September 20, 2015 and confirmed these smaller previous studies. Overall, nonconsensual sexual contact rates were 13.7% of gay and lesbian students, 25.3% for bisexual students, 18.6% for asexual and questioning students, and 10.8% for heterosexual students (though heterosexual menÆs low reporting rates brought the average down; 18.1% of heterosexual women reported such victimization). Rates of sexual harassment were even higher: with 60.4% of gay and lesbian students, 69.1% of bisexual students, 64% of asexual or questioning students, and 45.8% of heterosexual students reporting such victimization. Intimate partner violence rates were lower, but showed the same trends: 12.8% for gay and lesbian students, 18.5% for bisexual students, 18.6% for asexual or questioning students, and 9% for heterosexual students (Cantor et al, 2015).The AAU survey (Cantor et al, 2015) included responses from more than 150,000 students at 27 private and public research higher education institutions, including the University of Virginia, California Institute of Technology, Michigan State, the University of Arizona, Washington University in St. Louis, and all but one member (Princeton) of the Ivy League. ItÆs arguably more reliable than studies based on governmental statistics given how few incidents are formally reported: only about a quarter of the students in the AAU survey who said theyÆd experienced some form of harassment said they reported the incidents to school or law-enforcement officials.  	It is crucial to point out, however, that the overall response rate for the AAU survey was 19 percent, so we canÆt think of the participating students and schools as a random sample of the national landscape. Moreover, most of the previous smaller studies explore only their own campuses, and thus any recommendations for change across campuses are limited. The heterogeneity that exists among institutions and students means that findings from studies conducted on one campus, or even on a few campuses, may not be generalizable to other institutions. Indeed, solutions must take into account rural location as compared to urban location of the institution, racial/ethnic diversity of the student population, and the number of nontraditional and low-income students, among many other factors influencing responses and experiences. By exploring patterns of interpersonal violence on specific campuses, such as VCU, educators are able to target policy interventions, education, and programming to improve the campus climate for LGBTQ+ students.</t>
  </si>
  <si>
    <t>There may be no direct benefit to individual online survey participants. However, some participants in this study may benefit from learning more about the resources available to them both on and off campus regarding their victimization. Moreover, other participants who choose to play a significant role in enhancing the prevention education programs available on campus, via our community-based participatory research model, will benefit from learning key strategies for violence intervention, editing and helping to draft policy change at VCU, and helping other victims/survivors by disseminating research results and resource information. The VCU community will also benefit from this information since it will provide accurate data about the prevalence of violence against LGBTQ+ students and the needs of LGBTQ+ survivors, and engage directly with the community to work towards creating culturally-aware and knowledgeable services and policies.</t>
  </si>
  <si>
    <t>In order to ensure a representative number of LGBTQ+ students complete the survey (for a 20% subsample size) and become eligible to participate in the focus groups, purposive and snowball sampling techniques will also be used. 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t>
  </si>
  <si>
    <t>The purpose of this study is to gather information about the university climate to improve prevention of and response to interpersonal violence (including sexual assault, domestic violence, dating violence, and stalking) perpetrated against LGBTQ+ individuals (lesbian, gay, bisexual, transgender, queer, questioning, and other non-heterosexual, non-cisgender, and non-binary identities) at Virginia Commonwealth University (VCU). This study seeks to answer the following research questions: 1.	What are the rates of interpersonal violence victimization (e.g. sexual harassment, sexual assault, intimate partner violence/dating violence, and stalking) among VCUÆs LGBTQ+ students age 18 and older?2.	What are the physical and psychological health effects of this victimization?3.	What are the needs of these students, and other stakeholders, in relation to violence response services (such as medical and/or mental healthcare) and violence prevention programming?</t>
  </si>
  <si>
    <t xml:space="preserve">Co-PIs Coston and Tingle have had meetings once a month to plan and prepare the project. They meet via Skype and also in person in Tingle's office at the Wellness Resource Center. While the study is being conducted, they will continue to meet in person once a month and also communicate via email frequently/as needed. PI Coston will be overseeing the online survey and all data collection/coding, so there is little communication necessary on co-PI Tingle's behalf for adverse events/problems - though co-PI Coston will keep Tingle informed of any issues or problems as survey collection progresses. </t>
  </si>
  <si>
    <t>The study of LGBTQ+ intimate partner and dating violence has lagged significantly behind that of heterosexual/straight intimate partner and dating violence, both in the adult population and (especially) among students. As this is a pilot study using only VCU students, the main scientific benefit is in the development of research protocols for both focus groups/interview needs assessment and also a larger, community-based survey. Specific to VCU, the knowledge gained through this study could directly impact interventions and educational and programming that more adequately align with the Quest goals and newly refocused themes; as well as inform the types of interventions needed at the institutional/support level in health and wellness.</t>
  </si>
  <si>
    <t xml:space="preserve">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 	Stakeholders that have connections to VCUÆs LGBTQ+ community will be contacted using an initial email (transcript will be provided in full proposal) inviting them to participate in a survey and asking them to share the survey information with their network(s). These stakeholders will also be asked to share study information with other stakeholders or potentially eligible participants. Individuals who are identified will be contacted using the same initial email. A link to the Informed Consent page (included in the full proposal) will be included in this email.      Initial participants will also be provided with a link or advertising materials to share with other potential participants who may be asked eligible to participate in the study, including both LGBTQ+ students and those who may not be ôoutö or open about their sexuality or gender identity.      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Lastly, participant recruitment will occur via social media outlets such as Facebook, Twitter, and Instagram. Social media advertisements, including mobile-compatible ads, are a crucial way to recruit students and other young people to participate in online surveys. </t>
  </si>
  <si>
    <t>The perpetration of interpersonal violence against cisgender, heterosexual, female college students has been extensively researched over the last several decades. Research related to the experiences of LGBTQ+ (lesbian, gay, bisexual, transgender, queer, questioning, and other non-heterosexual, non-cisgender, and non-binary identities) college students, however, is limited.  The few small studies that have been done show that, just as with LGBTQ+ adults, LGBTQ+ students experience significantly higher rates of sexual, dating, and intimate partner violence than their heterosexual/straight counterparts. But, the heterogeneity that exists among institutions and students means that findings from studies conducted on one campus, or even on a few campuses, may not be generalizable to other institutions. As such, the purpose of this study is to gather information on the prevalence and experience of sexual, dating, and imitate partner violence at Virginia Commonwealth University, through the use of an online survey and eventually small focus groups. The goal of the study is to inform and create culturally competent policies, procedures, programs, and services for LGBTQ+ students who are victims/survivors of violenceùgiven the lacking data/research on their experiences and needs. Additionally, this project will serve as the foundation for both focus groups/interviews on VCU's campus and a potential partnership with the Virginia Anti-Violence Project (VAVP) for community and statewide efforts to assess the short and long-term needs of LGBTQ+ victim/survivors and advise funding initiatives and program goals.</t>
  </si>
  <si>
    <t xml:space="preserve">This project will utilize a community-based participatory research (CBPR) design. A CBPR design is one that includes all community members, stakeholders, organizational representatives, and researchers in the steps of the research process--from identifying participants and drafting interview/focus group questions, to editing research reports (anonymized) and disseminating results. There are many noted benefits of this type of research design, including: learning from individuals who are most affected by the problem being studied; increasing trust between researchers and community being researched; developing culturally appropriate tools to capture more holistic data; increasing participation through community-based participatory recruitment. 	Indeed, one of the biggest benefits of this research design for this project are that CBPR methods are known to improve research participation among communities that have been underrepresented and historically mistreated by traditional scientific and medical research models: ethnic and racial minority communities (White, Yuan, and Cook, 2013) and LGBTQ youth (Craig, 2011). Researchers note that the increase in use of community-based participatory research models has resulted in effective and thriving research on marginalized and ôvulnerableö populations (Tandon et al., 2007; Trinh-Shevrin et al., 2007), and enhanced understanding of the social and cultural dynamics surrounding the lived minority reality (Israel, Schulz, Parker, &amp; Becker, 1998). 	As such, a steering committee comprised of faculty, staff, and community stakeholders and LGBTQ+ students is being created to inform the development and implementation of this project. Researchers on domestic and intimate partner violence have noted that ôcurrent definitions and instruments measuring intimate partner violence (IPV) and sexual assault are unlikely to detect the full nature and scope of violence against all womenö (Perilla, Lippy, Rosales, &amp; Serrata, 2011; Post, Biroscak, &amp; Barboza, 2011), and that a culturally-informed study of violence is necessary to ôprovide better estimates of the extent of IPV and sexual assault, and provide communities with the knowledge they need to address these problems in a culturally sensitive manner (White, Yuan, and Cook, 2013). 	Similar to Craig (2011), we will be following a mixed-methodological community needs assessment plan, to examine the beliefs and experiences related to interpersonal violence of LGBTQ+ VCU students, as well as the needs of LGBTQ+ students to improve the universityÆs violence prevention programming and response, with three major phases: SEE PROJECT DESCRIPTION DOCUMENT BELOW FOR PICTURE     Figure 1. Community Assessment Phases (Craig, 2011) Phase One Sampling StrategiesPhase One consists of an online survey for all VCU students, with special attention to the targeted sampling of VCUÆs LGBTQ+ student population. VCU has just over 30,000 students enrolled and approximately 7% of them identify as LGBTQ+ (The Wellness Resource Center, 2014). This represents just over 2000 LGBTQ+ students, not including those who are not ôoutö or whom did not disclose their LGBTQ+ identity in the most recent data collection effort. For the purposes of data analysis, the ôtarget sampleö will include LGBTQ+ students who are 18 years or older and attend VCU (non-LGBTQ+ students who complete the survey will serve as the statistical reference category). A question in social scientific research that often arises in response to statistical testing is how large of a sample is ôlarge enoughö? This is particularly crucial to answer when researching minority populations that are already small in size. Roscoe (1975 has suggested: 1.	When samples are broken into subsamples, those subsamples should be the same size and follow the same rules of thumb detailed in the following:2.	In multivariate research (e.g. multiple regression) sample size should be at least ten times larger than the number of variables being considered.3.	There is seldom justification in behavioral research for sample sizes of less than 30 or larger than 500.4.	Within these limits (30 to 500), the use of a sample about 10% size of parent population is recommended. Alreck &amp; Settle (1995) state that it is seldom necessary to sample more than 10%. In addition to these ôrules of thumb,ö Weisberg &amp; Bowen (1977, p. 41) cite that if a researcher wants to maintain 95% level of confidence (meaning that the results obtained are only due to sampling error 5% of the time û a convention in the social sciences for statistical tests) than a sample of 400 is necessary. Given this, we aim to sample a minimum of 2000 students in Phase Oneùthe online survey. We include 15 independent variables in our analysis, but not necessarily all at once, and all regression models will only include one dependent variables at a time; as such our target sample size far exceeds ten times the number of variables included. Moreover, this target sample is less than 10% of the parent population (all VCU students; ~30,000). But, we need to ensure that we also sample at least 400 LGBTQ+ students and 400 non-LGBTQ+ students in order to ensure representativeness and minimize error in statistical estimates and group comparisons.        As such, the online survey firstly relies on random sampling techniques, in which all VCU students over the age of 18, with access to the internet, have an equal opportunity to see and complete the survey. However, in order to ensure a representative number of LGBTQ+ students complete the survey (for a 20% subsample size) and become eligible to participate in the focus groups, purposive and snowball sampling techniques will also be used. 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 	Stakeholders that have connections to VCUÆs LGBTQ+ community will be contacted using an initial email (transcript will be provided in full proposal) inviting them to participate in a survey and asking them to share the survey information with their network(s). These stakeholders will also be asked to share study information with other stakeholders or potentially eligible participants. Individuals who are identified will be contacted using the same initial email. A link to the Informed Consent page (included in the full proposal) will be included in this email. 	The Informed Consent document [see Appendix A1] will inform participants of the purposes of the study, risks involved, and information about the researcher(s). Because marginalized groups might be skeptical of researchers utilizing data in ways that could be harmful to public perception or safety of their community, researchers will disclose their LGBTQ-identifications with participants. The aim of this strategy is to mitigate skepticism on the part of participants ôdue to historical research-related abuse and misuse of data to harm or stigmatize already oppressed groupsö (Reed, Miller, Nnawulezi, &amp; Valenti, 2012, p. 23) and build rapport and trust between researchers and participants (Brown &amp; Gortmaker, 2009). Participants will be informed at this time of their ability to opt out of the study at any time. 	Initial participants will also be provided with a link or advertising materials to share with other potential participants who may be asked eligible to participate in the study, including both LGBTQ+ students and those who may not be ôoutö or open about their sexuality or gender identity. The inclusion of those who have not yet publically disclosed their sexual or gender identities ensures the sample represents various levels of LGBTQ+ identity, including general non-heterosexuality and those who would otherwise not openly admit they are LGBTQ+. We intend to mitigate the potential negative effects of non-disclosed sexual and gender identities via the location of the focus groups (VCUÆs Wellness Resource Center, or ôThe Wellö), which will protect participantsÆ confidentiality in two ways: (a) participants will not be ôoutedö by entering the space, as it will not be marked as an LGBTQ-specific space and (b) all staff and student workers at The Well sign confidentiality agreements. 	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Initial draft of these ads/flyers can be found in the full proposal. 	Lastly, participant recruitment will occur via social media outlets such as Facebook, Twitter, and Instagram. Social media advertisements, including mobile-compatible ads, are a crucial way to recruit students and other young people to participate in online surveys. While email advertising tactics play a critical role in recruitment, college students are typically overburdened with emails from the school, professors, student clubs, promotions and other random groups and businesses: ôinstitutions of higher education deal with electronic spam, or unsolicited bulk messages, diminishing the institutionÆs ability to efficiently communicate by e-mailö (EDUCAUSE Evolving Technologies Committee, 2004). Today, 87% of all individuals aged 18-29 use Facebook (Pew Research Center, 2015a), and one recent study found that 95% of college students use Facebook regularly (Shweiki Media, 2013). As compared to traditional email, college students check Facebook or are on Facebook more than twice as much: spending an average of 101 minutes per day on Facebook and only 49 minutes per day checking email (Junco and Cotten, 2011).        Taken together, these above recruitment techniques will not only ensure a representative sample of VCU students, but also increase the total number of respondents, and thus the number of LGBTQ+ students, who are surveyed. Phase One Research TopicsPhase One questions will assess interpersonal/dating/sexual violence victimization, negative physical and psychological health outcomes of victimization, and basic health care and campus service provider utilization [see Appendix D for questions]. Participants will be given a Resource Brochure [see Appendix C] before beginning the online survey, outlining resources for experiences with triggers or discomfort due to participation. All individuals will be instructed explicitly that they may skip any item that they do not wish to answer. Individuals who indicate they identify as LGBTQ+ and have experienced interpersonal violence will be asked, at the end of the survey and through a separate unlinked webpage, to participate in a follow up focus group session. Participant confidentiality will be protected by providing a link at the end of a survey to a separate form [see Appendix D, Section J] that allows the participant to provide contact information if they choose. Those who indicate they would like to participate in the follow-up focus group will also be informed that an advocate and counselor will be present during and after focus groups.  Phase One Data Collection and Server AdministrationResearch Electronic Data Capture (REDCap) will be used to administer this survey. It is often recommended that any data collected from human subjects over computer networks be transmitted in encrypted format. This helps insure that any data intercepted during transmission cannot be decoded and that individual responses cannot be traced back to an individual respondent. In addition, if the content of the responses would pose risk to the respondents if the information were shared, it is recommended that the highest level of data encryption be used, within the limits of availability and feasibility. It is also recommended that for online data collection a professionally administered survey server be used or that: a) the server is administered by a professionally trained person with expertise in computer and Internet security, b) access to the server is limited to key project personnel and is configured with firewalls to minimize the possibility of external access to the server data, c) there are frequent, regularly scheduled security audits of the server, and d) the server is subject to the periodic security scans. At VCU, REDCap servers are guarded by multiple firewall and intrusion detection systems. All electronic connections to the REDCap environment are encrypted. The REDCap production system is comprised of a web server front-end and a MySQL database server back-end. The web server resides in a demilitarized zone to ensure that survey participants are able to access REDCap surveys from any device connected to the Internet. The data stored in the REDCap MySQL database server can be accessed by the REDCap end users by logging into https://redcap.vcu.edu and opening the REDCap project(s) that they have been granted access to by the owners of the projects.Phase One Data Analysis MethodsAt the end of Phase One, PI Coston will commence with cleaning and coding the data for a broad range of statistical analyses, including descriptive estimates (averages, percentages, patterns and trends) and inferential testing (correlation, multivariate and binomial logistic regression analysis, among others). In our analyses, we understand the independent variables to be those aspects of identity and/or knowledge/experience that have impacted or could impact the experience of sexual and/or dating violence. Our key independent variables include gender/gender identity, sexual orientation/identity, race/ethnicity, year in school, involvement/enrollment in a specialty college group (such as fraternity members, student athletes, and/or international students), being a native English speaker, and residency (on or off campus, with parents, in fraternity house, etc.). Other independent variables include prior knowledge of sexual/dating violence, prior experience with sexual/dating violence policies and programming, VCU-specific anti-violence training, and additional or outside anti-violence training. 	Our main dependent variables, then, are experiences of sexual/dating/interpersonal violence while in college. We understand sexual violence to any non-consensual act of a sexual nature, ranging from sexual harassment to unwanted touching to rape. Sexual violence can and does happen to both men and women. Interpersonal and/or dating violence is a pattern of behaviors within the context of an intimate, sexual, or dating relationship that are used to maintain power and control over a partnerùthis can include physical violence, sexual violence, verbal abuse, emotional/psychological abuse, and control and/or social isolation. We will also assess stalking, which is a pattern of repeated and unwanted attention, harassment, contact, or any other course of conduct directed at a specific person that would cause a reasonable person to feel fear.        Other dependent variables include negative physical and psychological health outcomes and outcomes related to health care and service provider utilization. Specifically, to measure physical health-related outcomes, variables will be constructed that take into account the specific injuries received from the reported violence: such as (responses are open-ended to allow for unique physical injuries), broken bones, scratches, bruises, being knocked unconscious, or suffering such outcomes as a miscarriage or spinal cord injury, among others. To measure psychological health and well-being, we will ask participants if following violence victimization they sustained ôpsychological, emotional stressö injuries. We will also include a post-traumatic stress disorder inventory (adapted from the Impact of Event Scale developed by Daniel Weiss, San Francisco VA Medical Center, 4150 Clermont Street, San Francisco, CA 94121). This PTSD inventory measures the stressful and depressive thoughts experienced by the individual within the six months. To measure health care seeking behaviors, we will ask questions about the seeking out of medical care, emergency services, or surgery for physical injuries, or psychological counseling/treatment (via licensed practitioners or conversations with a crisis hotline, victimÆs advocate, or support group, etc.) for psychological injuries, emotional stress, and/or PTSD.          PI Coston will use Stata/SE 13 quantitative data analysis software for large datasets to complete a set of binary logistic regression models, assessing the risk factors for same-sex and LGBTQ+ interpersonal/dating/sexual violence, the health-related outcomes of that violence, and the health care and service provider seeking behaviors of victims/survivors, while controlling for key variables such as race/ethnicity, age, income, and insurance enrollment among others. Binary logistic regression models are typically used when the dependent variable is dichotomous (there are only two possible responses; i.e. have your experience physical violence by an intimate partner, ôyesö or ônoö) and the independent variables are either continuous (age in years) or categorical (race/ethnicity) variables.Data Storage/Disposal Personal identifying information and IP addresses will be kept separate from the data, and data will be stored in encrypted format. The data files will be coded to preserve the anonymity of individual participants. None of the identifiable information is pertinent or necessary to the analyses. If small sample size could be used to identify individuals during analysis, variables will be collapsed and outliers will be removed. Data will be stored on an external hard drive that is encrypted, locked in a drawer in the PIÆs office to which only the PI will have a key. The hard drive will occasionally connect to a password protected computer, used only by the PI, which will not be connected to a network or wireless internet while analyses are taking place. All temporary files created by quantitative or qualitative data analysis software will be redirected to an encrypted temporary file folder on the PIÆs computer, which will be routinely erased and cleared.  Computer data files will be protected by the removal of identifiers as well as the separate maintenance of data code books. All files will be archived in encrypted folders for a standard period of seven years. For the final disposition, all remaining temporary files will be erased, the hard drive will be stripped of all data and files, and component data destruction services will be used to ensure that no data can be recovered from obsolete or discarded electronic media. </t>
  </si>
  <si>
    <t>This project proposes to develop a CAB and conduct CBPR in subsequent studies but doesnt' actually meet any definition of CEnR in proposed activities.</t>
  </si>
  <si>
    <t>YY</t>
  </si>
  <si>
    <t>HM20008958</t>
  </si>
  <si>
    <t>OMFS Patient Population Opioid Overdose Risk Profile</t>
  </si>
  <si>
    <t>Abubaker Abubaker</t>
  </si>
  <si>
    <t>Oral and Maxillofacial Surgery</t>
  </si>
  <si>
    <t>The inception for the project began out of collaboration between Dr. Abubaker and the Venebio Group, LLC, a consulting group who's subsidiary Algorithm Rx developed and validated an opioid overdose algorithm named Venebio Opioid Advisor (VOA). VOA was developed using patient medical data from the Veteran's Affairs database and validated with patient medical data from a private health insurance complany database. From this previous research, 16 significant risk factors were identified and validated that predispose patients to opioid overdose. Dr. Abubaker is interested in researching the prevalence of these risk factors in patients seen in a dental setting.</t>
  </si>
  <si>
    <t>Possibly, any patients that are identified as high-risk for opioid overdose could be informed of this risk in the future and modifications could be made in their future treatment to minimize risk of any such event.</t>
  </si>
  <si>
    <t>Not targeting or excluding a particular segment of the community</t>
  </si>
  <si>
    <t>Research question - How prevalent are opioid-induced respiratory depression (opioid overdose) risk factors in the dental population and setting?</t>
  </si>
  <si>
    <t>The research team has met and will meet in person and stay in constant secure email communication throughout the process to keep members informed of research protocol, duties, functions, and status.</t>
  </si>
  <si>
    <t>Opioid dependence, addiction, and opioid-related overdoses and deaths are a big and growing problem in the US and dental practitioners are a large source of opioid prescriptions written. The aim of this study is to identify the prevalence of risk factors in the dental population that dental practitioners are prescribing too to increase awareness of at-risk opioid overdose populations.</t>
  </si>
  <si>
    <t>Not applicable</t>
  </si>
  <si>
    <t xml:space="preserve">The study will aim to measure the prevalence of opioid overdose factors in the dental population seen at the VCU OMFS clinic by retrospectively searching the patient database for the known risk factors. </t>
  </si>
  <si>
    <t>The study will be a retrospective analysis of all patients seen in the VCU Oral and Maxillofacial Surgery Department within the last two years for the prevalence of the risk factors identified in VOA. Michael Morgan will assist the research team in searching the VCU patient electronic health record database to collect, deidentify, and organize the data.  No intervention or clinical trial will be conducted, simply secondary data analysis.</t>
  </si>
  <si>
    <t>Venebio Group, LLC;</t>
  </si>
  <si>
    <t>HM20000113</t>
  </si>
  <si>
    <t>Investigating the role of the school counselor in IEP meetings</t>
  </si>
  <si>
    <t>need this</t>
  </si>
  <si>
    <t>In many school divisions across the country, there is confusion as to the role of the school counselor. In the past, school counselors (often referred to as guidance counselors) assisted students mainly with career counseling and handling paperwork. Today, school counselors work across many domains, assisting students with academic, personal/social, and career development. Although the National Association of School Counselors has published a set of best practices when working with students with disabilities, schools have taken very different approaches.   In some schools, students with special needs are not even considered to be a part of the school counselorÆs caseload. In other schools, counselors play a key role in supported students with special needs through their interventions. In my school, the situation is the latter. Not only do I work with students with special needs on a daily basis, I am also invited to all of my studentsÆ Individual Education Program (IEP) meetings; however, there is  seemingly no expectation that I actually attend. Sometimes, when attending the IEP meeting, I am not given the opportunity to speak at all; other times, I am an active participant in meeting. For this action research study I would like to begin to answer the following question: what are the multiple understandings of the school counselorÆs role in IEP meetings?  I believe that perspectives of the school counselorÆs role in the IEP meetings will vary greatly among the participants (school counselors, case managers, and an administrator), however ultimately I expect to find that the school counselorÆs input, particularly about diploma choices, is of great importance. I am the best person to do this research because I am a school counselor who seeks to more clearly define their role within an IEP meeting. The results of the study could help not only me and my coworkers, but also other counselors as they look for their own answers to this question.</t>
  </si>
  <si>
    <t xml:space="preserve">This is project conducted by a trainee as part of her participation in an action research group organized by the Metropolitan Educational Research Consortium, a center within VCU's School of Education.  The trainee will conduct all aspects of the research (recruitment, data collection, data analysis, and dissemination) under my guidance. Throughout the project we will be meeting regularly (b-weekly) to ensure that all guidelines and protocols are followed.    </t>
  </si>
  <si>
    <t xml:space="preserve">Through this study, I hope to help clarify the role of the school counselor in IEP meetings. IEP meetings occur in almost daily in every school across the country. By researching IEP meetings in my own school through the eyes of key stakeholders, I will be able to help clarify my role. I hope to share them through article publication and conference presentations. Through my article and conference presentations, I hope to help other school counselors and key stakeholders who are struggling to identify the role of the school counselor in IEP meetings in their own school. </t>
  </si>
  <si>
    <t xml:space="preserve">This project is a teacher action research study (Mills, 2011; Pine, 2009) designed to investigateThe research will take in a suburban high school with approximately 1572 students. The majority of the student population is Caucasian.  The study will take place in offices and in the conference room that is traditional used for IEP meetings.  The primary methods of data collection will be interviews and document reviews.  The data collection process will contain two steps: pre-interviews and checklists. Between each data collection phase there will be data analysis. (Step 1)I will interview each of the key stakeholders about their perceptions of the role of school in IEP meetings. Interview questions are locating in Appendix C. The interviews will either take place in the participantsÆ office or classroom or my office. I want to obtain their thoughts about what school counselors are actually doing in the IEP meetings as of now and what they would like to see the school counselor doing in the IEP meetings. I will compare these interviews to what professional organizations say the role of the school counselor should be in regards to IEP meetings. (Step 2)The school counselors will complete a checklist (located in Appendix D) while they are actually in IEP meetings about what they are doing. School counselors will complete these checklists in every IEP meeting they attend for the period of 1 month. After a month, the checklists will be analyzed and displayed into graphs. I will compare these checklists to what professional organizations say the role of the school counselor should be in regards to IEP meetings.(Data Analysis)After the interviews and checklists, I will be able to better see how school counselors are spending their time in IEP meetings and how it compares to the role of school counselor as defined by the professional organizations. Mills, G. E. (2011). Action research: A guide for the teacher researcher.  (4th ed.) Saddle River, NJ: Pearson, Merrill Prentice Hall.   Pine, G. J. (2009). Teacher action research: Building knowledge democracies. Thousand Oaks: Sage Publications. </t>
  </si>
  <si>
    <t>Is Action Research inherently CEnR? I used to think so but am less convinced now.</t>
  </si>
  <si>
    <t>Y</t>
  </si>
  <si>
    <t>HM20008986</t>
  </si>
  <si>
    <t>Effects of a Customized Employment Intervention on the Employment Outcomes of Youth with Intellectual Disabilities and/or Autism Spectrum Disorder</t>
  </si>
  <si>
    <t>Katherine Inge</t>
  </si>
  <si>
    <t>SOE Spec Ed and DP RRTC</t>
  </si>
  <si>
    <t>Competitive integrated employment remains an elusive goal for the vast majority of people with disabilities despite evidence of increased earning and satisfaction from work experience.  One strategy that has shown promise for changing the unemployment / underemployment challenges faced by individuals with disabilities is customized employment (CE).   The term customized employment was first introduced nationally in 2001 by the Office of Disability Employment Policy (ODEP) within the US Department of Labor.  It was not until 2014 that a definition of CE appeared in federal legislation when it was added to the Workforce Innovation and Opportunity Act (WIOA). CE demonstrations have generated attention at the national, state, and individual participant level in efforts to expand and clearly identify an array of employment supports of potential benefit to people with disabilities (Brookes-Lane, Hutcheson, &amp; Revell, 2005; Callahan, 2011; Citron et al., 2009). A number of state VR Agencies are requiring Community Rehabilitation Programs (CRPs) to participate in training to ôcertifyö employment specialists on implementing discovery and CE (Cary Griffin, personal communication, April 27, 2016). Clearly, there is sufficient promise and interest in CE as an important pathway to competitive employment.  However, to date, there is no published evidence-based research on CE as an intervention to improve the employment outcomes of individuals with disabilities. The efforts to define and describe CE continue to be based predominantly on case study descriptions and demonstrations and not controlled research studies. Lack of controlled empirical studies is a problem and requires research attention.  For example, Callahan and Griffin (2011) described the ODEPÆs efforts beginning in 2001 to provide a foundation for the concept of CE.  These projects demonstrated a variety of strategies within the framework of customized employment, and many achieved some very positive employment outcomes (Elinson, Frey, Li, Palan, &amp; Horne, 2008). A review of the project descriptions clearly indicates that they were not designed to include research methodology where the results of control and experimental groups could be compared, a critical component of evidenced-based research. As a result, the descriptions of the strategies used in these projects do not lead to a cohesive, research-based compendium that could serve as the basis for an evidenced-based description of customized employment.  The next step is movement from practitioner descriptions of CE to a research-validated catalog of evidenced-based practices that can be consistently replicated. Please see the references uploaded to describe this intervention.</t>
  </si>
  <si>
    <t xml:space="preserve">Direct benefits to the participants is to become independent in a job of choice just like anyone without a disability would want. This includes earning a salary, interacting with non-disabled peers, and enjoying the benefits of being a productive adult. There are potentially no benefits to the participants who are in the control group.  There also may be some participants who are unsuccessful in finding employment even if they are in the intervention group.  </t>
  </si>
  <si>
    <t>This study was specifically funded for individuals between the ages of 18-24 with intellectual disabilities and/or autism spectrum disorder.  Other individuals with disabilities were not included in this study.  The population served needed to be specific enough for data analysis.  If all types of disabilities were included, we could not have supported a large enough sample size to achieve adequate power for data analysis.</t>
  </si>
  <si>
    <t>This research study will investigate the effect of an employment intervention (i.e., customized employment) compared to ôservices as usualö on employment outcomes (e.g., hours, wages, benefits, job type, or job satisfaction) for young adults with intellectual disability (ID) and/or autism spectrum disorder (ASD). Services as usual refers to the services and supports provided to young adults with ID/ASD as they exit the public school system.  This may include receiving services in adult programs specifically designed for individuals with disabilities where these individuals do not receive wages or other benefits of employment in community businesses.  Participation in this study will in no way limit access to services that students would otherwise be entitled to receive.The following research questions will guide this study; 1. What are the employment outcomes of transition-age youth with ID and/or ASD who receive the CE intervention?2. What are the employment outcomes of transition-age youth with ID / ASD who receive "transition services as usualö?3. Is there a difference in the employment outcomes achieved by transition-age youth receiving the CE intervention compared to the outcomes achieved by those who receive services as usual?4. Do transition-age youth with ID / ASD who receive the CE intervention show greater improvement in self-determination skills than those who receive services as usual?5. What do employers report as the benefits to customizing jobs when hiring and retaining transition-age youth with ID and/or ASD?</t>
  </si>
  <si>
    <t>Prior to intervention, all project staff including employment specialists, project directors, and research staff will receive 20 hours of training conducted by Dr. Katherine Inge and Cary Griffin regarding delivery of the intervention. A video conferencing format will be utilized so staff at both intervention sites will attend the same initial training. Following the initial training on the intervention, Dr. Inge and Mr. Griffin will conduct monthly meetings via audio or video conferencing to provide on-going technical assistance on the intervention. In addition, staff will receive on-going observations of them implementing the intervention from senior staff including Dr. Inge, Dr. Owens, and Mr. Griffin.Project staff will receive direct instruction regarding the research protocol including how to immediately report problems to the studyÆs PI via phone or email and the project director's contact information.  Following acceptance of the first Cohort into the study, Dr. Inge, Ms. McDonough, and Dale Verstegen will meet with the employment specialists weekly during the course of the study at their respective sites. A minimum of monthly meetings will occur between the PI, Project Director, and Director of Research at the satellite site to monitor research findings and discuss progress. Continued communication across all sites will be conducted via teleconferences and video conference meetings using the software ôZoomö which enables real time sharing of ideas and materials via internet. Email will also be used for daily contacts as needed.</t>
  </si>
  <si>
    <t>The importance of the knowledge to be gained is how to effectively support individuals who have disabilities in their communities.  The end result of this study will be a manual describing how to effectively identify jobs for people who typically have been left out of the labor market.  This is intended as a replication manual that other adult agencies can use to move people from segregated non-paid environments into normal community jobs.</t>
  </si>
  <si>
    <t>Participants will be recruited through our community partners and through community based organizations such as the schools, the Autism Society, Autism Speaks, the Downs Syndrome Society, VA DARS, and so forth.  The recruitment "frequently asked questions" flyer will be given to the schools and relevant agencies in the area. We will meet with transition counselors in the schools and the agencies listed here to discuss the study.   They will give the flyer and consent to contact forms to parents who request information on employment options for their sons and daughters.  The consent to contact form must be completed  in order for families to be contacted. These forms will be given to the research study team by the schools and the agencies after the individuals and parent/guardians have signed them.   A home visit or an initial visit at a location of the participants' and parent's choice will be conducted to describe the study as detailed in the consent form.  Ms. McDonough and Mary Ann Beckman will respond to the potential participants once the "consent to contact" forms are received.</t>
  </si>
  <si>
    <t>The aim of this study is to examine the effect of participating in a customized employment (CE) intervention compared to the typical services provided to transition-age youth. In particular, the influence of CE on various employment outcomes, including number of hours worked, wages, receipt of benefits such as health or retirement, type of job obtained, and level of satisfaction with job will be examined. Other outcomes that will be measured include self-determination and increased functional skills that allow individuals with disabilities to be part of typical community activities that are integrated with non-disabled peers.  The effect of CE is being investigated using a very specific population, defined as young adults with one or both of the following disabilities; autism spectrum disorder and intellectual disability.  Customized employment assumes that all individuals regardless of disabilities have contributions that they can make to society. The intervention uses a variety of strategies to "get to know" the person and then match their interests, preferences, and skills to the needs of the business community.  The intervention is provided by an employment specialist who is trained in supporting the individual until he/she learns how to function in the community business to the satisfaction of the individual, the employer, and people who support the person with a disability.  Fading of the intervention is done systematically to ensure success.</t>
  </si>
  <si>
    <t>A randomized control  trial design will be used to assign transition-age youth with intellectual disability (ID) and/or autism spectrum disorder (ASD) to either a) customized employment intervention (CE), or b) services as usual (control condition). CE is an employment service that is pre-existing; the phrase was first mentioned nationally in documents produced by the Office of Disability Employment Policy in 2001. There are descriptions of what this intervention includes but there is no research on whether the strategies are effective in assisting individuals in finding employment.  Most of the work includes case study descriptions.   There are a number of nationally recognized experts in this area; two of these individuals are part of the study team.  They are Dr. Inge, the grant PI and study PI, and Mr. Griffin of Griffin-Hammis, Associates. Please refer to the references in the uploaded documents.Dr. Inge and Mr. Griffin will train all study staff including the employment specialists at both sites to implement the intervention. The employment specialists will have the primary responsibility of delivering the intervention. No work with the study participants will begin until a minimum of 20 hours of training and technical assistance is completed. Training will be ongoing throughout including weekly and monthly meetings at both locations. This study will further define each of the components of CE so they can be replicated. The monthly data tracking form that is uploaded will guide the intervention.  Employment specialists will write case notes specifically detailing what they do during each of the components of customized employment: discovery, job negotiations, employment proposals, etc.  This information will be collected by observing the participants at home, school, and at the job sites where they are employed.  The participants and family members will be interviewed to answer the questions on the monthly data collection form.  In the CE condition, participants will work with an employment specialist to determine their personal strengths and preferences as related to employment and negotiate a job within a business in the community. Additionally, participants in the CE condition will receive individualized supports to assist them on-the-job. Employers will be interviewed using the employer satisfaction form that is uploaded under documents. The employment specialists will interview the employers who hired our participants monthly during their first three months of employment and quarterly thereafter using this form. Interviewing employers regarding satisfaction of the participantsÆ performance on the job will ensure their success once employed.  Asking employers if they are satisfied with their employees with disabilities is standard practice in the field. The employer satisfaction survey is being completed only for the purpose of ensuring that the employers who hire the participants (workers with disabilities) are satisfied with their work performance. We will not be analyzing this data or aggregating it for analysis for research purposes. The information will be confidential between the employer, the employment specialist, and the individual participant.In the services as usual control condition, participants will continue to receive services offered by their individual school district and aligned with their Individualized Education Program, such as referrals to Vocational Rehabilitation or other adult agencies. They will be followed for employment outcomes and functional skill development but receive no services from the study team.  They will continue to be enrolled in their usual day programs and receive services as already developed prior to their consenting to participate in this study.  In other words, participation in this study will not restrict in any way the services that these individuals are already receiving.  Participants in the CE intervention group may or may not continue to receive services as usual.  For instance, some participants may be in day activity programs that are segregated services specifically for individuals with disabilities.  The purpose of CE is to help them become fully participating members of their communities. Hence, if in the CE intervention, these participants will leave the segregated programs for community employment.  The basic hypothesis is that individuals who are segregated do not develop functional skills, while those employed in community businesses develop functional skills.  Other participants in the intervention group who are still in school programs may continue in school either full time or part-time.  Employment hours may be during school or after school hours.   Participants and their parents/guardians will select the times of days that they wish to work.  Please note that there is research evidence that transition-age youth who work while still in school have a higher rate of employment post school than those who do not.  We will be able to test this hypothesis further as participants in our intervention groups achieve employment while comparing them to the participantsÆ outcomes in the control group.A total of 160 participants will be recruited over 4 years such that a total of 80 participants (20 per year) will comprise the control group and 80 participants (20 per year) will comprise the CE intervention group. Dr. Graham will randomize participants using a block randomized design. nQuery will be used to generate the randomized list of participants.  Participants who are 18-24 years  will be recruited from school districts surrounding the following two locations; 1) Richmond, VA and, 2) Milwaukee, WI. Project staff will coordinate meetings with the school districts to recruit participants for the study. The purpose of these meetings will be to describe the study and the potential impact of employment on youth with disabilities.  In order to participate in the study young adults must match the following selection criteria.(1) Have a diagnosis of an intellectual disability or autism spectrum disorder (or both) that substantially limits one or more of the major life activities including economic self-sufficiency. Participants must have a primary diagnosis of ID or ASD but may have other co-occurring secondary disabilities.  (2) Be at least 18 years of age and not older than 24. (3) They should express a desire to work competitively.(4) Agree to work for at least 10 hours per week while still in school or 20 hours per week upon graduation.(5) Have parental support for program participation. (6) Agree to on-going data collection.(7) Be unemployed at intake.Project staff will work with the schools in Richmond, VA and Milwaukee, WI to recruit participants. An information flyer and a consent to contact release will be disseminated through the schools and the Vocational Rehabilitation agencies in both states.  These have been uploaded under supporting documents.  Youth with disabilities who meet the selection criteria will meet individually with study personnel to discuss the study, their participation, and to complete the signed consent. Parents/guardians will be included in these meetings to ensure that there is parental support for participation in the study. These meetings will take place at the convenience of the potential participants and their parents and at a location of their choice.  At this time, confirmation of guardianship will be confirmed and consent to participate explained.  An assent form, an adult consent form, and a parent/guardian form are provided for this study.  Individuals with disabilities who are not their own guardians will sign the assent form.  Their parents/guardians will sign the parent/guardian consent form in these instances.  If the individual is his/her own guardian, the adult consent form will be used for those participants.After the consent/assent forms are signed, an interview with the individual and his/her parents will be conducted in the home or other location of their choice.  Please see the document titled, Intake Questionnaire, for the information to be collected on all participants in the study at intake.  Also prior to randomization of the participants, the Supports Intensity Scale will be completed for all individuals who have consented to participate.  This scale is completed by interview with the individual and his/her parents/guardian and is a recognized tool used to evaluate the support needs of individuals with intellectual disabilities and/or ASD. Please see:  https://aaidd.org/publications/supports-intensity-scale#.WLhbt2_yvDA. Dr. Lauren Avellone is trained on the administration of this instrument and will oversee its use for data collection.  All assessments will be administered in a private, personalized meeting with the participants and parents/guardians preferably in the home setting unless requested otherwise by the participants. This will ensure confidentiality of the data collected.On-going employment outcome data will be collected by interviewing the participants in the control group and their parent/guardians quarterly either by phone or in-person based on preference. These interviews will be conducted by the project directors at each site. Participants will be asked the following questions: Where did you spend the majority of your time during the day over the past three months? Were you employed? If yes, how many hours did you work per week? How much was your hourly wage? Please describe your job? Who is your employer? The employment specialist will produce monthly reports for the CE intervention group about the services provided and the CE intervention in a confidential journal and using the password protected participant database.  Please see the form uploaded, Monthly Participant Data, for what will be collected.  The data collected will include number contact hours, a description of the supports provided, and outcomes.  Additionally, businesses who hire the participants in the intervention group will be interviewed regarding their satisfaction with the employee with a disability at their places of business. During the first three months of employment, employers will be interviewed monthly. Thereafter, they will be contacted quarterly to ensure that the individuals who are hired in community jobs are successful and satisfied  in their job placements. Interviews will take place in private offices of the business or via telephone to protect the confidentiality of the participants. This on-going support will ensure that employment specialists are made aware of any concerns to address these concerns for employment success of the participants.  Please see the document, Employer Satisfaction Feedback, that is uploaded as supporting documentation.All data will be stored in a password protected database on a secure server. This includes the intake data, the monthly participant data, and the Supports Intensity Scale results. The database will be protected by VCU CAS log-in. Only study personnel with a VCU eID and password will be able to access the data. In addition, only individuals who have been given clearance to access the database by our database manager will be able to view the data.  Each individual in the study will be given a unique number identifier and no names will be recorded in the database. All data will be reported in aggregate form to protect the identity of participants. Tangible assessment data will be stored in a locked filing cabinets at the VCU-RRTC or at the CEO location where only approved staff will have a key to access the cabinet.Once participants have been in the study for one year, the Supports Intensity Scale will be re-administered.  This includes all participants in the control and intervention groups.  Appointments will be made with each participant and his/her parents/guardians to complete the scale by interview at a time and location of convenience for them. Individuals in the CE intervention will continue to receive the intervention once they have consented to participate. For instance, those who consent to participate in year one who are in the CE intervention, will move into year two of the intervention and so forth.  In other words, once a participant is receiving the intervention, he/she will continue to do until the end of funding.  Data will continue to be collected monthly and annually for this group throughout the study using the monthly participant data form and the Supports Intensity Scale annually.Participants who are randomly assigned to the control group will remain in the control  group for one year. After a participant has been in the study for one year, he/she will have the opportunity to join the pool of individuals who will be randomly assigned to either the intervention or control group for the upcoming year.  At the annual contact for the completion of the Supports Intensity Scale, participants and their parents will be asked if they would like to have the participantÆs name entered into the pool for the next year of the study.  There will be no guarantee that a control group participant will be assigned to the intervention group for the next year, since use of a random number generator will be used to select the 10 participants from the pool to receive the intervention for the upcoming year.  Control group participants will continue in the study as long as they agree to be tracked by the project staff and given the opportunity annually to potentially join the intervention group.Once a participant and his/her parents/guardians consent to participate in the study, there will be no re-consent process.  However, project staff will be available to answer any questions regarding the intervention including providing a copy of the previous signed assent/consent forms annually during the annual data collection point.The release form to share information will be used if we request information on a study participant from the school system or other community agency where the participant spends time.  For instance, if we would like to see a study participant's IEP, the school system will want a signed release form from the parents to share this documentation.  Or, the school may request information on the participant's progress on the work site. In this instance, we will need permission from participant or LAR as appropriate to share information.  This is specified in the consent form.</t>
  </si>
  <si>
    <t>Virginia Department for Aging and Rehabilitative Services;TransCen, Inc.;TransCen, Inc.;Virginia Department for Aging and Rehabilitative Services;Virginia Department for Aging and Rehabilitative Services;TransCen, Inc.;TransCen, Inc.;Virginia Department for Aging and Rehabilitative Services;TransCen, Inc.;Virginia Department for Aging and Rehabilitative Services;Virginia Department for Aging and Rehabilitative Services;TransCen, Inc.;TransCen, Inc.;Virginia Department for Aging and Rehabilitative Services;</t>
  </si>
  <si>
    <t>2;3;3;1;2;3;3;1;3;1;2;3;3;2;</t>
  </si>
  <si>
    <t>HM20011389</t>
  </si>
  <si>
    <t>Trauma Informed Care for Refugees</t>
  </si>
  <si>
    <t xml:space="preserve">Background: Refugees, by definition, have gone through tremendous traumas, including war, torture, threats to life, loss of family and community, confined or congestive living and displacement, and other prolonged adversities during forced migration (Hecker, Fetz, Aimani, &amp; Elbert, 2015). Additional challenges are the secondary impacts of refugee situations, such as weakened or destroyed social support systems, oppression and discrimination in a foreign country, and the new challenges of acculturation and integration after resettlement (Phillimore, 2011). Therefore, refugee populations often face dual sources of distress; the strain of past traumas and current factors of acculturative stressors that exacerbate coping means and resources (Ellis, MacDonald, Lincoln, &amp; Cabral, 2008). This results in health and mental health needs for refugees that are often higher than their counterparts in their home country as well as general population (George, Thomson, Chaze, &amp; Guruge, 2015). A systematic study with 181 surveys comprising 81,866 refugees revealed a prevalence rate of 30.6% for PTSD and 30.8% of depression (Steel et al., 2009). Some refugee groups having experienced protracted refugee situations report a higher risk of mental disorders, such as 48% PTSD in Somali refugees (Onyut et al., 2009), 36% depression among refugees from Burma (Schweitzer et al., 2011). Furthermore, other additional health problems such as diabetes, hypertension, somatic pains and chronic non-communicable diseases (Yun et al., 2012) may exacerbate the mental health problems of refugees and impede their resettlement and integration to the local community (Murray, Davidson, &amp; Schweitzer, 2010). Despite the high needs of health and mental health care, refugees often face another set of challenges that obstruct appropriate and timely interventions and services upon resettlement. In addition to complex healthcare systems and social services in the U.S., refugees often experience a lack of culturally and linguistically competent providers in various settings, which tends to create additional burdens to the refugee community (Kirmayer et al., 2011). Alien concepts and ideas of Western mental health treatment and preventive medicine are seen as perplexing and tend to induce confusion and stigma (Miller &amp; Rasco, 2004). Such alienated experience in mental health and health care likely increases risk for refugees to decline medical assistance and treatment due to distrust of healthcare providers, shame, and fear of being stigmatized (Lim, Hoek, &amp; Blom, 2014). Unattended refugee trauma and untreated health and mental health needs, in turn, tend to lead to a higher risk for poor mental health outcomes and public health concerns (Vaage et al., 2010). Marshall et al. (2005), for example, showed that Cambodian refugees in the U.S. continued to experience high prevalence rates for PTSD and major depression, at 62% and 51% respectively, even after two decades after resettlement in the U.S., due to untreated trauma of war and migration. Similarly, the Centers for Disease Control (2013) investigated a suicide epidemic among Bhutanese refugees in the U.S. between 2009 and 2012 and found high levels of cultural trauma and depression, both of which correlate with an increased risk of self-harm, low social functioning and diminished coping resources (Subedi et al., 2015).In order to properly respond to such enormous needs in refugee populations, three main gaps in refugee services and care need to be addressed in the U.S. resettlement context. First, the primary goal of U.S. resettlement policy is to help refugeesÆ ôeconomic self-sufficiency as quickly as possibleö. Such overemphasis on economic independence shaped the unrealistically short timeframe of current refugee resettlement programs, such as 30- to 90-day case management and 8 month Medicaid provision upon arrival in the U.S. In addition, refugee resettlement services, called refugee Reception &amp; Placement (R&amp;P) program, are often criticized for being ineffective or incompetent, lacking cultural sensitivity and understanding of refugee trauma and various needs (brick et al., 2010). Culturally insensitive R&amp;P is rather a stress-causing process, adding immense pressure and distress, and thus emotional burdens to families and communities. Early resettlement phase is critical to successful adjustment and integration to the local community, but R&amp;P staff have few adequate training programs and resources to respond various needs of refugees, including those around trauma and mental health. Second, another daunting gap in supporting the refugee community lies between R&amp;P and post-R&amp;P. There are few literatures discussing how to bridge such gaps and promote successful transition and adjustment to the local community from initial stage of resettlement. Lack of continuum of care and intervention models creates high barriers for refugees to get adjusted to the new surroundings and obtain community resources and social services other than R&amp;P (Brick et al., 2010). Struggles are often extended since a lack of cultural orientation impedes interaction with both their own cultural community and the host society, further compounded by lack of transportation, language barriers, and low sense of safety and community in a new environment. Third, there is a significant gap in evidence-based practice for refugee wellness in early resettlement context.  Although some anecdotal evidences are available on the use of strength-based approach in refugee case management, few formative evaluations or scientific inquiries have been reported. In spite of a growing number of literatures on refugee mental health interventions (ex. cognitive behavioral therapy, narrative exposure therapy, school-based interventions for youth, or women support groups; Murray et al., 2010), only a small number of studies have been conducted to improve refugeesÆ social functioning and health promotion (Goodkind et al., 2016; Im &amp; Rosenberg, 2016). Refugee resettlement interventions remain neither sufficient nor institutionalized, and little evidence is available either on an intervention model or implementation strategies.Significance of the current study: An effective and manageable intervention that can be incorporated into ongoing routine practice of refugee R&amp;P program would significantly improve resettlement outcomes and address numerous resettlement challenges refugees currently face. However, there are few studies on early-phase interventions tailored to refugee needs in resettlement context and program. The current application aims to assess a refugee wellness intervention model during the early resettlement phase that the PI developed (i.e., Im, 2014) and build evidence on the two-tiered interventions of trauma-informed care for refugee populations. The interventions will comprise: 1) Trauma-informed case management (TICM) that promotes trauma-sensitive R&amp;P services; and 2) trauma-informed cultural orientation (TICO) that enhances healthy adjustment to the new community through culturally responsive community orientation. Investigating the effectiveness of early refugee interventions will produce new knowledge in both understudied service sector (i.e., R&amp;P) and the refugee community setting, while examining facets of the potential for generalizability of the interventions, which will fill the gaps in refugee resettlement services and promote well-being and integration of the refugee community. </t>
  </si>
  <si>
    <t>There is no direct benefit of participation for focus group participants. However, there are indirect and potential benefits of the study participation. First, they will have opportunities to participate in trauma-informed cultural orientation workshops with no cost and can improve their knowledge and skills for healthy adjustment to the new community. The culturally responsive workshop materials developed through this project will benefit not only this target community, but also other refugee communities in Virginia and beyond.</t>
  </si>
  <si>
    <t xml:space="preserve">This particular IRB is for approval on a focus group interview with community partners to explore gaps and needs in training for trauma-sensitive case management and interventions for refugee newcomers. The overall project aims are as below:Q1: This study will examine the main effects of two-tiered interventions (i.e. trauma-informed case management and trauma-informed cultural orientation), respectively, in reducing resettlement distress and increasing coping capacity, which will improve emotional wellness and social adaptation and thus resettlement outcomes. This project will also test the interaction effects of two-tiered intervention model, detangling effective and ineffective components of the intervention model. Differences in effects across intervention conditions may inform how improvement in what outcomes or which phase can affect refugeesÆ wellness and adjustment over time.Q2: Unlike medical or clinical studies, organizational and communityÆs settings are critical to the understanding of the process. We will assess how the interventions were delivered in terms of reach, adoption, implementation and maintenance of the interventions. This process evaluation will allow us to determine whether the TICM and TICO interventions are implemented as intended and understand contextual factors that affect, as well as are affected by, the interventions and outcomes. Q3: It is important to evaluate individual-level outcomes using both qualitative and quantitative data to better understand a trajectory of refugeesÆ adjustment and attainment of resentment outcomes (i.e., quantitative) and how and what factors affect such outcomes (i.e., qualitative). Most qualitative data collection methods are known as less intrusive and culturally more acceptable and feasible in refugee populations (Miller &amp; Rasco, 2004). However, quantitative measures face frequent challenges, such as conceptual comparability across cultures, unfamiliarity of scales and formats (ex. Likert scale rating), and so forth. Also, repeated measures in effectiveness studies with refugee newcomers can be challenged by various resettlement factors, including secondary migration (i.e. moving out to another state) and barriers in communication or interaction. We will explore the feasibility of using quantitative measures over time in the refugee community to determine whether these methods can be relevant and acceptable and what, if any, need modification for future research and practice.  </t>
  </si>
  <si>
    <t>All the members in the research team will work very closely and communicate regularly through regular research meetings, including frequent email/phone/skype conversations in addition to weekly face-to-face meetings. A google drive (accessible by invitation only to the research team) was set up in order to share all research materials and protocol and to facilitate prompt communication among all research staff.</t>
  </si>
  <si>
    <t>The scientific benefit of the knowledge to be gained has to do with the development of culturally responsive, evidence-based curricula and community-based intervention model that are intended to facilitate the adaptation and adjustment of refugees in a new country. This project focuses on both process and impact evaluation and this will inform future studies on outcome/impact evaluation of community workshops that are culturally grounded and community-based.</t>
  </si>
  <si>
    <t>The director of the program identified staff members and share the information of the focus group. No screening activities will occur and the recruitment will occur verbally by the PI during a staff meeting organized by the director of the resettlement agency. The director will distribute information to her staff as part of their staff meeting agenda.</t>
  </si>
  <si>
    <t xml:space="preserve">The main purpose of this study is to evaluate early-phase interventions for refugee wellness promotion and build evidence for dissemination of the intervention model and curricula through refugee resettlement programs, local and national. Specifically, this study intends to address the gaps in research on both effectiveness and implementation of early interventions for newly resettled refugees to promote emotional wellness and social adaptation by enhancing social functioning and coping competency through TICM and strengthening refugeesÆ social capital and integration to the local community through TICO. This ôhybridö design of effectiveness-implementation research may help speed the translation of research findings into service and community practice settings, generating informative implementation strategies in addition to the increased knowledge of the trial. For this overarching goal, this study adopts a RE-AIM framework, which allows the research focusing on both outcomes and process of how interventions affect participants and setting. This is particularly useful for providing an evaluation of interventions that address multiple causes and ecological systems (Glasgow, Lichtenstein, &amp; Marcus, 2003). We will use a mixed method design employing focus groups and short surveys to address our specific aims. RE-AIM (Reach, Effectiveness, Adoption, Implementation, Maintenance) is instrumental in promoting the impact of health interventions by evaluating the dimensions considered most relevant to real-world implementation, such as the capacity to reach underserved populations, to be adopted within diverse settings and to maintain the effects in given contexts (Glasgow et al., 2003). Each category (along with analysis unit) of RE-AIM is:?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This framework will not only allow the researchers to investigate continuum of effectiveness and implementation, but also provide a systematic context for the evaluation of intervention impacts implemented at both levels of individuals and settings. </t>
  </si>
  <si>
    <t xml:space="preserve">The study will start with focus group interviews with staff members of community partnering refugee resettlement agencies. As per the findings of the focus group interviews, this study will finalize details of research design, instruments, as well as intervention materials. This IRB protocol is only for the focus group part and a future amendment will be submitted to address subsequent phases of the research. The purpose of this evaluation study is to understand the challenges and gaps in serving refugees who are traumatized and/or experience mental health concerns and to assess how competency-based training and trauma-informed interventions affect your service provision to refugee clients and their resettlement outcomes. The outcomes will be compared with those who are in comparison group (those in another resettlement agency located in Virginia). All the staff members as well as key volunteers working with the resettlement agencies are invited to take part in this study.ProjectAll staff members of your office will be invited to attend the Trauma-informed care for refugee training. The research team will invite you to a focus group interview, followed by several sessions of training to be offered every or every other week. Specifics, including training format, competencies, time and frequency, will be discussed and determined as a group (rather than research team imposing pre-determined ideas). The training sessions may include such topics as: refugee trauma and mental health, cross-cultural communication and interaction, cultural humility, sensitivity and competency, building trauma-informed community, and so forth. For monitoring and evaluation purposes, we may have to record some of the discussions during training and interventions upon your agreement.Procedure: Focus Group InterviewWe will explore gaps and needs in refugee resettlement through the lens of refugee trauma and mental health and hope to understand how trauma-informed training and intervention can improve refugee newcomersÆ psychosocial outcomes. To do this, we will use focus groups with resettlement agency staff at the beginning and end of the project, as well as at a 6 Month Follow-up Meeting to obtain feedback and inputs on the project.  1.	1st Focus Group: This will be done before the project starts in order to obtain your perspectives on current refugee resettlement and your expectations for training and intervention to better address traumatized refugee clients. We will ask questions about your experiences with refugee clients; strengths, as well as challenges and gaps, of current resettlement program; expected competencies to better respond to refugee needs around trauma and mental health. This focus group will also decide details of training, such as format, timeline, subjects, objectives and competencies.2.	2nd Focus Group: This will be done at the end of the training. We will ask questions about what parts of the training went well and what areas we can improve for better impact on the resettlement program.3.	3rd Focus Group: This will be done 6 months after the 2nd focus group. The questions will include effect of training, useful competencies, remained gaps and challenges, and any future suggestions for the project.  	For transcription purposes, we may have to record the discussions upon your agreement. TimeEach focus group interview will take about 1.5 hours (4.5hrs in total). Training time will depend on group discussion, as well as suggestions from resettlement agency supervisors and headquarter (roughly estimated for 20 hours or less). Project locationThe project will take place in resettlement agency offices or any place that convenience you and other participants, though we will secure and provide a private space that is convenient for all participants. =====================================Below is a proposed outline of the study, details of which are subject to change. A total of five resettlement agencies provide R&amp;P services in seven localities of Virginia. The Greater Richmond area and Charlottesville are two of the largest resettlement sites, having hosted over 2,500 refugees since 2013 and prominent refugee groups that have resettled in Virginia include people from Iraq, Burma, Democratic Republic of Congo, Bhutan, Afghanistan, Iran, and Cuba (ONS, 2017). Three resettlement agencies provide refugee programs in Richmond and one of them (i.e., International Rescue Committee or IRC) also provides R&amp;P services in Charlottesville. Participants &amp; ProceduresThe proposed study aims to include 100 refugee adults (over 18), who arrive in Richmond or Charlottesville, Virginia, in FY2018 (specifically between January and February, 2018). Based on the previous records of refugee arrivals, the largest refugee groups in these two localities will be Afghani, Bhutanese, Burmese, Congolese, and Sudanese refugees. Due to language issues and limited resources, we will recruit only the largest ethnic group (or two largest ones when the largest group members are less than 50) to the proposed intervention assessment. Due to the unpredictable nature of refugee R&amp;P program, the group(s) will be determined when FY2018 plan is announced in September, 2017. Since R&amp;P services may vary across organizations in terms of timeframe and capacity, this study will select the same resettlement agency in two localities (one in Richmond and the other in Charlottesville). Each locality will be allocated to one of the first two intervention conditions (agency level), followed by the second two conditions (community level) [See Letters of Support from the refugee resettlement agency and state partners].The proposed intervention components comprise two-tiers: Trauma-informed case management (TICM; agency-based) and trauma-informed cultural orientation (TICO; community-based). To determine which components of the intervention show effects separately and combined, this study adopts a factorial design (2 X 2) and uses four groups: 1) TICM plus TICO (both agency and community levels); 2) TICM (agency level only); 3) TICO (community level only); and 4) None. A factorial design is known to be the most efficient design to reveal effective and ineffective components of intervention (Buscemi et al., 2016), by analyzing how the components of intervention and their mechanisms of change interact (Bonell et al., 2012). First, one of the two localities between Richmond and Charlottesville will be chosen for TICM training. Based on the previous training modules and curricula by Im, we are going to develop and implement competency-based training to all staff members of the selected agency between July and December, 2017. The TICM will be designed to include the seven domains of trauma-informed care articulated by SAMHSA (2014): 1) early screening and comprehensive assessment; 2) consumer driven care and services; 3) trauma-informed, responsive and educated workforce; 4) emerging and evidence-informed best practices; 5) safe and secure environments; 6) trauma-informed community partnerships; and 7) a performance monitoring system. The trained agency case managers and staff will provide the TICM to 50 newly resettled refugees during their regular R&amp;P service period (i.e., 60 days). After R&amp;P, a half of the TICM recipients will be assigned to a TICO group in the community (group 1), while the other half will stay in the routine practice of refugee resettlement and no intervention will be provided (group 2). In the other locality, the other agency will provide their regular R&amp;P services to 50 new arrivals during the same time period, and a half of refugee clients will receive TICO (group 3) and the other half will not (group 4) [See Table 1]. The community-based TICO will be based on the ImÆs CHW that comprises 8 sessions (2 hour per session), co-facilitated by trained refugee peer mentors and community service providers. The TICO sessions will include interactive sessions on healthy eating, healthy body and healthy mind, acculturation &amp; resettlement stress, understanding trauma and stress, healthy coping, helping others, and community building. In total, twenty-five newly arrived refugees of each locality (25 in Richmond and 25 in Charlottesville) will receive the TICO for 8 weeks between March and April, 2018. Although known as a rigorous study design, RCT is not going to be applied to intervention assignment in this study. RCT is important to confirm interventionÆs efficacy, where variables are well controlled and optimized, which, however, may hinder the translation of findings and be inadequate for implementation inquiries with multiple contextual variations that are of main interest (Bonell et al., 2012). This study purports to understand æwhat works for whom and under what circumstancesÆ, while RCT dismisses differences in how interventions interact with social determinants in different contexts and how both intended and unintended effects operate through the process. One of the most up-to-date community-based RCT with refugee populations (Goodkind et al., 2016) also pointed out that the study is limited by interactions between groups and diffusion effects of the intervention. Since this proposed study assesses collective, as well as individual, level of measures, such as social capital, adaptation and maintenance questions, RCT that concerns interactions and diffusion effects is not suitable. Despite reasonable estimate and planning, this study has to heavily rely on the community partner (resettlement agencies) to identify, recruit, and engage refugee community members. Therefore, the details proposed here are subject to change and this IRB form will require future amendment. </t>
  </si>
  <si>
    <t>HM20009000</t>
  </si>
  <si>
    <t>Developing a Cultural Family Intervention after Brain Injury (CFIaBI) for African Americans</t>
  </si>
  <si>
    <t>Kelli Gary</t>
  </si>
  <si>
    <t xml:space="preserve">  The purpose of the proposed project is to quantitatively identify and qualitatively describe barriers and facilitators that are unique to African American culture and interfere with and enhance community integration (CI) and emotional well-being following traumatic brain injury (TBI). The knowledge gained from this mixed methods study will be used to develop a cultural family intervention to improve the quality of life (QOL) for African American families post-injury. Additionally, research findings from the proposed study will be disseminated thereby adding evidence to research literature about intervention development to improve outcomes for other racial and ethnic groups and special populations following serious injury.   The long-term consequences of TBI, especially those with more severe diagnoses, are a major public health concern as well as social concern.  Over 3.3 million people in the US are living with long-term or lifelong TBI-related disability (Zaloshnja et al., 2008).  Even after acute phase of inpatient care has ended, individuals with TBI continue to face residual physical, cognitive, and behavioral sequelae resulting in long-term psychosocial dysfunction. In particular, moderate to severe TBI is associated with seizures, memory and executive dysfunction, depression, and aggression that persist many years after injury (Rutherford, &amp; Corrigan, 2009). Such long-term residual deficits and problems disrupt everyday activities and make it difficult to reengage in work/school, pursue leisure, and maintain relationships (Walker et al., 2006; Wise et al., 2010; Lefebvre et al.,, 2008). These activities are essential elements of CI, which is an ultimate objective of rehabilitation for people with brain injury (Paravaneh et al., 2012).   In addition to those who directly experience the injury, TBI can have a tumultuous affect on caregivers. Parents, spouses, and other family members typically assume more responsibility to care for relatives after TBI.  The well-being of the caregiver is of major concern especially when they play a pivotal role in survivorsÆ recovery.  For example, unexpected role change, financial hardships, and unforeseen changes in loved onesÆ health status have been linked to higher levels of caregiver distress, depression, and anxiety (Kreutzer et al., 2009; Ergh et al., 2003; Sander et al., 2003). The emotional well-being of the caregiver can influence the recovery process of those with TBI. Sander and colleagues (Sander et al., 2012) concluded that better caregiver emotional functioning contributes to greater CI outcomes, specifically productivity and social interaction, for persons with TBI. It is difficult to address the problems of individuals with TBI in isolation of those who become primarily responsible for their care.  Although moderate to severe TBI poses challenges for many, African Americans are disproportionately at risk for TBI. In U.S. emergency departments (ED), the incidence of TBI for African Americans was 35% higher than Whites and even more than non-white Hispanics with estimated rates of 582 compared to 429 and 333 per 100,000, respectively (Jager et al., 2000). Reports specifically on ED data, however, provides less insight into the severity of TBI because it is not known whether those with TBI were released right from the ED or hospitalized, which indicates greater severity for the latter. However, annual age adjusted data for TBI revealed African Americans were hospitalized at the highest rate of 78.7% compared to Whites with 69.8% and other racial minorities at 58.2% (Faul et al., 2010). To date, epidemiological data has indicated that African Americans are more widely affected by TBI compared to Whites and other minority populations.  Besides experiencing TBI at greater rates than others, African Americans have worse functional outcomes related to important elements of CI compared to similar cohorts from different races and ethnicities. In an exploratory study that examined the impact of race and pre-injury status on community outcomes for 94 persons with TBI, researchers found that African Americans reported significantly lower scores on social integration subscales (defined as participation in social activities outside the home) compared to whites (Hart et al., 2005). Gary et al.(2009) investigated employment outcomes among 2,022 individuals with TBI and found African Americans were 2.10 to 3.15 times less likely to be competitively versus not competitively employed at 1, 2, and 5 years post-TBI compared to White counterparts after adjusting for age, pre-injury employment, cause of injury and other demographic and injury characteristics. Income is a confounding variable related to race, but this study did not adjust for income due to limited data in this category. However, Sander and colleagues (2009) did control for income along with age, education, and injury severity in a sample of 151 persons with TBI and noted African Americans demonstrated worse CI outcomes compared to Hispanic and Whites. More TBI studies examining CI outcomes post-injury corroborate previous findings and substantiate African Americans fare worse among racial and ethnic groups (Arango-Lasprilla et al., 2011) and these differences extend long-term (Gary et al., 2010).   Racial and cultural differences among caregivers have been identified in TBI literature.  After comparing emotional function and well-being for 256 caregivers of people with TBI, patterns of caregiving differed between the White and African American sample.  Specifically, African Americans had different kinship patterns, spent significantly more time in direct caregiving, reported more depression, and underutilized professional services compared to white counterparts (Hart et al., 2007). A similar study focusing on minority caregivers after TBI found African Americans and Hispanics used more emotion-focused coping strategies, distancing, and accepting responsibility regarding caregiving role compared to white caregivers, which is related to greater emotional distress (Sander et al., 2007).  Studies have provided evidence to guide the TBI field in the development of culturally tailored interventions to improve the QOL for persons with TBI and their caregivers.  Potentially, the cultural aspects of being African American and living with TBI encompass (a) social environments that are conflictual, have civic disinvestment, lower quality schools (b) slowed functional outcome in relation to community participation and productive activities influenced by inadequate access to health care, limited community resources, and mistrust in the health care system, and (c) a higher prevalence of unmet needs associated with receipt of service, lower levels of life satisfaction, perceived worsened psychological well-being, and worsened medical health since injury (Heffernan et al., 2011; Mays et al., 2007; Heinemann et al., 2002). However, there are other aspects related to African American culture that counter the negative influences mentioned above that would enhance health and community-related outcomes after injury. For example, African American culture involves extended and dynamic families, strong focus on religious beliefs and church affiliations, and values of strength, empowerment, resiliency due to a shared history of disadvantages and inequity (Holt et al., 2013; Connery, &amp; Brekke, 1999).  In summary, research in TBI identifies differential outcomes between African Americans and their White counterparts, but data are limited that links these outcomes to culturally-related factors. Despite the limited data, many TBI studies examining outcomes comparing minorities and non-minorities suggest further research needs to focus on cultural factors to incorporate into interventions that can address differential outcomes. A meta-analysis of culturally competent interventions in disability research highlights the importance of including family in rehabilitative process, incorporating beliefs, values, practice, and traditions, as well as, collaborations with community and faith-based organizations when developing interventions for diverse clients (Hasnain et al., 2011). A necessary first step in the development and/or refinement of interventions is to conduct qualitative research (Sullivan-Bolyai et al., 2005) and mixed methods research would better describe and quantify specific elements of the African American experience related to community participation and QOL from survivors and caregivers after TBI to add content and inform intervention development.</t>
  </si>
  <si>
    <t>There are no specific benefits to participants as a result of participating in this study, however, insights gained from this study that are proposed to benefit the development of new interventions that will help others become more successfully integrated into the community after brain injury. The participants may gain some personal satisfaction in knowing they are contributing to a study that may help others with similar problems.</t>
  </si>
  <si>
    <t xml:space="preserve">The purpose of this research is to develop a cultural intervention for families impacted by TBI and their caregivers who are African Americans.  The mixed method study, will inform the content of the manualized intervention and for this intervention to be tailored to African Americans the sample for this study must have a homogeneous sample containing African Americans only.  This study does not guarantee direct benefit for individuals who are not African American because it explores the lived experiences of African Americans with TBI and that information will be used to develop an intervention tailored for the African American population.  However, once the intervention is developed, future pilot studies will incorporate a heterogeneous sample with TBI that has no exclusion of racial and/or ethnic categories.  Additionally, there could be a time when the one caregiver that was initially enrolled with TBI survivor must have to back out of study but there is another primary caregiver that is willing to take their place.  That situation is allowed; however, the new caregiver will have to be consented and the interview will start from the beginning, and the PI will discard information collected on 1st caregiver.        </t>
  </si>
  <si>
    <t xml:space="preserve">Research Questions: Since this proposed study is the first phase of a two phase research design devoted towards developing an intervention, research hypotheses are not appropriate at this point. However, past literature on cultural interventions, have generated the following research questions used to guide intervention development.1. What are culturally-based barriers and facilitators of CI as defined as productivity, social participation, quality of life (QOL) for African Americans with traumatic brain injury (TBI)?2. What cultural factors influence caregiver emotional well-being as defined as anxiety, depression, and QOL among African American family members following TBI?3. What content should be included in a cultural family intervention to increase CI, emotional well-being and QOL outcomes for African Americans families after TBI?  </t>
  </si>
  <si>
    <t>All persons assisting with research will be adequately informed about the research protocol and their research-related duties and functions by the following venues: (1) there will be an initial face to face training session to inform all personnel about protocol and duties; (2) periodic emails will be sent to update personnel of protocol and to make sure they are reminded of duties; and (3) PI will be available personally, through phone and/or email to answer any questions or provide clarification about protocol and duties. The five community partners (two non-VCU sites) will be involved in patient identification, recruitment only; however, there will be weekly communication via email or Skype.</t>
  </si>
  <si>
    <t>This work is important scientifically because there are limited outpatient community based services for adults with TBI. This information can be used to evaluate current services being administered and change and update those services to benefit others.</t>
  </si>
  <si>
    <t xml:space="preserve">Interested participants will be recruited directly with 1:1 communication between the PI and study sites. The community partners will, first, ask permission to release their contact info to the PI.  After permission is given, community partner will provide the list of potential participant at facility to PI.  If participants who see the flyer are interested, they will personally tell contacts at study sites, who will add their name to the list that will be given to PI or they can contact PI personally via contact information on flyer. PI will contact and speak personally via phone with prospective participants and confirm whether or not they would be interested to enroll in study. They can meet with PI or contact in NC to receive more information about study, sign informed consent, screen, and schedule interview dates. The PI will be provided with a private space at study sites or PI will go to potential participants' home (once given permission) or community site to inform participant of the study and obtain signed informed consent. Then the series of screening questions will be given to determine eligibility. Afterwards the PI and participant will schedule a meeting date to conduct the interview. Flyers on informational board of facilities and via community partners' organizational newsletters/websites that is visibly seen by everyone for any self-referral participants at CBIS. </t>
  </si>
  <si>
    <t>Objectives: The process of developing interventions requires blending existing research, theory, and new for intervention content and action strategies (Fraser, &amp; Galinsky, 2010). This process takes several steps before the intervention can be considered effective and fully implemented. Additionally, developing a cultural family intervention in community settings for vulnerable populations (e.g., racial and ethnic minorities) benefits from in-depth exploration to tailor the approach within the cultural milieu of the participants. I specifically aim to:1. Conduct a mixed methods study to determine content for a cultural family intervention that specifies strategies to improve CI for African Americans with TBI.2. Conduct a mixed methods study to determine content for a cultural family intervention that specifies strategies to increase emotional well-being for African American caregivers after TBI. 3. Construct a cultural community-based family intervention protocol for African American families after TBI with improvement in CI for persons with TBI and emotional well-being for caregivers as primary and QOL for both as secondary outcome.</t>
  </si>
  <si>
    <t>DESIGN:   The proposed study is the first and second phase of a three phase mixed methods research design.  The first two proposed phases will be completed within a one-year time frame using a concurrent embedded design with QUAN (qual) sequencing components of a mixed methods study. The quantitative and qualitative data will be collected in a single phase and the QUAN (qual) notation indicates the qualitative methods are embedded within a quantitative design (Creswell, &amp; Plano Clark, 2007). Once all data are collected it will be analyzed (Phase 1) and analyzed data along with feedback from community advisory board will be used to develop and finalize the CFIaBI (Phase 2) that will be piloted for feasibility and fidelity using mixed method design (Phase 3) (Guest, Buence, &amp; Johnson, 2006). The focus of this proposal is to complete phase 1 and 2 by utilizing mixed methods approach to explore and understand factors related to CI, emotional well-being, and QOL among an African American population that will be used to construct the CFIaBI and prepare for pilot testing. However pilot testing in phase 3 is not the focus of this proposal and future funding will be needed.In phase 1, a five to seven-member community advisory board with stakeholders in the brain injury community, individuals with brain injury (inclusion of those with disabilities), caregivers, and health/para professionals providing brain injury services will be assembled and convened.  Preliminary discussions with Mr. Jason Young, an existing brain injury community partner (executive director of Community Brain Injury Services [CBIS]), have already yielded suggestions for advisory board members.  This community advisory boardÆs first meeting (anticipated 2-3 hours) will be to review the existing quantitative surveys and semi-structured interview questions developed from preliminary work (Virginia Commonwealth University [VCU] IRB#: HM14987) and provide any input to finalize semi-structured questions prior to data collection. Table 2 and 3 presents the alignment of phases with research questions and methodology.PARTICIPANTS:  Since this proposed preliminary research is not to generalize to a population but to gain insights into a subset of individuals for intervention development, the research will use a purposive sample comprised of 12 client-caregiver dyads (total of 24 participants). Research suggests that in qualitative research the idea is saturation conceptually, which provides limited guidance for estimating sample size.45 Sampling will consist of maximum variation to ensure diverse backgrounds are included (e.g., men and women, educational status, marital status, etc.) to strengthen the homogeneous sample (e.g., African American). Collecting quantitative and qualitative data from a sample of 24 (12 clients with TBI and 12 caregivers) and designing a family intervention is feasible within the timeframe of 1 year.  The sample will be recruited from Virginia and North Carolina brain injury health care facilities, service providers, and community organizations. DATA COLLECTION:  To initiate contact of potential participants, a letter introducing the study will be sent by VA and NC brain injury community and service providers through email list serves, mailings, and via community support groups, etc.  Potential participants will be prompted to contact researcher, if interested.  Once the connection has been made, researcher will contact potential participant to describe study and schedule 1-2 sessions (60 min. each) in the participantsÆ homes, CBIS Richmond/Newport News facility, NC facility, or VCU facility (whatever is most confidential and convenient for the participant).HUMAN SUBJECTS PROCEDURES  There are a few components related to the human subjects protection starting with identification of participant until data collection that will be similar for TBI survivor and caregiver at one point and different at others.  For that reason, the following is a detailed description of the human subjects procedures and interactions for TBI survivor/caregiver dyad from start to finish in numeric form:1. To identify the TBI survivor/caregiver dyad, the study will be advertised by brain injury providers and community organizations servicing that population.2. Once informed by study advertisement, caregiver or TBI survivor will contact the contact person on study advertisement to express their interest and the study contact will ask permission for PI (Dr. Kelli Gary) to contact the TBI survivor/caregiver dyad to explain study and arrange for visit to service providers or for PI to come to home to initiate informed consent. 3. If it is preferred to meet at VCU, service provider organization or convenient place in community, there will be a request that the primary caregiver accompanies the individual with TBI. If it will be at TBI survivor and caregiver's home, it will be requested that for first visit both TBI survivor and caregiver be at home. At the initial session, informed consent and demographic information will be obtained for both the person with TBI and caregiver. Next, time will be scheduled for data collection of individual with TBI and caregiver separate from each other.   4. Different data collection methods will be employed for those with TBI and caregivers. Typically the cognitive and language difficulties associated with TBI make focus groups a less reliable method to collect the qualitative aspect of data.  The time will be scheduled for face-to-face session(s) to administer quantitative questionnaires followed by qualitative semi-structured questions to TBI survivor in a private place in home, VCU, or service provider organization.  If the TBI survivor gets too fatigued (which is typical for this population), another time will be rescheduled. 5. For the caregivers, focus groups will be scheduled with designated time and place.  A minimum of two to three focus groups (with four to six caregivers per focus group) will be conducted at VCU, brain injury service provider organizations, or in community setting with a private room (i.e., library) to accommodate all 12 caregivers that will be recruited. 6. For caregivers, there will be one focus group session where the quantitative questions will be asked then followed by the focus group of semi-structured questions.  The quantitative assessment will be converted to be answered using Clicker technology, an audience response system. The answers will be anonymous and caregiver participants will respond using individual Clicker keypads. Aggregate results will be tallied via Clicker technology. Next the focus group will proceed with the embedded qualitative questions facilitated by skilled group facilitator using focus group protocol.  Also, the answers for quantitative assessment can be given via a face-to-face interview at another time if that is what the caregiver prefer.OUTCOME MEASURES:  There are two quantitative surveys that will be administered to caregivers and two to individual with brain injury. Both will be embedded with semi-structured questions to solicit information specific to culturally-related factors that influence CI, emotional-well being, and QOL. There will be one semi-structured question per domain or dimension of quantitative assessment. Because family needs, CI, and QOL can be different for those with and without injury, different quantitative assessments, but similar in relation to topical areas have been chosen for individuals with TBI and caregiver. The quantitative assessments that will be given to the caregiver are the Family Needs Questionnaire (FNQ; Kreutzer, &amp; Marwitz, 1989) and Family Quality of Life Scale (FQOL; Poston et al., 2003).  The FNQ is a 37-item survey that address family needs following acute and post-acute phases after injury using six subscales: Health Information, Emotional Support, Instrumental Support, Professional Support, Community Support Network, and Involvement in Care (Kreutzer, Marwitz, 1989). Evaluation of psychometric properties reported acceptable internal consistency and good content validity and clinical utility (Kreutzer, Serio, &amp; Berquist, 1994; Serio, Kreutzer, &amp; Witol, 1997). The FQOL is a 25-item survey that ranks on one to five Likert scale (very dissatisfied to very satisfied) how a family feels about their family dynamics (Hoffman et al., 2006). The FQOL is found to have good to excellent convergent validity and test-retest reliability (Hoffman et al., 2006). Potential examples of how semi-structured questions are embedded to highlight cultural perspectives of the FNQ and FQOL subscale are presented in table 4.  The quantitative and qualitative assessments for those with TBI relate to participation in the home and community and QOL specific for those with brain injury with embedded semi-structured questions to generate detailed responses about culture.  The Participation Assessment with Recombined Tools-Objective (PART-O) was developed to examine long-term outcomes and can be used to evaluate long term function. It is a 17-item instrument with three domains (e.g., Out and About, Productivity, and Social Relations) that has satisfactory internal consistency and reliability (Bogner et al., 2011). QOL is rated differently when you are addressing the person with injury as opposed to the caregiver.  The Quality of Life after Brain Injury (QOLIBRI) questionnaire is the first instrument specifically develop to assess health-related QOL for individuals after TBI. This questionnaire has 37-items with six dimensions related to satisfaction with thinking, emotions and view of yourself, independence, social relationships, feelings of distress, and physical problems (von Steinbⁿchel et al., 2005). It has good internal consistency and test-retest reliability (von Steinbⁿchel et al., 2010). Table 5 presents potential examples of semi-structured questions aligned with PART-O and QOLIBRI items.CONCEPTUALIZED INTERVENTION  Segments of the manualized intervention will be developed using theoretical components from the Social Ecological Model (SEM; McLeroy et al., 1988), the qualitative and quantitative findings, and segments from the Virginia Clubhouse Vocational Training Program (VCVTP) and Brain Injury Family Intervention (BIFI). Based on the SEM, examples of intervention components will include, but are not limited to, informal education, peer support, strategies for resource utilization/management, strategies for problem solving, conflict resolution, and empowerment activities. Research partners involved in this proposed project are Drs. Jeffrey Kreutzer and Janet Niemeier who are very qualified in developing TBI interventions in community and hospital settings.  They have given permission to adapt small components of the BIFI and VCVTP.  Some examples of the BIFI are sessions for getting to know the affect of brain injury on survivors and families, understanding the emotional and physical recovery of brain injury through mastering the art of patience and coping, and solving problems and setting goals (Kreutzer, &amp; Taylor, 2004).  Examples of some VCVTP sessions relate to making goals, finding mentors, overcoming obstacles to return to work, and organizing for success (Niemeier, Kreutzer, &amp; Degrace, 2009). These are two great interventions but the CFIaBI will be different in the following ways: (1) It will develop and combine some elements of existing interventions to address community participation and emotional distress simultaneously; whereas, previous interventions address one of these aspects; (2) It will contain discrete cultural elements obtained from research findings, which is not a focus of previous interventions. There are preliminary plans to create the CFIaBI with six chapters/sessions (number of sessions subject to change). Two will focus specifically on individuals with TBI, two will focus on the caregivers, and two will address issues for both person with TBI and caregiver. DATA ANALYSIS/PROCEDURES:  Analyzing mixed method data is a multi-step process that begins with the following strategies to organize and prepare data. First, the qualitative data will be organized and prepared using consensual qualitative research (CQR) method of data analysis in conjunction with NVivo software program (Denzin, &amp; Lincoln, 2005; NViVo, 2010; Hill et al., 2005). The core concepts that will be incorporated into CQR components as research and data analytic strategy are the use of open-ended face-to-face semi-structured formatted questions as focus groups and interview protocol, including more than one coder throughout data analysis to promote multiple perspectives, using consensus agreement in determining (coding) the meaning of data, identifying domains, themes (core ideas), and cross-analyses in order to triangulate interview data and develop consensus in coding (Hays, &amp; Wood, 2011). The PI who is trained in qualitative data analysis will use NVivo to organize and code qualitative data. Data analysis involves the following three central steps: (1) domains (i.e., topic areas used to group data) are used to partition interview data, (2) core ideas (i.e., summary of data that captures the essence of what was said by using concise and clear phrases) are used to distinguish categories of data, such as codes and themes within domains, and (3) cross-analysis is used to compare and determine the number of semi-structured interviews that fit each developing category in each domain.   For the quantitative data, information will be entered into SPSS database (IBM, 2015). Descriptive statistics (i.e., mean, standard deviation, etc.) will be computed for subscales of quantitative assessments. Median percentile ranks will be calculated for each subscale and will be placed into low or high group based on percentile being below or above 50%, respectively.  A cross-case comparison analysis will be conducted after SPSS data are exported into NVivo to generate a case-ordered descriptive meta-matrix to compare quantitative to qualitative data.  Themes subsequently generated in NVivo from qualitative data will be quantitized. Specifically, each qualitative theme will be transferred to numeric codes to be analyzed quantitatively and frequencies for each theme will be calculated and the number of factors underlying themes will create meta-themes (Hill et al., 2005). The same process will be repeated for the caregivers assessments and focus group results since there are distinct differences between the data needed for intervention development (See Figure 1 for diagram of conceptualized intervention development).**Focus group materials (scripts, reminders, etc.) are still under development and will be submitted via an amendment prior to implementation.</t>
  </si>
  <si>
    <t>Virgina Commonwealth University, Traumatic Brain Injury Model System-Contacts: Dr. Jeffrey Kreutzer/Ms. Jennirfer Marwitz;Brain Injury Services of Virginia - Contact: Karen Brown (Executive Director);Community Brain Injury Services-Contact: Jason Young (Executive Director);Brain Injury Association of Virginia - Contact: Anne McDonnell (Executive Director);Carolina Rehabilitation Medical Center - Contacts: Dr. Janet Niemeier (Senior Researcher)/Ms. Tami Guerrier (Assistant Director of Research);Virgina Commonwealth University, Traumatic Brain Injury Model System-Contacts: Dr. Jeffrey Kreutzer/Ms. Jennirfer Marwitz;Community Brain Injury Services-Contact: Jason Young (Executive Director);Brain Injury Services of Virginia - Contact: Karen Brown (Executive Director);Carolina Rehabilitation Medical Center - Contacts: Dr. Janet Niemeier (Senior Researcher)/Ms. Tami Guerrier (Assistant Director of Research);Brain Injury Association of Virginia - Contact: Anne McDonnell (Executive Director);Community Brain Injury Services-Contact: Jason Young (Executive Director);Virgina Commonwealth University, Traumatic Brain Injury Model System-Contacts: Dr. Jeffrey Kreutzer/Ms. Jennirfer Marwitz;Carolina Rehabilitation Medical Center - Contacts: Dr. Janet Niemeier (Senior Researcher)/Ms. Tami Guerrier (Assistant Director of Research);Brain Injury Association of Virginia - Contact: Anne McDonnell (Executive Director);Brain Injury Services of Virginia - Contact: Karen Brown (Executive Director);</t>
  </si>
  <si>
    <t>2;1;2;1;2;2;2;1;2;1;2;2;2;1;1;</t>
  </si>
  <si>
    <t>HM14973</t>
  </si>
  <si>
    <t>NOURISH-C: Implementing a Family-Based Obesity Intervention in a Church Setting</t>
  </si>
  <si>
    <t>A. SIGNIFICANCEPediatric overweight affects nearly a third of children ages 6-11 and is associated with multiple health concerns.(10, 11) AA children face particularly high obesity risk;(12-14, 31, 32) ÿ 40% of AA girls ages 6-11 are overweight (BMI &gt; 85th%ile) and nearly one-quarter are obese (BMI &gt; 95th%ile).(33) By ages 12-19, nearly 45% of AA girls are overweight, and over 27% are obese; the highest rates of any ethnic group surveyed in NHANES. Although AA boysÆ rates of obesity are somewhat lower, they are substantial, and higher than those of their White peers (34% overweight; 19% obese).(33) Longitudinal studies further highlight AA childrenÆs particular vulnerability to obesity.(34, 35) Thus, programs targeting AA youth are urgently needed.A.1 Targeting Parents is Essential. A specific focus on parents is a vital component of pediatric obesity treatment because: 1) parental obesity is associated with overweight in children;(20, 36) 2) parents serve as powerful models of eating and exercise behaviors for their children;(37-40) 3) parental feeding behaviors influence childrenÆs eating habits and weight;(41-44) 4) many parents misperceive their childrenÆs weight;(45, 46) and 5) parental involvement in pediatric obesity treatment is associated with better child outcomes.(22-25) Although we know little about the influence of these parental factors in AA families, one study,(45) which included a significant proportion of AA families, found widespread evidence of weight misperceptions; 48% of mothers whose 4-5 year old offspring were in the normal weight range thought their children should be heavier, and 26% of mothers whose children were overweight thought their children should be heavier, and 58% were satisfied with their childrenÆs weight. Similar results have been obtained in other studies, particularly those including primarily AA caregivers.(47-50) ParentsÆ awareness of their childrenÆs overweight status does seem to increase as children age,(47) perhaps because children are more likely to become overweight or obese as they age,(33, 47) and overweight is more stigmatized in older children.(51-53) Available data indicate that parental awareness of and concern about overweight in children is limited in children under age 5. Results from our pilot intervention upon which the current application is based concurred (NOURISH, Nourishing Our Understanding of Role modeling to Improve Support and Health, R03 HD056050, PI, Mazzeo). Specifically, we received very few calls from parents of children younger than 5. While interventions targeting younger groups are important (and we are currently developing relevant programs), given the empirical data cited above and our own experience, we chose not to reduce the minimum age requirement for the current study (NOURISH+) below 5. This program is more likely than an intervention targeting younger children to capture parents at a critical period when they are beginning to become concerned about their childrenÆs weight. A.2 Why Target Parents Exclusively? Golan et al.(27, 54, 55) argue that parental involvement is not only an important element of pediatric overweight treatment, but also that parents should be exclusively targeted. This prevents the overweight child from becoming the ôidentified patientö whereas focusing on the child can negatively impact self-esteem and increase child resistance and disordered eating behaviors. Given that most overweight children have overweight parents, targeting parents can help the entire family improve their health behaviors. A parent intervention also is likely to have greater public health benefits than a child-only treatment by reaching entire families. Finally, parent-only interventions are more cost-effective than family-based approaches, as they require fewer staff and other resources.(56) Thus, parent-only interventions are more easily translated into real-world settings. A.3 How Successful Are Parent-Only Interventions in Reducing Pediatric Overweight? At the time the NOURISH pilot was developed ~3 years ago, only Golan et al. had evaluated this type of parent-only program. Their work, conducted in Israel, required both parents to attend; (only 2-parent families were enrolled). Children of parents in the intervention group lost more weight than children in the standard child-focused treatment. Adherence to the parent program was also much higher (97% vs. 70% ),(54) and weight loss was maintained at 7-year follow-up.(27) Further, none of the children in the intervention group had developed an eating disorder at follow-up, compared with 6.6% in the standard care group. More recently, in the U.S., Janicke et al.(56, 57) evaluated Project STORY, a parent-only intervention targeting rural settings. Participants were primarily White with a child age 8-14 with a BMI &gt; 85th%ile. Families were randomly assigned to 1 of 3 conditions: 1) a family-based intervention, 2) a parent-only intervention, or 3) a control group. At posttest, children of parents in the parent-only condition showed greater decreases in BMI than those in the family-based condition. However, by 10-month follow-up, children of parents in both active conditions had lower BMIs than control children. Similar to Golan et al.,(56) adherence was better in the parent-only condition than in the family-based group and more parents in the parent-only group were satisfied than in the family-based condition. The parent only group was also more cost-effective.(30) Of note, children older than 11 manifested greater BMI reductions in the family-based program, compared to the parent-only approach. Thus, NOURISH-C will focus only on children ages 5 to 11, as this appears to be the developmental period when a parent-exclusive intervention is most appropriate. A small number of international studies also support the efficacy of parent-only approaches to pediatric obesity treatment. Munsch et al.(58) compared the effectiveness of a mother-only to a mother and child cognitive-behavioral intervention for pediatric obesity in 56 Swiss families. No significant differences emerged between groups with respect to childrenÆs weight outcomes; both groups reduced their BMI%ile. Two Australian studies(59, 60) yielded similar results in pilot trials. Although these studies provide additional support for the feasibility, utility and cost-effectiveness of a parent-only approach to treating childhood obesity, it is unclear whether their results would generalize to AA children in the U.S. Thus studies such as that proposed in this application are needed to address the needs of AA children, a group especially vulnerable to obesity.  Previous investigations of parental involvement in pediatric obesity interventions have also provided important directions for future research. For example, intervention format is especially important. White et al.(61) found that an internet-based intervention led to only modest weight reduction compared with a face to face intervention. They suggest that internet programs might be better suited to prevent weight gain, and recommend face-to-face interventions for those already overweight. Further, although internet use is increasing across demographic groups,(62) a ôdigital divideö remains.(63) AA and lower-SES individuals are among the least likely to have regular access to high-speed internet service at home. (63) Yet, members of these demographic groups have the greatest need for pediatric obesity intervention. Therefore, NOURISH-C will be conducted face-to-face in a setting easily accessible to community members.</t>
  </si>
  <si>
    <t>First, they will become more knowledgeable about obesity and eating disorders and how these problems develop. They will also learn about healthy lifestyle behaviors, and how to overcome barriers to these behaviors, as well as how to manage environmental pressures to achieve an unrealistic body image. Participants will also be assigned homework to complete between sessions, which will help allow them to practice skills they learn during the intervention sessions. Thus, participants are expected to leave the intervention with a new set of skills that may help them to improve both their, and their childrenÆs, well-being. Second, it is hoped that the intervention will be a first step in the prevention of obesity in children whose parents have participated. Lastly, participants will be informed that the information from this research study may lead to a better treatment in the future for children with obesity that it may also assist in designing prevention efforts specifically targeted at parents of high-risk children.</t>
  </si>
  <si>
    <t>Women: In our NOURISH pilot program, the vast majority of parent participants were mothers (80%). We do not anticipate any significant changes in this gender distribution in the NOURISH-C intervention.  Many of the families in the NOURISH pilot are headed by a single female parent. Thus, these children do not have a male caregiver who can participate in the study. However, fathers were not excluded from NOURISH, nor will they be excluded from NOURISH-C. Rather, their consistent participation will be encouraged. Finally, although we cannot definitively estimate the gender distribution of the children in this proposed study, we know that 60% of the children enrolled in the NOURISH pilot were female. Moreover, according to epidemiological studies, a greater number of AA females (vs. AA males) in the target age group for the current proposal are overweight.10 Thus, we have estimated that approximately 60% of our sample of children will be female.Minorities: All ethnic/racial groups are eligible for this study. Sixty percent of the families enrolled in the NOURISH pilot were AA [followed by 35% White and 5% Hispanic/Latino(a)]. However, we believe we can achieve 75% AA participation in NOURISH-C, because, for this proposed study, we will conduct the intervention groups in a primarily AA church congregation. The inclusion of this relatively large proportion of AAs will help address a gap in the pediatric obesity literature regarding the efficacy of treatments targeted at overweight AA children. Thus, we are estimating that 60% of child participants and 80% of adult participants will be female. We further estimate that 75% of NOURISH-C participants will be AA and approximately 25% will be White. Please note, we are not excluding members of any racial or ethnic group, we have simply based these estimates on our pilot data and previous NOURISH+ intervention groups.</t>
  </si>
  <si>
    <t>Effectively, the proposed project aims to evaluate the feasibility of translating an established intervention (NOURISH,NOURISH+) into a ôreal worldö setting within the AA faith community. This project will examine a growing public health concern within a population at increased risk for pediatric obesity. We will assess the primary outcome of child BMI and the secondary outcomes of child diet and physical activity at baseline, post-intervention, and 3 months after the intervention. We hypothesize that: (1) training community members from a primarily AA church to facilitate NOURISH-C within the church setting will be a feasible way to translate this intervention to the community, (2) children whose parents participate in NOURISH-C will show significant decreases in BMI from baseline to post-intervention assessment; and (3) children whose parents participate in NOURISH-C will show significant improvements in dietary intake, quality of life, and physical activity between baseline and post-intervention assessment.</t>
  </si>
  <si>
    <t xml:space="preserve">Student trainee checks in regularly with PI via email, phone, or in person meting approximately once per week. </t>
  </si>
  <si>
    <t xml:space="preserve">The current study examines a public health phenomenon in an underserved population.  The majority of childhood obesity studies focus on white, middle class families.  This study will contribute to the literature by examining a community based childhood obesity intervention in a primarily Black community. </t>
  </si>
  <si>
    <t xml:space="preserve">Participants will be recruited from local African American churches in the Richmond area via flyers and announcement at church functions. </t>
  </si>
  <si>
    <t xml:space="preserve">Aim 1. The first aim of the proposed study is to evaluate the feasibility of training community members from a primarily Black church to serve as co-facilitators of the NOURISH-C parent intervention occurring within the church community.  It is hypothesized that training members of the Black community to serve as co-facilitators of the intervention group will be a feasible and acceptable way to translate an existing weight-loss intervention into the community.Aim 2. The second aim of the proposed study is to implement and evaluate a church-based parent intervention for its effects on child absolute BMI   It is hypothesized that overweight children whose parents participate in the church-based trial of NOURISH-C will display significant decreases in BMI  from baseline to post-intervention assessment.Aim 3.  The third aim of the proposed study is to implement and evaluate a church-based parent intervention for its effects on child dietary intake, quality of life, and physical activity.  It is hypothesized that children whose parents participate in the church-based trial will display significant improvements in dietary intake, quality of life, and physical activity from baseline to post-intervention assessment. </t>
  </si>
  <si>
    <t xml:space="preserve">Participants: Participants in the proposed study will be the caregivers of children between the ages of 5 and 11 years.  Caregivers will be recruited from a primarily AA church congregation in the Richmond metropolitan area.  Parents, legal guardians, and extended family members will all be considered caregivers.  The proposed study aims to recruit 40 caregiver-child dyads to participate in the interventionProcedure: The proposed study aims to conduct the NOURISH-C intervention within a primarily AA faith community using a pretest-posttest design.  Caregivers participating in the intervention will attend six 90 minute group sessions over the course of six weeks.  Groups held at the St. PaulÆs location will last 120 minutes.  This is to conform with church group policyÆs that group programming deliver 90 minutes of content and 30 minutes of Bible study.  Participants at that location will receive the same NOURISH content as other locations, but will also receive Bible study materials approved by the St. PaulÆs group coordinator.  Intervention groups will consist of approximately 10-15 caregivers.  Group sessions will be video recorded.  Healthy refreshments will be provided at each session to introduce caregivers to different nutritious foods.  Childcare for children older than two will also be provided by trained undergraduate research assistants at the sessions.  Two group leaders will facilitate discussions focusing on a variety of topics related to childhood overweight including the importance of parental role modeling, nutrition, sedentary behavior and lifestyle activity, emotional eating, parenting style, and the influence of the media and teasing on body image.  Using the Social Cognitive Theory framework, each sessionÆs discussion will focus on identifying barriers to health behavior change and brainstorming solutions to overcoming these barriers. At the end of each session, caregivers will identify goals to practice between sessions as homework to ensure that the skills discussed in session are translated into their daily lives.  Homework will be discussed at the beginning of the following session to help caregivers overcome barriers to achieving their diet and physical activity goals through observational learning.  The content of the session and the homework assignments will focus on the caregiver and his or her relationship with the entire family, rather than focusing exclusively on the overweight enrolled child.  Considering the previously outlined research on faith-based research, prayer and scripture readings may be incorporated into the proposed project if it is deemed appropriate by the group leaders.  Following the recommendations from the community-based participatory health research literature, the researcher will actively consult with the group leaders to ensure that the intervention honors norms in their church community (Bogart &amp; Uyeda, 2009).  Anthropomorphic and psychosocial assessments will be conducted at baseline, post-intervention, and three month follow up.  Trained advanced graduate student interviewers will administer assessment materials to the caregiver and enrolled child.  Groups in this proposed study will be led by two leaders from the church community using a ôtrain the trainerö approach.  The proposed studyÆs partner church currently includes a wellness ministry, employing two leaders who conduct programs addressing ways to improve the physical and spiritual health of the congregation.  Because these two individuals are already employed by the church and are established leaders within the congregation, training them to serve as co-facilitators of the NOURISH-C intervention is feasible.  Moreover, church members are likely to be motivated to participate in an intervention led by respected congregation members, increasing participant buy-in, facilitating trust with researchers, and increasing participation in the program (Campbell et al., 2007).  Yancey and colleagues (2004) assert that using community members as lay health promoters in community obesity research is important for increasing research participation among individuals of color.  This is especially important for Black communities, a population with a history of exploitation at the hands of, and subsequent distrust of, medical researchers (Gamble, 1997).  Group co-facilitators will be compensated for their time, in line with the recommendations from previous studies (Bopp et al., 2007).  Group leaders will be trained by the researcher following recommendations in the literature related to training community members to serve as interventionists (e.g. Bopp et al., 2007; Witt-Glover et al., 2008).  Specifically, group leaders will participate in a training session led by the researcher reviewing session content, intervention rules and policies, and the objectives to be covered in each session.  The training will also allow group leaders to practice delivering session content and for the researcher to model group facilitation skills.  Following the recommendations of Quinn and McNabb (2001), group leader training will also incorporate role playing activities to provide trainees with opportunities to practice scenarios that will likely occur in the group, such as fielding difficult questions, managing talkative group members, and helping participants with appropriate goal setting.  Group leaders will be given a manual with a script and discussion prompts for each session.  The researcher will also meet with the group leaders weekly to review session goals and answer questions about program implementation.No formal control group will be included the proposed study.  This project aims to focus on the feasibility of translating the existing NOURISH+ intervention into the community; the absence of a control group will not weaken this aim.  Measures: The following measures will be completed by the caregiver: Demographic Questions: Caregivers will be asked to report the race, age, and gender of themselves and the enrolled child.  Caregivers will also be asked to report their highest level of completed education and family income.Child Feeding Questionnaire (CFQ):  Parental feeding style will be assessed with the Child Feeding Questionnaire (CFQ; Birch, Fisher, Grimm-Thomas, Markey, Sawyer, &amp; Johnson, 2001).  The CFQ contains 31 items representing two domains: parental use of control in feeding activities and parental perceptions and concern regarding the childÆs weight and feeding behaviors.  Automated Self-administered 24-Hour Dietary Recall (ASA24, http://riskfactor.cancer.gov/tools/instruments/asa24/): The ASA24 is a web-based software tool that self-administers 24 hour dietary recalls (Subar, Thompson et al. 2007). Parents will use this measure to provide (for both themselves and their child) a detailed account of the foods and beverages consumed for the day prior to an assessment. A trained interviewer will be available at the time of the assessment to ensure accuracy. Items assess frequency of sugar-sweetened beverages consumed, frequency of family meals, and fast food consumption, as well as fruit and vegetable intake. This measure has proven reliability and is comparable to more expensive interviewer-recall methods (Subar, Thompson et al. 2007).Family Eating and Exercise Behaviors: Parents complete this measure to assess the frequency of family meals, fast food consumption, TV viewing during meals, and consumption of fruits, vegetables, and sugar sweetened beverages. Parental encouragement of healthy food consumption, physical activity, and dieting is also assessed.  The items in this measure were adapted from a pediatric obesity study examining the relation between family meals and child eating behaviors (Neumark-Sztainer, Eisenberg, Fulkerson, Story, &amp; Larson, 2008).  Exit Questionnaire. Parents will be asked to complete an exit questionnaire at the end of the final session to assess several aspects of program feasibility, including: what participants liked and disliked about the intervention, thoughts about the duration, frequency, and number of sessions, perceived benefits and barriers to implementing the intervention goals, comfort with group leaders and members, overall satisfaction, and suggestions for improvementThe following measures will be completed by the enrolled child:  Pediatric Health-Related Quality of Life (PedsQL4.0; Varni, Seid, &amp; Kurtin, 2001): The enrolled child will complete the PedsQL to assess his or her perceptions of how health affects his or her daily functioning.  This scale contains 23 items divided into four Generic Core Scales: Physical (8 items), Emotional (5 items), Social (5 items), and School functioning (4 items).   Several versions of the PedsQL have been created to correspond to the childÆs developmental level.  In the proposed study, the young child (ages 5 -7) and child (ages 8 -12) versions will be used depending on the age of the enrolled child.  Child Sugar Sweet Beverage and Fast Food Intake: This measure will be completed by children to assess frequency and types of sugar-sweetened beverages consumed weekly, frequency of family meals, and frequency of fast food consumption.  Trained research assistants will read items on this measure to children.  Items on this measure were adapted from existing measures designed for assessing child dietary intake (Neumark-Sztainer et al., 2008). The following measure will be completed by both the caregiver and child: 	7-day Physical Activity Recall (PAR): Physical activity will be assessed using the 7-Day Physical Activity Recall (PAR; Sallis, 1997).  A trained interviewer will read the PAR to children and caregivers. This structured interview assesses the frequency and duration of physical activity during the seven days prior to the interview.  Participants will be asked to identify the amount of sleep received each day over the previous seven days.  Participants will also list physical activities performed during the morning, afternoon, and evening of each day in the seven day period, as well as the duration of each activity.  The following measures will be completed by research staff: Anthropometric Measures: Child height, measured to the nearest 0.1cm, and weight, measured to the nearest 0.1kg, will be assessed at the baseline, post-intervention, and 3-month follow up assessment points to calculate BMI in kg/m2.  Measures of Treatment Acceptability and Retention Feasibility: Feasibility of retaining an adequate sample will be assessed via detailed tracking of participant attendance at each session.  Retention feasibility will also be assessed by re-contacting (on at least two occasions) individuals who drop out of the intervention at any point.  Research staff will assess participantsÆ reasons for dropping out, and ask structured, open-ended questions regarding their suggestions for improving the feasibility and acceptability of the intervention.  Measures of Intervention Feasibility: Feasibility of the interventions will be assessed via protocol fidelity monitoring. Weekly supervision of session implementation (via videotaping) will be conducted to assess adherence to the protocol and feasibility of completing the material in the allotted session time.  Feasibility will also be assessed via group leader self-report.  At the end of each session, group leaders will complete a form assessing the feasibility of delivering intervention material within 90 minutes and the appropriateness of the wording and format of intervention material.Assessment Schedule: Participants will complete baseline assessments one week before the intervention begins.  At the end of the intervention, participants will complete the posttest. Participants will also complete additional follow-up testing at 3 months after completion of the intervention. This design was developed to minimize potential threats to both internal and external validity.(88, 96) Specifically, use of a pretest will enable us to control for pre-intervention individual differences in scores on the dependent measures. Individuals who have participated in the NOURISH-C groups will be contacted via phone and e-mail following posttest regarding their participation in the program. Information gleaned from these interviews will allow the researcher to furtehr assess feasibility.  Individuals will be contacted via their preferred method of contact as noted at their baseline and posttest assessments. Participants will be asked to participate in a voluntary phone questionnaire regarding their opinions on the feasibility and acceptability of NOURISH and barriers and facilitators to attendance. Verbal consent will be obtained prior to questionnaire administration and participants will be notified that the questionnaire is voluntary.  The phone interview is structured and will be administered by a trained member of the research lab.  The phone questionnaire will take approximately 10 minutes to complete. </t>
  </si>
  <si>
    <t>1; Translational research leveraging community partnerships that may or may not already exist.</t>
  </si>
  <si>
    <t>HM20009012</t>
  </si>
  <si>
    <t>A Formative Evaluation of the Talent Development Program</t>
  </si>
  <si>
    <t>Katherine Mansfield</t>
  </si>
  <si>
    <t>SOE Ed Ldshp Dept</t>
  </si>
  <si>
    <t xml:space="preserve">In 2014, the National Association of Gifted Children (NAGC) asserted, ôapproximately six through ten percent of the total student populationö represents the high ability student population in our nation (para. 1). Nonetheless, school districts continue to fail to identify less than half of those gifted and talented students for gifted services or programs. Furthermore, school systems flounder in providing opportunities to gifted minority or low socioeconomic (SES) classes, thereby, placing these underrepresented students at a high risk for never having the chance to enter gifted programs. Thus, the school systems fail to provide the opportunity for potentially gifted students to cultivate their academic potential fully. According to Skrla, McKenzie, and Scheurich (2009, as cited in Mansfield, 2015) asserted that an indication of equity in any school program was when the proportion of a particular population in the program mirrored the proportion of that population in the school itself. Therefore, in order to rectify the issue of underrepresented populations (e.g., African-Americans/Blacks, Latinos/Hispanics, low SES) in gifted education, the ratio of gifted students should be comparative to the overall numbers for a specific subgroup. The use of Relative Difference in Composition Index (RDCI) which looks for the difference between the general population and the gifted population signals the ratio of gifted students per subgroup that is proportional to the overall numbers. Researchers, Ford and King (2014) asserted that ôif Black students comprise 70% of a school district (or state), they must comprise 70% of gifted education enrollmentö (p. 303). While the research shows that annually at ôleast 250,000 Black students are not identified as gifted,ö Ford and King (2014) warned not to use the RCDI in isolation (p. 303). It was suggested that the Equity Index (EI) be used to discern equity of student populations. For example, in 2014, VirginiaÆs underrepresentation percentage for Black students in gifted education reflected a score of 48.33 percent. Use of the RCDI along with the EI formula would allow Virginia school districts to verify whether or not Blacks and other populations were equally represented in special programs like the gifted and talented. Callahan, Moon, and Oh (2014) assert that funding, state regulations, student demographics, and teacher qualification significantly impact the characteristics of gifted programs. Furthermore, even though the Jacob K. Javits Gifted and Talented Children and Youth Education Act (Javits Act) of 1988 calls for accelerated programming for gifted students, funding is not tied to the mandate, leaving states and local education agencies (LEAs) to fund gifted programs and services (Callahan et al., 2014). Additional concerns center on the lack of a conclusive definition of giftedness and the appropriate means to identify potentially gifted students.  The No Child Left Behind (NCLB) Act defines giftedness as ôstudents, children, or youth who give evidence of high achievement capability in such areas as intellectual, creative, artistic, or leadership capacity or in specific academic fields, and who need services or activities not ordinarily provided by the school in order to fully develop those capabilitiesö (No Child Left Behind Act, P. L. 107-110; Title IX, Part A, Definition (22), 2002; 20 USC 7801(22), 2004). The NAGC (2012-2013) considers students who demonstrate high academic achievement, and/or exceptional talent in pursuits such as the fine arts, as gifted. Meanwhile, states and LEA are responsible for defining and identifying giftedness. Moreover, most LEAs fail to identify some students for gifted services despite the fact that they may, indeed, be gifted. In response, some districts are working to address this problem. For example, Chesterfield County Public Schools (CCPS) in Virginia, has designed and implemented a special program designed to strengthen studentsÆ development in critical thinking and change teachersÆ perceptions about historically underserved students, among other goals. The purpose of this formative evaluation is to determine what impact, if any, this program has had on short and long-term goals thus far. This evaluation is significant because there are very few talent development programs in the United States. And those that do exist have rarely been evaluated. The information garnered from this formative evaluation can potentially inform school districts on ways they can address the serious issue of underrepresentation of certain populations of students in advanced programs. </t>
  </si>
  <si>
    <t>There are no direct or potential benefits to participants other than helping school district administration make informed decisions.</t>
  </si>
  <si>
    <t>Not applicable.</t>
  </si>
  <si>
    <t>The following research questions guide this formative evaluation:1. Are students in Talent Development Program (TDP) classrooms demonstrating higher levels of reasoning and problem solving abilities than their peers in non-TDP classrooms?2. Does participation in the TDP program impact teachersÆ perceptions of potential giftedness in historically-underrepresented populations when compared to non-participating teachers?3. Does teacher participation in the TDP program impact the number of Gifted referrals and/or eligibility of historically-underrepresented populations when compared to non-participating teachers?4. Are schools that participate in the TDP program showing a greater increase in the number of fourth-grade students identified for accelerated math when compared to fourth-graders in non-TDP schools?</t>
  </si>
  <si>
    <t>The PI is in constant contact with the student researchers by phone and email. In addition, the PI meets with the student researchers face-to-face on a regular basis (sometimes weekly, sometimes twice per month, depending on student needs). The PI and the students are also in regular contact with CCPS personnel.</t>
  </si>
  <si>
    <t xml:space="preserve">This is a formative assessment that is not designed to contribute to scientific benefit. Rather, the knowledge gained is most important to the client. However, the research team does anticipate that the findings may be helpful to more than just the client; for example, other school districts in the U.S. who are struggling with how to handle the underrepresentation of students of color, poverty, etc. in gifted and accelerated programs. </t>
  </si>
  <si>
    <t>No one from the research team will approach participants. The client has requested that the emails to teachers are handled internally via their webmaster and secure server.</t>
  </si>
  <si>
    <t>The Talent Development Program (TDP) has been implemented in Chesterfield County Public Schools (CCPS) for the past two consecutive academic years. The researchers are responding to a request for assistance from CCPS for a formative evaluation on the efficacy of the program thus far.  In addition to understanding how, and to what extent, the TDP program has met its objectives, the client has also requested recommendations for improvement and steps to ensure sustainability in regard to continued teacher implementation of program practices. Thus, this study will investigate the efficacy of the TDP program in terms of its impact on teachersÆ perceptions and ability to identify potential giftedness in students from underrepresented populations. In addition, the evaluation aims to determine whether or not exposure to reasoning and problem-solving exercises and vocabulary have improved studentsÆ performances on the CogAT assessment.</t>
  </si>
  <si>
    <t xml:space="preserve">We plan to implement a quasi-experimental design to conduct this formative evaluation, primarily using secondary data (existing test scores, gifted referral and eligibility data, and accelerated math enrollment data) along with a teacher survey.  Chesterfield County Public Schools (CCPS) will work with us to determine site selection and sampling. Our "experimental group" will include test scores and other secondary data of students, and survey results from teachers, in the 3 schools that have implemented the Talent Development Program (TDP). The "control group" will include test scores and other secondary data of students, and survey results from teachers, in the 3 carefully-matched schools (e.g. similar characteristics such as student demographics) that have not implemented the TDP.  The CCPS Research and Evaluation Department will assign unique identifiers  to each school and each student participating in the study to protect the privacy of participants. The research team will not know the actual schools or the teachers or the students therein. The only information the research team will have access to will be whether participants are affiliated with 3rd, 4th, and/or 5th grade classrooms in the district.Research Question #1 will be answered by comparing existing CoGAT test scores. The findings will include an analysis of mean, mode, median, and standard deviation which will be compared between the experimental groups (TDP participants) and control groups (non-TDP participants).  Research Question #2 will be answered by conducting a teacher perception survey that CCPS has already vetted and received permission to use. The research team has worked with CCPS research and evaluation personnel to trim down the original survey to a more manageable size. CCPS personnel will also handle all teacher communications (using language we have designed) for recruiting via email. They will also use the survey protocol that we have designed together and make it available to teachers via their secure internal server. All data will be de-identified. To determine the meaning of the results, the research team will look at statistical significance testing, confidence intervals, and effect size.  We will use Excel to complete data analyses. The sample is the combination of both random and convenience. The random sample includes all teachers in the population (3 implementation and 3 non-implementation schools) who are given a chance to participate; thereafter, the sample is narrowed in terms of convenience to include the teachers who choose to participate in the survey. To answer Research Question #3, the researchers will be provided with existing/secondary data that details students initially referred/nominated by teachers from the population, as well as the final "Gifted" determination or eligibility data. As stated earlier, the district will create unique identifiers for the participating schools and students. The focus is on what the teachers do. The population is composed of all second-grade teachers who participated in the three implementation schools, and second-grade teachers from three matched pairs non-implementation schools. The team will interpret the mean, median, mode, and standard deviation by using an Excel program. The team will also analyze the final fourth-grade eligibility data from 2013-2014 and 2015-2016. They will also use the Relative Difference in Composition Index (RDCI) which looks for the difference between the general population and the gifted population signals the ratio of gifted students per subgroup that is proportional to the overall numbers.  The research team will then analyze final acceptance data to assess the overall impact of the program through teacher and parent referrals and overall acceptance levels of the underrepresented students between the participating and non-participating TDP schools. To answer Research Question #4, the research team will collect accelerated fourth-grade math enrollment data from SPS. The accelerated math data includes data from fifth grades in three implementation schools and data from fifth graders from three matched pairs of non-implementation schools. The sample is a combination of random and convenience. The random participants are all the teachers who will be given a chance to participate. The convenience participants include all teachers who choose to participate from the set populations. Additionally, SPS will send the accelerated math enrollment data to the research team. Specifically, the team will compare data from students and schools participating in the TDP program to non-participating matched TDP students and schools. The team will then assess whether or not the accelerated program reveals a greater increase in underrepresented students in the fourth grade accelerated math classes.  Again, the team will determine the growth by assessing the mean, mode, median, and standard deviation enrollment data between participating and non-participating schools. Please, refer to the "Methods Matrix" in supporting documents for an overview of all the research questions, methods, samples, etc. </t>
  </si>
  <si>
    <t>Chesterfield County Public Schools;Chesterfield County Public Schools;</t>
  </si>
  <si>
    <t>HM20011694</t>
  </si>
  <si>
    <t>Professional Development for Culturally Diverse Schools</t>
  </si>
  <si>
    <t>Hillary Parkhouse</t>
  </si>
  <si>
    <t>SOE Teach Lrng Dept</t>
  </si>
  <si>
    <t xml:space="preserve">The two purposes of this project are to better understand the implementation and impacts of culturally relevant pedagogies (CRP) in Richmond Metropolitan area schools and to trace teachersÆ development of CRP through their participation in action research as a form of professional development. This study is unique in that one of the research methods (action research) is also a phenomena being studied (professional development). Action research is a powerful form of professional development in that--through inquiry into their own practices--teachers gain more thorough and complex understandings of the activity systems that are their classrooms (Goodnough, 2011; Mills, 2003; Rearick &amp; Feldman, 1999). As a result of the embedded nature of the study, participation may confer direct benefits to the teachers and students, while also contributing to the knowledge base on teaching in culturally diverse settings. The proposed study would have important implications for Richmond area schools, as well as all schools with culturally diverse populations. Background: Schools and school districts throughout the United States are experiencing rapid demographic shifts and concomitant questions about how best to respond to the growing diversity of the PK12 student population. The foreign-born population in the U.S. reached an all time high of 43.2 million in 2015 and today accounts for 13.4% of the population  (L≤pez &amp; Bialik, 2017). In the coming decades, immigrants and their children are expected to account for 88% of the population growth (L≤pez &amp; Bialik, 2017). Today, about one in ten students is an English Language Learner (ELL) (Sanchez, 2017). Also driving demographic shifts in schools is movement of populations from cities into the suburbs (Frankenberg &amp; Orfield, 2012; Siegel-Hawley, 2016). The population of students served by Richmond metropolitan area schools reflects the nationwide growth of racial, ethnic, and linguistic diversity. Studies have shown that asset pedagogies such as culturally responsive teaching (Gay, 2002) and culturally relevant pedagogy (Ladson-Billings, 1995) can address issues of equity, inclusion, and disparate educational outcomes among different groups. However, more research is needed on how such pedagogies are cultivated and the structures that best support their development (Griner &amp; Stewart, 2012). Research in teacher education has found that many teachers feel unprepared to address the educational needs of culturally diverse students (Hollins &amp; Guzman, 2005). Fortunately, professional development opportunities can influence how teachers think about the issue of addressing cultural differences in the classroom, and can expand their understanding of the diversity versus disability conundrum (Voltz, Brazil &amp; Scott, 2003). Although a few studies have expressed the uneven levels of impact of professional development programs on teachersÆ cross-cultural competence (Gßndara, Maxwell-Jolly &amp; Driscoll, 2005; McAllister &amp; Irvine, 2000; Mette, Nieuwenhuizen &amp; Hvidston, 2016), many teachers did increase their knowledge of culturally responsive practices and their ability to manage and disrupt inequitable practices (DeJaeghere &amp; Cao, 2009; Johnson, 2011; Johnson &amp; Fargo, 2014; Mayfield &amp; Garrison-Wade, 2015). For example, programs such as the Early Learning Content Standards (Katz, Inan, Dixson &amp; Kang, 2010), Intercultural Development Inventory (DeJaeghere &amp; Cao 2009), and Content and Language Integration as a means of Bridging Success (Molle, 2013) have helped teachers to gain a deeper knowledge of the characteristics of their students. They felt more comfortable and confident to discuss sensitive topics about diversity, race, culture, and poverty (Hulan, 2015; Gßndara, Maxwell-Jolly &amp; Driscoll, 2005).In addition, teachers who implemented culturally appropriate pedagogies in their teaching have found ways to restructure the curriculum, so they could bridge culture to content and make learning more accessible and inclusive for their students of color (Grimberg &amp;Gummer, 2013). In Johnson and FargoÆs (2014) case study of a two-year transformative professional development, they found the implementation of culturally relevant pedagogy into teaching practice had a significant impact on student achievement with the percentage of proficient students growing from 25% at baseline to 67%. Another study found that teachers who participated in a 30-hour professional development course in diversity education stressed the importance of raising and reinforcing their consciousness about race to positively affect the daily life of students and school (Schniedewind, 2005).This study stands to contribute to the small but growing body of research on professional development for culturally diverse schools. </t>
  </si>
  <si>
    <t>The participants may directly benefit from the support the research team will offer in developing, carrying out, and disseminating the findings from their action research projects.</t>
  </si>
  <si>
    <t>Because this study was initiated through our community partner, MERC, which is made up of the local public school divisions, we are limiting the study activities to those school divisions</t>
  </si>
  <si>
    <t xml:space="preserve">The research questions guiding this study are:(RQ1) How does participation in a teacher action research cohort focused on cultural diversity influence teacher understanding of cultural diversity and professional practice?  (RQ2)   Across the action research projects what can we learn about teaching in culturally diverse classrooms?(RQ3) How can the ideas developed through the action research cohort influence school-level, division-level, and regional conversations about cultural diversity and best practice? </t>
  </si>
  <si>
    <t>The research team will meet biweekly and use regular email communication to make sure each member remains up-to-date about the protocol and their research related duties and functions. Personnel will be instructed to inform the PI of any adverse events or other problems with the study conduct.</t>
  </si>
  <si>
    <t>There is minimal research on effective professional development for success in culturally diverse schools. This study stands to contribute to the knowledge base in that area as well as a deeper understanding of how educators are responding to demographic changes and reimagining their profession in light of these changes.</t>
  </si>
  <si>
    <t>Teachers for the action research cohort will be recruited through recommendations by the MERC Professional Development for Cultural Diversity study team, as well as with communications sent through the professional development and research offices of the seven MERC school divisions. To be considered for participation teachers will complete an application (Google form) that will collect information about teaching role (level, subject), teaching experience, and school demographic information. The application will also ask the teachers to write a short essay on the challenges and opportunities of teaching in a culturally diverse school setting. Teachers will be selected for participation with the goal of gaining variation on a number of factors including (1) grade and level taught, (2) teaching experience, and (3) school context.The PI, Jesse Senechal will send the recruitment email and respond to potential participants, as well as email the applicants with the final decisions. Decisions will be made during a research team meeting that includes Jesse Senechal, Hillary Parkhouse, Julie Gorlweski, and the RAs. Decisions will be emailed to the applicants within a week of that meeting.All teachers selected for the action research will be invited to participate in the study in person either at a training or when the study team members meet with them individually. At that time we will present the consent form so that they can read details of participation in the study and give them the opportunity to consent or decline.</t>
  </si>
  <si>
    <t>The study's goals are:1. To better understand the complexities of increasing cultural diversity in schools.2. To increase schools' and school-based professionals' capacities for meeting the demands that accompany increased cultural diversity in schools.3. To better understand how teacher-directed professional development (PD) in the form of action research might address this need, and the characteristics of effective PDs in this area.4. To recognize and encourage teachers' agency in developing their own practices for culturally diverse classrooms through teacher-led professional development and reflection.</t>
  </si>
  <si>
    <t xml:space="preserve">We plan to use a collaborative, teacher action research model for this study. Teacher action research is an inquiry generally conducted by inservice practitioners in order to improve the quality of life and learning conditions within their classrooms (Beaulieu, 2013; Mahani &amp; Molki, 2012; Mills, 2003). Scholars consider action research to be a practical collaborative strategy that enables teachers to take control of their own practice and improve upon it in a reflective manner alongside their students (Berg, 2004; Beaulieu, 2013). In this process, a teacher simultaneously acts as researcher and practitioner (Mills, 2003). DESCRIPTION OF PROGRAM TO BE EVALUATED Below is a description of the action research cohort model that will provide the structure for supporting the teacher research projects. This model is based on the MERC Action Research Initiative which has been developed over the past five years as a model of teacher research in the Richmond Region.    Action research cohort model. The cohort model will begin with a short series of trainings (~15 hours total) that introduce teachers to the theory and practice of school-based action research, and begin the work of developing a common framework for thinking about culturally sustaining pedagogy. The trainings will introduce the teachers to the basics of the action research approach and introduce (or re-introduce) teachers to core concepts in research design as applied to the action research model. Each participant will leave the trainings with an action research plan.After completing the three-day workshop teachers will be supported as they implement their proposed action research projects over four research cycles that span the course of a school year. This systematic approach to research is a cyclical process that begins with determining an area of focus, collecting data, analyzing and interpreting the data, and then using that information to design a plan of action (Berg, 2004; Mills, 2003). Once the action plan is implemented, the practitioner observes the outcomes, reflects on the impact, and then begins the process again if necessary (Goodnough, 2011; Kemmis &amp; McTaggart, 2005).   For this project the cycles will be structured around bi-monthly after school meetings comprised of the teacher researcher cohort, the study PIs (Parkhouse, Senechal, Gorlewski) and graduate student assistants (Lester, Lu). The bi-monthly meetings will involve presentations of findings to peers, peer review critiques, and planning for subsequent actions.  The program will conclude with a culminating event where teacher researchers will come together to present the research findings and reflect on lessons learned. Teacher researcher will also be supported in writing up their research studies for publication in professional and academic journals.  RESEARCH DATA COLLECTIONData collection will include ò	Recordings of cohort meetings. All cohort trainings and meetings will be audio recorded and transcribed for analysis.   ò	Individual teacher interviews. Teacher researchers participating in the cohort will be interviewed at three points through the course of the project. These interviews will be recorded and transcribed for analysis.  ò	School site visit reflections (protocol attached). Field notes/reflections will be kept by the study PIs and graduate students documenting school visits and communications related to the action research projects.  ò	Teacher-produced reflections and other documents related to their individual projects. In the course of designing and implementing their individual studies, teachers may create lesson plans, action plans, measurement tools, and possibly other documents that will provide evidence for analysis.  We may also collect some secondary data originally collected for non-research purposes, such as classroom artifacts (lesson plan materials) and other documents created by the teachers in relation to their work.Data AnalysisData from the cohort meetings and individual interviews, along with the school site visit reflections, and teacher-produced documents will be entered into Atlas.ti or MAXQDA for qualitative analysis. Constant comparison coding (Strauss &amp; Corbin, 1998) will be used to ground and expand the theories of CSP and of professional development processes. The analysis will be supported by regular research team meetings where emerging categories and themes are discussed. Visualization strategies and analytic memos will be used to draw connections across categories and synthesize findings (Maxwell, 2013). Credibility of results will be enhanced through audit trails, member checking, peer debriefing, independent data analysis, and attention to counterevidence (Rodwell, 1998). </t>
  </si>
  <si>
    <t>Move to Y/Y</t>
  </si>
  <si>
    <t>HM20009107</t>
  </si>
  <si>
    <t>Clinical outcomes for patients with uncontrolled chronic diseases referred by emergency departments to a pharmacist-physician collaborative care clinic</t>
  </si>
  <si>
    <t>Evan Sisson</t>
  </si>
  <si>
    <t>Pharmacotherapy &amp; Outcomes Science</t>
  </si>
  <si>
    <t>Hypertension, coronary artery disease, and diabetes all contribute to the #1 cause of death in the US (diseases of the heart) and lead to nearly one million deaths per year.1 The city of Richmond, VA is currently reported to have a 19% rate of uninsured adults under the age of 65.2 Together, these factors contribute to significant cost to the health systems in the form of inappropriate ED utilization by uninsured patients seeking ongoing management of their chronic diseases.The Center for Healthy Hearts is an outpatient clinic practicing with a Pharmacist-Physician Collaborative Care Model (PPCM) in Richmond, VA. The Center recently entered into a formalized agreement with the VCU Health System to receive direct referrals from the ED for uninsured patients with uncontrolled high blood pressure, cholesterol, or diabetes who do not have an existing medical home to manage their chronic diseases. This agreement is active for the timeframe of 4/30/16 û 4/30/17. Clinic metrics related to these 3 disease states are intended to be tracked and reported as part of the programÆs required quality improvement; however, if successful, the results may be published to allow for the business model to be replicated in other areas. In a previous study3, it was shown that the PPCM model at The Center achieves goal BP much faster and with a significantly higher control rate than a similar group managed by standard care. The success and timeliness of goal attainment for dyslipidemia and diabetes in this setting have not been studied. As this VCUHS referral contract is a novel pilot program, the amount of financial benefit to the health-system is also yet to be determined.References1. National Vital Statistics Report. Deaths: Final data from 2014. 2016; 64(4): 1-122. Accessed from http://www.cdc.gov/nchs/data/nvsr/nvsr65/nvsr65_04.pdf on October 25, 2016.2. County Health Rankings and Roadmaps. Accessed from www.countyhealthrankings.org on October 25, 2016.3. Parod E, Dixon DL, Sisson EM, Nadpara P, Van Tassell BW, Savage, H, Moczygemba L, Carl D, Dow A. Pharmacist-physician collaborative care model vs. standard care: Assessing time to blood pressure goal. Abstract in Pharmacotherapy. [in press]</t>
  </si>
  <si>
    <t>There is no direct benefit to the study participants; however, data obtained from their participation in this study may help advocate for future financial contracts/contributions that will benefit uninsured patients in similar situations.</t>
  </si>
  <si>
    <t>The targeted population includes uninsured, low-income individuals who do not have an identified medical home. This is the population of interest for the VCUHS referral contract.</t>
  </si>
  <si>
    <t xml:space="preserve">A large number of uninsured patients utilize the emergency department (ED) for the ongoing management of their uncontrolled chronic diseases. The VCU Health System recently entered into a contract to refer patients with uncontrolled high blood pressure, high cholesterol, or diabetes to the Center for Healthy Hearts for a 6-month period of stabilization. This study seeks to demonstrate that a significant percent of referred patients will reach their measurable clinical goals within 6 months. This study also seeks to quantify the associated financial benefit to the health system related to a decrease in inappropriate ED usage by this population following the 6-month stabilization period. </t>
  </si>
  <si>
    <t>Communication will be maintained among study personnel via weekly email discussions and/or in-person meetings.</t>
  </si>
  <si>
    <t>The benefit of this study is related to quality improvement and demonstrated benefit of this novel referral contract.</t>
  </si>
  <si>
    <t xml:space="preserve">VCUHS identifies and refers patients from the ED to the Center for Healthy Hearts. This list is maintained by the PI of this study with all patients who previously participated in this referral process. All patients who have participated in this referral process will be included (no exclusion criteria exists). </t>
  </si>
  <si>
    <t>For uninsured patients seen by the VCU ED who are referred to the Center for uncontrolled high blood pressure, cholesterol, or diabetes:Specific Aim 1: To quantify the percent of patients who achieve a goal blood pressure of &lt;140/90 mmHg within 6 monthsSpecific Aim 2: To quantify the percent of patients who achieve a goal LDL cholesterol of &lt;100 mg/dL within 6 monthsSpecific Aim 3: To quantify the percent of patients with diabetes who achieve a goal A1C of &lt;8% within 6 monthsSpecific Aim 4: To compare the rate of inappropriate ED utilization for the 6 months prior to referral and 6 months after stabilizationSpecific Aim 5: To quantify the number of days and visits to reach each of the above clinical goals</t>
  </si>
  <si>
    <t>Objectives:The primary objective is to identify the percentage of referred patients who attain their individual clinical goals within the allotted 6-month stabilization period at the Center. Secondary objectives include: quantifying the median number of days and number of visits required to achieve each clinical goal, comparing the pre-referral and post-stabilization period ED utilization rates related to uncontrolled chronic diseases, and estimating the associated cost-avoidance to VCU Health System.Study ôsites:ö	The Center for Healthy Hearts (The Center)	Virginia Commonwealth University Health System (VCUHS)Procedure:This retrospective observational study will utilize existing patient information accessible via the Electronic Medical Record (EMR) at the Center (Practice Fusion) and the VCU Health System (Cerner). Eligible patients will be identified using a list of VCUHS referral program participants maintained by The Center. The Practice Fusion EMR will be retrospectively reviewed for identified patients and data collected will include all visits within 6 months of the index date (first outpatient clinic visit at The Center). The following criteria for ôat goalö will be used: for high blood pressure, &lt;140/90 mmHg; for high cholesterol, LDL &lt;130 mg/dL; for diabetes, A1C &lt; 8.0%. ôTime to goalö will be calculated based on the median number of days from the index date to the first clinic visit with an ôat goalö result. The VCUHS EMR (Cerner) will be accessed for included patients to compare the number of ED visits for the 6 months prior to referral and the 6 months following the conclusion of the stabilization period.Data Collection:All data will be collected and maintained within a password-protected REDCap database only accessible to study personnel. All information will be de-identified prior to statistical analysis. The researchers will record the following information for each patient: name, date of birth, zip code, gender, race, history of CAD, history of stroke, diagnosed hypertension, diagnosed dyslipidemia, diagnosed diabetes, baseline (and subsequent) A1C, baseline (and subsequent) cholesterol, baseline (and subsequent) HDL, baseline (and subsequent) LDL, baseline TGL, baseline renal function (eGFR), smoking status, height, weight, First (and subsequent) visit date, systolic blood pressure, diastolic blood pressure, changes to BP therapy, changes to lipid therapy, and changes to diabetes therapy.Inclusion criteria: All patients directly referred by the VCUHS ED to the Center for Healthy Hearts as part of the pilot referral program (uninsured adults age 18-65 years with an initial visit at The Center between 4/30/16 û 11/30/16 who have at least one of the following uncontrolled disease states: hypertension (BP = 140/90 mmHg), dyslipidemia (LDL &gt;130), or diabetes (A1C = 8.0%))Exclusion criteria: NoneStatistical analyses: 1.	The number of ED visits following the stabilization period will be compared to the number of ED visits prior to referral using a t-test2.	Baseline characteristics for each group will be analyzed using univariate and bivariate analyses3.	The time from 1st visit to clinical goals for the PPCM and standard care groups will be calculated using median inter-quartile ranges and a time-to-event analysis4.	The proportion of patients who achieve their goals within 6 months will be assessed using a chi-squared test.</t>
  </si>
  <si>
    <t>Center for Healthy Hearts;Center for Healthy Hearts;Center for Healthy Hearts;Center for Healthy Hearts;</t>
  </si>
  <si>
    <t>1;1;1;1;</t>
  </si>
  <si>
    <t>HM15191</t>
  </si>
  <si>
    <t>Changing Behavior Among Adolescents: A Case Study of the Perceptions of Teachers as a Component of the PBIS Program</t>
  </si>
  <si>
    <t xml:space="preserve">The PBIS program is becoming more and more accepted for its positive support systems for students.  This program assists teachers with an evidence-based plan to help achieve behavioral change in the classroom and around the school (McCary, Lechtenberger &amp; Wang, 2012).  When looking at changing behavior among students in schools the PBIS model assumes that there are three types of behaviors classified as Tier I, Tier II, and Tier III student behaviors.  Tier I student behaviors occur among the majority of the population and can be redirected through positive reinforcements for appropriate behavior in schools and redirection in negative behaviors.  Tier II behaviors occur among 15% of students who need extra assistance in school to learn appropriate behaviors through behavioral interventions or mentoring.  Then, Tier III students can be classified as students who need outside assistance for their behavior that the school cannot provide for them.  Throughout the PBIS program it is estimated that 80% (Tier I) of students will succeed with regular positive reinforcements in the classroom and around the school regarding behavior.  Around 15% (Tier II) will require a specialized group or behavioral intervention to succeed and 5% (Tier III) will need an individualized or an alternative plan to assist with behavior issues (Lewis, 2007).  Other schools believe that along with the PBIS program educational institutions should work closely with outside organization to change behavior.  Examples of possible community behavioral support organizations are the Big Brother/Big Sisters, Girl Scouts/Boy Scouts, and the Boys and Girls club (Nation, Collins, Nixon &amp; Bess, 2010). Throughout all of the research it is agreed upon that positive behavioral supports are needed in our schools.   The PBIS program can appear very different in each school that implements the program.  The basic essentials of positive behavioral intervention supports must be included, but other, research-based interventions can be implemented by the school as well.  All PBIS programs should include a decision making team, list of the areas of concern, entrance criteria, research-based interventions, intervention materials, reinforcements, evaluation procedures, exit criteria, follow-up referral processes, and planning for the future (Ennis &amp; Swoszowski, 2011).  Specifically, when it comes down to what type of interventions schools use there is no set standard.  Throughout researching various PBIS programs it is known that some interventions will be more effective than others from school to school.  It is above all important for the PBIS team to complete their own research on evidence-based practices that are shown to improve behavior with schools.    Another area of PBIS research has been completed on coaching teachers to assist in behavior management in the classroom.  The PBIS Plus program includes the basics of the PBIS program with an implementation of coaches who come in to schools and work with teachers to look for strategies to increase effective classroom management practices.  The coaches meet with the teachers regularly, observe teacher practices, and help problem solve possible strategies for future change in the classroom.  The primary problem within this program is teachers who are reluctant or resistant to change in classroom management practices in their classroom (Hershefeldt, Pell, Sechriest, Pas &amp; Bradshaw, 2012).  This research demonstrates the importance of engaging teachers with classroom practices as a useful tool in assisting with the positive behavioral changes of the PBIS program (Hershefeldt et al. 2012).  Overall, this study does show an increase in research regarding teacher participation in the PBIS program but does not show the perceptions of teachers about those students participating in the Tier II interventions.  Even with the increasing push for programs like the PBIS program to decrease behavioral issues in schools, there is little evidence to suggest that the behavioral health of students in schools is improving dramatically (Flashpohler, Meehan, Maras &amp; Keller, 2012).  As the PBIS program becomes more widely used we will start to see more research on this topic and its effectiveness/lack of effectiveness on student behavior in our school.  It has been suggested that research needs to completed about the exploration on ôhow staff and students perceive the PBIS framework and its effects in terms of responsibilities to implement (staff) and outcomes of intervention (students) as well as the effects on school facility climateö (Jolivette, McDaniel, Sprague, Swain-Bradway &amp; Ennis, 2012).  This suggestion for research demonstrates that the research question guiding this study û what are the perceptions of teachers at a high school implementing PBIS behavioral interventions?  - is a topic worthy of investigation due to the lack of research and literature on this area of the PBIS program.  Ennis, R. &amp; Swoszowski, N. (2011). The top 10 things to consider when implementing secondary-tier PBIS interventions. Beyond Behavior, 20(1), 42-44.Flaspohler, P. &amp; Meehan, C. &amp;Maras, M. &amp; Keller, K. (2012). Ready, willing, and able: Developing a support system to promote implementation of school-based prevention programs. American Journal of Community Psychology. 50 (3-4), 428-444.Hershfeldt, P. &amp; Pell, A. &amp; Sechrest, R. &amp; Pas, E. &amp; Bradshaw, C. (2012). Lessons learned coaching teachers in behavior management: The PBISplus coaching model. Journal of Educational and Psychological Consultation. 22, (4). Jolivette, K. &amp; McDaniel, K. &amp; Sprague, J. &amp;Swain-Bradway, J. &amp; Parks Ennis, R. (2012). Embedding the positive behavioral interventions and supports framework into the complex array of practices within alternative education settings: A decision-making process. Assessment for Effective Intervention December 38(1). 15-29.Lewis, T. (2007). Creating school environments to prevent problem behavior and support students at-risk and those with disabilities through school-wide positive support.  Retrieved from http://www.pbis.org/pbis_resource_detail_page.aspx?Type=1&amp;PBIS_ResourceID=176McCrary, D. &amp; Lechtenberger, D &amp;Wang, E (2012). The effect of schoolwide positive behavioral supports on children in impoverished rural community schools. Preventing School Failure: Alternative Education for Children and Youth. 56(1).Nation, M. &amp; Collins, L. &amp; Nixon, C. &amp; Bess, K. &amp; Rogers, S. &amp; Williams, N. &amp; Juarez, P.(2010). A community-based participatory approach to youth development and school climate change: The alignment enhanced services project. Progress in Community Health Partnerships: Research, Education, and Action 4(3), 197-205. </t>
  </si>
  <si>
    <t xml:space="preserve">While individual participants may not receive direct benefit from participation in this study, there are several levels of benefit to this study.  One benefit of this study is to find out how teachers perceive the effectiveness of the PBIS behavioral interventions.  The design of the research will give insight to how perception changes, stays the same, or becomes more negative/positive over the course of the semester.  At the high school site level, this information may lead to strategies for improving the effectiveness of the program.  There is also a great benefit to the school, community, and educational researchers.  In the future, schools may want to find a way to help change teacher perception of behavior along with behavioral interventions for students.  Another potential benefit of this study could be that we will see how classroom management and pedagogy effects teacher perception of student behavior.  The risks of this study do not outweigh the benefits as there is very minimal risk to the teachers and no risk to students in regards to this study.  </t>
  </si>
  <si>
    <t>One new strategy in the field of student behavior management is positive interventions in secondary schools to help reduce referral rates.  Many positive behavior programs have been established over the past decade as effective management tools throughout elementary, middle, and high schools.  One program in particular is gaining great support in the education sector; the Positive Behavior Intervention Support (PBIS) program.  The program is designed to help increase positive behavior and morale among faculty and students as well as to reduce referral rates and inappropriate behavior among students.  This teacher-led action research study involves examining teachersÆ perceptions of the implementation of the PBIS program at a high school in a small-sized city in the southeast.  The school has traditionally experienced high numbers of students receiving referrals for a wide range of behavior infractions.  To combat the ever-increasing number of referrals teachers are writing, the school has implemented the PBIS program.  As part of the PBIS program the school has also started to implement behavioral interventions for students who receive referrals for inappropriate behavior.  This has prompted the teacher researcher to ask the question, what are the perceptions of teachers at a high school implementing PBIS behavioral interventions?   The overall goal of this research is to investigate the range of teacher attitudes toward the program as well as their perceptions of the effectiveness of the program.  The teacher researcher is a social studies teacher at the school, an intern for the counseling office, a member of the PBIS team, and the facilitator for the interventions with students who have received a referral.  As a current employee of this school district, the teacher researcher has experience in many areas of the school including the classroom, counseling office, and the PBIS program that will help her to complete this research.  Throughout the literature review it has been discovered that this research question has not been investigated before and makes this research ever more important for educational studies.</t>
  </si>
  <si>
    <t>This project is being conducted within the support structure of a teacher action research group within VCUÆs School of Education. Appendix A gives a brief overview of the program structure.  This group meets regularly throughout the school year to develop teachersÆ research skills and mentor them through the process of developing their own studies. The principal investigator is the leader of the group; the trainee is one of the teacher researchers from the group.</t>
  </si>
  <si>
    <t xml:space="preserve"> One benefit of this study is to find out how teachers perceive the effectiveness of the PBIS behavioral interventions.  The design of the research will give insight to how perception changes, stays the same, or becomes more negative/positive over the course of the semester.  At the high school site level, this information may lead to strategies for improving the effectiveness of the program.  There is also a great benefit to the school, community, and educational researchers.  In the future, schools may want to find a way to help change teacher perception of behavior along with behavioral interventions for students. </t>
  </si>
  <si>
    <t>The trainee</t>
  </si>
  <si>
    <t xml:space="preserve">The goal of this research is to investigate teacher perception of behavioral interventions throughout the PBIS program.  This research will elicit the perspective of four to eight regular education/special education academic teachers when asked a series of questions about their overall feeling about student behavior and the PBIS behavioral interventions as a whole.  The aim of the research is to find out if teacher perceptions change, stay the same, become more positive/negative over time and how that affects their view of student behavior and the effectiveness of the behavioral interventions in their class. This will give educators, counselors, and researchers information on teacherÆs perspective of the effectiveness of behavioral interventions from class to class.  It may also have a direct effect on participating teachers in the study by changing their classroom management style, teaching strategies, and/or actions toward student behavior in their classroom.  The knowledge gained through this study could be shared with the faculty, staff, and educators in the area.  Finally, the findings of this study could be shared through publication and presentation in professional and academic communities as a way to help in the establishment of PBIS programs that include behavioral interventions.  </t>
  </si>
  <si>
    <t xml:space="preserve">This project is a teacher action research study (Mills, 2011; Pine, 2009) designed to investigate teacher perceptions of the implementation of a PBIS program at a high school in a small city in the southeastern portion of the United States.  The school is demographically diverse with 51% African American students, 36% White students and 8% Hispanic students.  The school also has a high number of students who are considered low income and participate in the free or reduced lunch program (63%).  The high school also has an English Language Learner (ESL) program to assist the increasing number of students of various nationalities and languages that are moving into the school division.  This school currently educates around 1,100 students in grades 9-12.  The teachers in this school are diverse with around 50% of the teachers being African American and 50% Caucasian or of other nationality.  The schoolÆs academic performance in terms of graduation rate (71%) and scores on the state standardized exams have put it on the stateÆs accountability watch list as a school in a ôState of Improvementö for the next few years. This action research study will investigate perceptions of four to eight regular and special education teachers of 9th grade core academic classes regarding the PBIS program.  The research will involve the following steps:1.	Teachers will be identified as potential participants in the study.  The primary criteria for selection will be if the teachers teach a 9th grade core academic class and have one or more of students in their classes who are participating in a behavioral intervention.  2.	The teacher researcher will approach identified teachers individually about possible participation in the study.  3.	If the teacher agrees to become part of the study he or she will complete a consent form (Appendix B) and will be asked to participate in a series of three interviews over the course of an academic semester (Appendix C).  4.	These semi-structured interviews will occur within the first three weeks of the semester, at the half way mark and then in the last three weeks.  Each interview will take approximately 20 to 30 minutes and will be recorded.  Throughout the interviews the researcher will be trying to gain insights into the teacherÆs perspective of the effectiveness of the behavioral interventions.5.	After each round of interviewing the teacher researcher will transcribe and do preliminary analysis of data.  6.	Final analysis will be followed by a participant member check to ensure accuracy and credibility of the analysis.  Mills, G. E. (2011). Action research: A guide for the teacher researcher.  (4th ed.) Saddle River, NJ: Pearson, Merrill Prentice Hall.   Pine, G. J. (2009). Teacher action research: Building knowledge democracies. Thousand Oaks: Sage Publications. </t>
  </si>
  <si>
    <t>move to Y/Y</t>
  </si>
  <si>
    <t>HM20009157</t>
  </si>
  <si>
    <t>VMSI-Online: Noyce Master Teaching Fellows Project</t>
  </si>
  <si>
    <t>Aimee Ellington</t>
  </si>
  <si>
    <t>Mathematics and Applied Mathematics</t>
  </si>
  <si>
    <t xml:space="preserve">The initiative outlined in this proposal aims to identify teachers in our high-needs partner LEAs who will commit to becoming mathematics teacher leaders in their school districts.  The Master Teaching Fellows (MTFs) will complete a rigorous mathematics specialist preparation program that was developed and refined over 20 years with support from the National Science Foundation (NSF) and the Virginia Department of Education. The program will be offered online through VCU. MTFs will earn a MasterÆs degree and serve as mathematics teacher leaders in their school districts for at least two years.In Virginia, mathematics specialists are ôteacher leaders who have strong preparation and background in mathematics content, instructional strategies, and school leadershipà[and] are former classroom teachers who are responsible for supporting the professional learning throughout their schoolsö (Campbell, Ellington, Haver &amp; Inge, 2013, p. 255). There is substantial evidence that the teacher who works with a mathematics specialist in the classroom is more likely to make changes to her instructional practice when compared to the teacher whose opportunities for professional development come in small doses often outside of her classroom (Poglinco and Bach, 2004). A mathematics specialist who has completed a rigorous preparation program including in-depth study of K-8 mathematics content, developing effective coaching strategies, and designing and implementing professional development for teachers (1) knows significantly more mathematics at the end of the program as measured by a nationally developed and validated pre/posttest (Campbell &amp; Malkus, 2010; Ellington, 2015), (2) has a positive impact on teachersÆ beliefs about how children best learn mathematics (Campbell &amp; Malkus, 2010) particularly teachers who are highly engaged with the specialist (Ellington, Whitenack, &amp; Edwards, In Press; Campbell &amp; Griffin, 2016), and, which in turn, (3) has a significant impact on student achievement (Campbell &amp; Malkus, 2011). In summer 2016, we contacted all school districts in Virginia faced with one or more of the following challenges: (1) a high percentage of students eligible for free or reduced lunch, (2) a low percentage of students successfully completing VirginiaÆs K-8 mathematics achievement tests, or (3) a high percentage of K-8 mathematics teacher turn over or K-8 mathematics teaching positions that are unfilled. The 20 districts responded with enthusiastic interest for the proposed project. Additionally, many of these districts have advertised K-8 mathematics specialist positions to fill a need for mathematics-related leadership and have been unable to employ qualified candidates. Many district administrators stated that the idea of preparing a strong mathematics teacher in the district to serve in this role is very appealing. More generally, this program will help satisfy a STEM leadership need in all of the partner school districts.  The VCU program to train generalist teachers to serve as mathematics specialists is a 39-hour MasterÆs degree program consisting of (1) five core mathematics courses designed so the participants develop a deep understanding of the K-8 mathematics content, (2) three mathematics education leadership courses designed so that participants develop the skills necessary to work with all members of the educational team (i.e., teachers, principals, parents, children, central office personnel, members of the community, etc.) and, most especially, work with adults, (3) three courses designed to target specific areas of need for mathematics specialists including (i) advanced middle school mathematics content, (ii) methods for helping teachers work with diverse populations of students (i.e. English language learners, gifted students, students with learning disabilities, etc.) and (iii) analysis of the current trends in mathematics education research, and (4) a capstone experience in the form of a two semester externship during which participants design and implement a research-based in-school project using the knowledge and skills they acquired throughout the degree program. This degree program was developed collaboratively with mathematics and mathematics education faculty from institutions of higher education, school district administrators, and mathematics leaders across Virginia. In particular, it represents a long and successful partnership between the Department of Mathematics in the VCU College of Humanities and Sciences and the Department of Teaching and Learning in the VCU School of Education. The course work will be completed in 3.5 years with MTFs receiving a MasterÆs degree in Interdisciplinary Studies (MIS) from VCU.  Participants will also complete all of the requirements for the mathematics specialist endorsement for their Virginia teaching license.A growing body of research shows online learning can be just as effective as, if not better than, traditional instructional formats. In a widely-cited comprehensive meta-analysis, Means et al. (2010) analyzed 45 studies comparing online versus traditional instruction and concluded that, on average, students in online courses performed modestly better than those in traditional, face-to-face classes. More recently, Nguyen (2015) conducted a review of the literature and found that based on an extensive list of studies of online and distance education programs, 92% of the time this alternate form of instruction is at least as effective, and often better, than traditional instructional delivery methods.Online learning has been shown to be an effective method for delivering formal and informal in-service teacher education programs. For instance, it has been reported that online communities of practice promote and deepen teacher reflective practice (Hough et al., 2004; Stiler &amp; Philleo, 2003); afford opportunities for teachers to share their expertise and develop collegial, long lasting relationships (Hanson-Smith, 2006; Paulus &amp; Scherff, 2008); enable educators to collaborate and integrate educational theory into their practice (Dibbon &amp; Stevens, 2008); and increase teachers' self-efficacy (Vavasseur &amp; MacGreor, 2008). Dede et al. (2009) assert that teachers need access to professional deelopment experiences that capitalize on ôpowerful resources often not available locally, and that can create an evolutionary path toward providing real-time, ongoing, work-embedded supportö (p. 9). As exhibited by the 20 partner school districts in this proposed project, the need for well-prepared mathematics specialists is widely distributed across the state. Professional development to meet the needs of teachers across Virginia is not always geographically proximate and online learning eliminates this constraint while at the same time offers meaningful learning experiences that benefit the participants as well as the student populations that they serve.VCU has offered online courses and programs for almost 20 years. Currently, VCU ranks second among all of VirginiaÆs public university in terms of enrollment in online courses. In 2012 VCU established the Office of Online Academic Learning (Online@VCU) charged with growing online learning as a strategic asset within the university. An extensive team of instructional designers and online learning experts stand poised to work with the faculty in the Department of Mathematics and the Department of Teaching and Learning to transition the MIS degree program into a high-quality online program. The VMSI-Online project will convert the existing MIS degree program to an online program while maintaining the rigorous content and interactive nature of the activities and assignments in each of the courses. The program will be comprised of technology-enhanced active learning mathematics and mathematics education leadership courses. Each year, two separate course re-design teams will work on all aspects of the transition process for the courses being taught during that year. One team, led by Dr. Aimee Ellington, will work on the mathematics courses and the other team, led by Dr. Christine Trinter, will focus on the mathematics education leadership courses. Each team will work with Online@VCU to evaluate the existing content and pedagogical strategies, explore online learning technologies for delivering material, facilitating discussions, and completing activities, and make the necessary revisions to all aspects of the courses being taught during that year. The conversion will be an iterative process. In addition to collaborating with the Online@VCU team, who have extensive experience in helping instructional faculty with this type of transition and who specialize in online program development, the course re-design teams will consider the feedback gathered from participants and instructors in year 1 when designing online instructional tools for the courses taking place in year 2. A similar process will be used in years 2, 3, and 4 with the feedback from each of the previous years being used to inform the content and pedagogical changes being made in the current year.The mathematics specialist preparation program is not a general education MasterÆs degree program. Candidates must be strong in mathematics, have an interest in learning more mathematics, and have the potential to be a STEM leader. In winter 2017, a flyer containing all of the information about the MIS degree program and the application process as well as a pre-screening application will be distributed to K-8 teachers by district leaders in the partner LEAs. School district mathematics leaders and administrators will evaluate the pre-screening applications submitted by interested teacher participants and decide which candidates they would like to nominate for consideration. They will forward the pre-screening applications along with the rankings of their candidates as well as any additional information they would like to be considered to the VCU Mathematics Outreach office.  This office will convene the VMSI-Online Program Selection Committee consisting of a mathematician and a mathematics educator, both who teach courses for the program, and an experienced mathematics specialist who completed the MIS degree program.  The committee will read the pre-screening applications and, if necessary, contact the candidate or school district mathematics leaders to ask clarifying questions. When making their decisions, the committee will consider the rankings and other information submitted by school district mathematics leaders. The committee will decide which candidates can submit full applications to the VCU Graduate School. Throughout the project, the MTFs will be employed by their nominating school district.  For the last two years of their project-related service to the district they will each assume the role of mathematics teacher leader or mathematics specialist.In fall 2020, when they begin their work as mathematics teacher leaders in their school districts, the MTFs will participate in the Mathematics Specialist Mentoring Program designed to provide a forum for discussing issues faced by these new teacher leaders. The Mathematics Specialist Mentoring Program will meet online every month during the school year. The sessions will be facilitated by two experienced mathematics specialists. During online meetings, participants will discuss issues related to coaching teachers, leading grade level and vertical team meetings, providing professional development experiences for teachers in their school buildings, and working with school and district administrators. The MTFs will also be trained in the use of the Tuning Protocol (McDonald et al., 2013) and other useful problem-solving tools in McDonald et al. (2013), The Power of Protocols: An EducatorÆs Guide to Better Practice and Allen and BlytheÆs (2004) The FacilitatorÆs Book of Questions: Tools for Looking Together at Student and Teacher Work. The focus and frequency of the sessions will evolve to meet the needs of the MTFs.  In the second year of the mentoring program, the MTFs will facilitate parts of the meetings themselves. The experienced mathematics specialists will attend all of the sessions, facilitate discussions as needed, and serve as a ôknowledgeable othersö for the group.Throughout the 5-year project timeline (see tables provided in VMSI-Online Program Timeline attachment), the MTFs will be employed by their nominating school district.  For the last two years of their project-related service to the district they will each assume the role of mathematics teacher leader or mathematics specialist. They will receive a $10,000 salary supplement for one year as a VCU graduate student and for two years as they serve as mathematics teacher leaders. </t>
  </si>
  <si>
    <t>The primary benefit is that participants will receive a Master's degree by completing the courses that are a fundamental component of the project.   They will receive a salary supplement for serving as a mathematics teacher leader in their school districts.</t>
  </si>
  <si>
    <t>This research study is a program evaluation for a grant-funded cohort who will complete a Masters degree through VCU.  This degree will prepare participants to be K-8 mathematics specialists in the participating school districts.  The degree program already exists at VCU.  Through this project, we will move the existing degree program to an online format and train a cohort of 20 teachers to be mathematics specialists.  The grant will provide tuition, books, and fees for all courses in the program as well as a $10,000 salary supplement for 3 years (the final year of the degree program and two additional years in which the participants serve as mathematics teacher leaders in their school districts).In general, we seek to answer the following research questions to evaluate the the preparation program and all grant-supported program activities:Can a mathematics teacher leadership preparation program offered in an online format be as effective in preparing leaders as a program offered in a face-to-face format?  Can mathematics teacher leaders prepared through an online program be as effective as those trained through a traditional face-to-face program?  To address these overarching research questions, this study will answer the following questions:1.	How do the mathematical knowledge and pedagogical beliefs of the teachers prepared through this online program compare to teachers prepared through similar face-to-face programs?2.	How effective is an online professional development program for preparing teachers to be mathematics teacher leaders?3.	How does participation in the Mathematics Specialist Mentoring Program support these mathematics teacher leaders during their first two years while serving in these roles?4.	How effective are the mathematics teacher leaders who complete an online rigorous professional development program designed to prepare them to be mathematics specialists?</t>
  </si>
  <si>
    <t>All research will be conducted in the Department of Mathematics in the College of Humanities and Sciences and in the Department of Teaching and Learning in the School of Education on the Monroe Park campus of VCU. The PI will meet with the research team to inform them about the protocol for data collection. The PI and the research team will meet periodically throughout the project to ensure that everyone understands their duties related to collecting data for this study. The PI will instruct the research team to immediately inform the PI of any adverse events or problems with study conduct.</t>
  </si>
  <si>
    <t>The importance of the knowledge developed through the project is substantial.  This project will inform the field about effective approaches to delivering professional development experiences to prepare mathematics teacher leaders in school districts without direct access to institutions of higher education.</t>
  </si>
  <si>
    <t xml:space="preserve">In winter 2017, a flyer containing all of the information about the MIS degree program and the application process as well as a pre-screening application will be distributed to K-8 teachers by district leaders in the partner school districts. School district mathematics leaders and administrators will evaluate the pre-screening applications submitted by interested teacher participants and decide which candidates they would like to nominate for consideration. They will forward the pre-screening applications along with the rankings of their candidates as well as any additional information they would like to be considered to the VCU Mathematics Outreach office.  This office will convene the VMSI-Online Program Selection Committee consisting of a mathematician and a mathematics educator, both who teach courses for the program, and an experienced mathematics specialist who completed the MIS degree program.  The committee will read the pre-screening applications and, if necessary, contact the candidate or school district mathematics leaders to ask clarifying questions. When making their decisions, the committee will consider the rankings and other information submitted by school district mathematics leaders. The committee will decide which candidates can submit full applications to the VCU Graduate School. </t>
  </si>
  <si>
    <t>The Virginia Mathematics Specialist Initiative: An Online Program to Prepare K-8 Mathematics Teacher Leaders for High-Needs School Districts (VMSI-Online) is a Track 3 Master Teaching Fellowship, Noyce Teacher Scholarship Program grant proposal representing a collaboration between Virginia Commonwealth University (VCU), the MathScience Innovation Center (MSiC), the Virginia Mathematics and Science Coalition (VMSC) and 20 high-need local education agencies (LEAs) across the state.  The grant proposal has been submitted to the National Science Foundation for possible funding. The goals of this project are to increase the number and retention of highly qualified, diverse mathematics teacher leaders in VirginiaÆs high-needs K-8 schools and provide an online professional development and certification program to prepare teachers for these roles. These mathematics teacher leaders will support the teachers in their schools and, in turn, help increase student achievement in mathematics. These goals will be achieved by:1.	The re-design of an existing VCU MasterÆs degree program to prepare K-8 mathematics specialists into a fully online degree program.2.	The recruitment, preparation, and retention of a cohort of 20 teachers from our high-needs partner school districts to serve as mathematics specialists.3.	The service by 20 program graduates as mathematics teacher leaders in their school districts for an initial period of two years and as leaders for the Virginia Mathematics Specialist Initiative.</t>
  </si>
  <si>
    <t>Both quantitative and qualitative data will be collected. The data will provide information on recruiting, preparing, and retaining mathematics teacher leaders and on using an online environment to administer a preparation program. Data will also be collected to provide information on the effectiveness of the preparation program which includes answers to the research questions outlined above.  Dr. Jesse Senechal of the Metropolitan Educational Research Consortium (MERC) will collaborate with the project co-PIs, Dr. Aimee Ellington and Dr. Christine Trinter, on the collection and analysis of data.  Dr. Senechal is the program evaluator for this project.  Dr. Ellington in the project PI and Dr. Trinter is the project co-PI.Program ObjectivesObjective 1: The re-design of an existing VCU MasterÆs degree program to prepare K-8 mathematics specialists to transfer the program to an online format.Data Collected: Survey data of participantsÆ perceived program efficacy and their beliefs about how children best learn mathematics. The program efficacy survey will be developed by MERC for this project and will be administered each semester while participants are completing the MIS degree program. Beliefs data will be collected using the teacher beliefs about studentsÆ mathematical dispositions instrument by Clark et al. (2014). The instrument will be administered prior to the first course and at the end of each year for the first four years of the program. Data will be collected from mathematics content assessments in three courses: Numbers and Operations, Algebra and Functions I, and Algebra and Functions II. Participant work on select exam questions will be gathered and analyzed.Objective 2: Recruiting, preparing, and retaining a cohort of 20 teachers in our high-needs partner school districts to serve as mathematics specialists through an online rigorous professional development program.Data Collected: Data on selecting cohort participants including application information, GRE or MAT scores, undergraduate GPA, undergraduate mathematics course grades, letters of recommendation, and candidate essays. Data on program participation including course grades, select projects and assignments, and participation in the Mathematics Specialist Mentoring Program. Objective 3: The service by 20 program graduates as mathematics teacher leaders in their school districts for an initial period of two years and as leaders for the Virginia Mathematics Specialist Initiative.Data Collected: Data on the participantsÆ roles in the partner school districts including verification of their work as teachers of mathematics while completing the MIS degree program and their work as mathematics teacher leaders during the last two years of the project. Products from the MTFs work in the Virginia Mathematics Specialist Initiative including articles for the VMSC journal and presentations at the annual conferences of VACMS and VCTM.Research QuestionsQuestion 1: How do the mathematical knowledge and pedagogical beliefs of the MTFs prepared through this program compare to teachers prepared through similar face-to-face programs?Data Collected: Survey data of participantsÆ perceived program efficacy and their beliefs about how children best learn mathematics as well as mathematics content assessment data will be collected. The program efficacy survey will be developed by MERC for this project and will be given each semester while participants are completing the MIS degree program. The survey will measure the perceptions of program impact on mathematics content knowledge and pedagogical strategies of participants. Beliefs data will be collected using the teacher beliefs about studentsÆ mathematical dispositions instrument by Clark et al. (2014). The results from this survey will be used to determine if there is a change in participantsÆ beliefs over time and if the beliefs of participants in this project are different than those of teachers prepared for mathematics teacher leadership in a face-to-face mathematics specialist program. The instrument will be given prior to the first course and at the end of each year for the first four years of the program. Data will be collected from mathematics content assessments in three courses: Numbers and Operations, Algebra and Functions I, and Algebra and Functions II. Participant work on select exam questions will be gathered and analyzed. Scores from participants in the proposed program will be compared to scores on the same questions given to a cohort of teachers completing a face-to-face mathematics specialist program. Data on mathematics achievement and participant beliefs about mathematics instruction that was collected from two previous cohorts will be compared with data collected from the cohort prepared through VMSI-Online to determine the similarities and differences between face-to-face and online instruction methods.  Data from the current cohort will be compared to data collected from two previous cohorts.  These previous cohorts were grant-funded and participants gave their consent during those projects to have their data analyzed for program evaluation purposes.Question 2: How effective is an online professional development program for preparing mathematics teacher leaders?Data Collected: Data will be collected from mathematics content assessments in three courses: Numbers and Operations, Algebra and Functions I, and Algebra and Functions II. Participant work on select exam questions will be gathered and analyzed. Data will be collected from online forum posts made by participants during each of their classes. MERC researchers will qualitatively code and explore the data to look for evidence of professional collaboration as well as reported impact on teaching practice and student outcomes.Question 3: How does participation in the Mathematics Specialist Mentoring Program support these mathematics teacher leaders during their first two years of serving in these roles?Data Collected: A survey will be developed by MERC researchers and program personnel to determine how participation in the mentoring program has supported participantsÆ work as mathematics teacher leaders. The survey will be given at the end of the mentoring program activities each year for two years.Question 4: How effective are the mathematics teacher leaders who complete an online rigorous professional development program designed to prepare them to be mathematics specialists?Data Collected: MERC researchers and program personnel will develop two surveys: (1) a survey for school district administrators and for mathematics department chairs in the schools where participants serve as mathematics specialists to gauge the type and level of leadership that the mathematics teacher leaders are providing for departments and schools and, more broadly, for the partner school districts and (2) a survey for the teachers of mathematics in the schools where participants serve as mathematics specialists to gauge the type and level of leadership that they are providing for the mathematics teachers in their schools. The surveys will be given once per academic year for two years while participants are serving as mathematics teacher leaders in their school districts.The PI of the project will be the data steward. This project will generate program materials for training and teaching (usually made available as pdf files), and several types of data to be used for evaluation: surveys, assessments, and qualitative forum data (spreadsheets and text files).   All participant identifiable information will be removed from all data before any analysis is conducted.  Data will be collected and evaluated by the project PI (Dr. Ellington), co-PI (Dr. Trinter), and the project evaluator (Dr. Senechal).Teacher candidate applications, student records, and other compliance documentation will be collected through secure VCU student systems. Program materials and evaluation data generated by this project will be housed and managed in VCU Google Drive for Education. Google is registered with the US-EU Safe Harbor agreement, which helps ensure that our data protection compliance meets European Union standards for educational institutions. VCUÆs contract with Google allows for secure cloud storage and automatic backup, storage of most data types, encrypted browser sessions, and control of permissions for all files in Google Drive. Survey data will be collected and managed using REDCap electronic data capture tools hosted at Virginia Commonwealth University. REDCap (Research Electronic Data Capture) is a secure, web-based application designed to support data capture for research studies, providing: 1) an intuitive interface for validated data entry; 2) audit trails for tracking data manipulation and export procedures; 3) automated export procedures for seamless data downloads to common statistical packages; and 4) procedures for importing data from external sources. The VCU REDCap system is supported, in part, by Clinical and Translational Science Awards (CTSA) grant number UL1TR000058 from the National Center for Research Resources (NCRR).External evaluators will also be using a paid, private SurveyMonkey account to conduct participant surveys. All SurveyMonkey information systems and infrastructure are hosted in world-class data centers that have physical security controls and are SOC2 accredited. Backups occur daily at multiple geographically disparate sites. By default, survey collectors have Transport Layer Security (TLS) enabled to encrypt respondent traffic. (Based on SurveyMonkey Security Statement https://www.surveymonkey.com/mp/policy/security/)Program participants will be notified at the start of the project that findings and some comments will need to be shared in order to disseminate reports on the success of the teacher development program.  No participant identifiable information will be included in project reports. Collected evaluation data will be made available, by request to the PI, after screening for privacy or security issues, and may be presented as aggregate data, because the low number of participating schools/districts and teachers. The datasets will be housed in Google Drive for long-term preservation (minimum 5 years), with university stewardship if the PI is unable to maintain the data.The VMSI-Online Beliefs survey is attached.  All other instruments have not been developed yet but will be submitted to IRB for review as soon as they are developed.</t>
  </si>
  <si>
    <t>Richmond County Public Schools;Alexandria City Public Schools;Middlesex County Public Schools;Caroline County Public Schools;Pittsylvania County Public Schools;Manassas City Public Schools;Newport News City Schools;Harrisonburg City Public Schools;Nelson County Public Schools;Essex County Public Schools;Norfolk City Public Schools;Nottoway County Public Schools;Buchanan County Public Schools;Scott County Public Schools;Cumberland County Public Schools;Lynchburg City Public Schools;Hampton City Public Schools;Hopewell City Public Schools;Staunton City Public Schools;Roanoke City Public Schools;</t>
  </si>
  <si>
    <t>1;1;1;1;1;1;1;1;1;1;1;1;1;1;1;1;1;1;1;1;</t>
  </si>
  <si>
    <t>HM15469</t>
  </si>
  <si>
    <t>Incentives for Primary Care Use: A Randomized Controlled Trial in a Safety Net Setting</t>
  </si>
  <si>
    <t>Maria Thomson</t>
  </si>
  <si>
    <t>The population of interest is the low-income uninsured who are medically underserved and highly relevant to health policy. Uninsured persons are less likely than the insured to have visited a health professional in the past year and are more likely to identify the emergency department (ED) as their usual site of care.2 The ED was the setting for 25% of uninsured ambulatory care visits compared to only 8% for the privately insured and Medicare populations.3 The lack of a regular source of care leads to delays in accessing timely care and greater disease burden. Many uninsured adults have not had a primary care visit and have not received clinically-indicated preventive services. Deficits in cancer screening, cardiovascular risk reduction, and diabetes care are most pronounced among long-term uninsured adults.4 Among adults with hypertension or hypercholesterolemia, the uninsured are significantly more likely than the insured to be unaware of their condition. Similar findings are reported for uninsured adults with diabetes, even among those with uncontrolled diabetes-related complications.5-6 The absence of cancer screening is also common among those who report lack of continuity of care,7 leading to later-stage diagnosis among the uninsured.8-9 Furthermore, the uninsured are more likely to postpone or fail to receive needed medical care; less likely to be screened for a serious illness; more likely to enter the healthcare system in poorer health; receive fewer treatments, even for serious acute or chronic health conditions; and are more likely to have worse health outcomes.10One potential solution is to increase the uninsuredÆs (or newly insured following implementation of the Affordable Care Act) utilization of primary care. Primary care is positively associated with primary prevention (e.g., smoking cessation, diet), secondary prevention (early detection of a specific disease), and management of chronic health problems.11 Insurance is widely viewed as the first step toward providing access to primary care. However, insurance alone (for example, through Medicaid expansions) may not be sufficient to guarantee that primary care will be used by the newly insured. Prior research demonstrated that even among individuals who obtain insurance coverage after histories of intermittent coverage, relatively long periods of time may be necessary for them to re-establish clinically-appropriate care patterns.12 Furthermore, ED use is greater among patients who newly acquire Medicaid coverage relative to their uninsured and insured peers,13 which can be attributable to the absence of a relationship with a primary care provider (PCP). Given their critical health status and array of unmet needs, these newly-insured patients can little afford to wait to establish a primary care relationship. There is wide-spread interest in how to effectively engage patients in their healthcare. For example, 11 managed care programs participated in a Medicare Coordinated Care Demonstration Project to reduce hospitalizations and improve healthcare among enrollees who had a high risk of near-term hospitalization.14 Approaches such as supplementing telephone calls to patients with frequent in-person meetings, meeting in person with providers, acting as communication hubs for providers, delivering education to patients, providing medication management, and providing comprehensive transitional care and hospitalizations were implemented. Although these approaches resulted in fewer hospitalizations and improved patient health, they were costly and labor intensive. A low-cost approach, if shown to be effective, could be more widely implemented with relatively low costs to the healthcare system.  Healthcare reform discussions have focused on expanded insurance coverage to improve access to healthcare, and delivery system redesign to improve healthcare quality and contain costs. A transformed delivery system will require a strong emphasis on primary care.15 The Affordable Care Act (ACA) provides for federal demonstration programs to test innovative delivery models that incorporate the key functions of primary care: providing first-contact care for new health problems, comprehensive care for the majority of health problems, continuity of care, and care coordination across providers and settings.10 Under the ACA, Medicaid is set to substantially expand coverage to the low-income uninsured in 2014 (although the extent of expansion will be left to states). This represents an important step in improving access to care. However, once enrolled in Medicaid, there are unrealistic expectations that the newly insured will navigate an unfamiliar health system and use preventive care similar to the patterns observed in the insured population. A handful of programs have tried to encourage uninsured patients to use a PCP instead of the ED, but with limited success.16-18 None of these programs offered incentives to seek primary care. The recent allocation of federal funding under the ACA supports financial incentives to current Medicaid beneficiaries for participating in health improvement programs,19 but incentives to seek appropriate care have not been proposed and tested. The proposed study has the potential to have a meaningful impact on the efficiency of the safety net system and the health of the urban minority population it serves û especially as the safety net system rethinks and redistributes healthcare services in a low-income, uninsured adult population. The study has implications for Medicaid expansions under the ACA, as policymakers implement (or consider implementation, depending on the state) expansions to low-income childless adults. We propose to study a low-income uninsured adult population that receives comprehensive healthcare and coverage under an innovative program called Virginia Coordinated Care (VCC) at Virginia Commonwealth University Health System (VCUHS), a large academic safety-net system. Since individuals enrolled in the VCC would be analogous to those that would be newly covered by Medicaid expansions promoted by the ACA, their behavior and response to incentives for primary care utilization could inform how incentives can shift care-seeking behavior of low-income populations when they are given access to health insurance. We expect to observe an improvement in the health seeking behaviors and subsequent health status of patients as a result of stronger primary-care relationships. From a health policy perspective, it is imperative that these patients seek primary care and reduce other more expensive forms of health care utlization. Yet, prior experience from Medicaid populations suggests that these patients remain outside the primary care environment (see for example, Basu et al.20). Although little attention has been paid to patient-targeted cash incentives for altering healthcare utilization of the uninsured,21-22 other forms of incentives have been shown to have potential for insured populations.23-26 For example, reducing co-pays for prescription medication increases refill rates and compliance among diabetic patients27 and among patients who suffered a myocardial infarction.28 Disincentives have also been used.  For example, increasing co-pays for prescription drugs led to a 17% reduction in prescription drug utilization among Medicaid insured adults, who are likely to be very price sensitive.29 Subramanian30 found that even modest increases in prescription drug costs led to large reductions among Medicaid insured cancer patients. The low-income population is a suitable target for cash incentives because they may be more price sensitive with regard to health care and more responsive to an immediate cash reward. Disincentives (such as increased co-pays) may mean little to the low-income uninsured population because they rarely pay out-of-pocket for their healthcare. A modest and positive financial incentive, in contrast, may be an effective method for encouraging this population to establish primary care contact and subsequently lead to improved health outcomes. There is an emerging literature on the effectiveness of conditional cash transfer programs to individuals that comply with preventive health requirements. The evidence includes the poor in developing countries to encourage compliance with drug regimes for HIV/AIDS and, in the U.S., to encourage compliance with TB preventive therapy in indigent populations. In addition, cash incentives have been used in insured populations to encourage enrollment in worksite wellness programs or engagement in other prevention programs such as exercise and weight loss. 23-25,31-34   We propose to explore different levels of modest cash incentives ($25, $50) and test the effect of these incentives in a randomized controlled trial (RCT). Using a mixed-methods approach that combines data from semi-structured interviews with medical claims data, we assess PCP utilization, patient satisfaction, self-reported health status, ED, inpatient, outpatient, and pharmaceutical utilization, and incidence of preventive care. We will also explore the benefits and shortcomings of cash incentives, and qualitatively assess uninsured patient perspectives on other barriers to accessing care. Eliciting the experiences of patients through interviews will aid in understanding any moderating effects of the incentive. The combination of the quantitative and qualitative data analyzed will offer complete insight into the patientÆs decision making process to seek care.The Health Insurance Literacy and Financial Burden questions gather information on respondentsÆ understanding of the VCC program and general health insurance terminology, as well as additional information on the financial burden of healthcare costs. Misunderstanding of plan features and costs can be an important barrier to access to care. Eliciting information on how well VCC enrollees understand the program and how comfortable they are with health insurance terminology will allow us to assess how these factors influence individualsÆ utilization of healthcare. Questions on tradeoffs respondents make when they have to pay for healthcare out-of-pocket will complement existing survey questions on the costs of care and give us a fuller understanding of cost barriers to care in this low-income population.</t>
  </si>
  <si>
    <t xml:space="preserve">Participants will earn compensation for their participation.  </t>
  </si>
  <si>
    <t xml:space="preserve">The lack of health care coverage leads to poor health and inappropriate health care use among the uninsured. Medicaid expansions to the uninsured adult population are a means of improving access to primary care. However, the evidence from these expansions on reducing hospitalizations and emergency department (ED) use is mixed, suggesting that barriers to primary care remain, in spite of coverage. Interventions, such as incentives (also known as conditional cash transfers), may be a means to steer patients towards a model of care that emphasizes prevention, primary care for non-emergent needs, and primary care chronic disease management. Cash incentives may generate a desired behavioral response for a relatively small price. In addition, researchers are interested in gathering data on patient's knowledge of general health insurance terminology, the VCC program, as well as additional information on the financial burden of healthcare costs.   </t>
  </si>
  <si>
    <t xml:space="preserve">The principal investigator will work closely with all persons assisting with the research to ensure that they are adequately trained and informed about the protocol and their research-related duties and functions.  Research staff will receive training on how to interact with participants during both eligibility screening and when conducting the experiment interviews. Weekly progress meetings will occur between the PI, the project manager, and the interview staff. Dr. Thomson (co-investigator) will meet with research assistants involved in coding interviews and lead the coding sessions. The project manager will provide day-to-day supervision of all interviewers, track enrollment, drop-outs, incentive payments, and any adverse events, should they occur. The project statistician will report to the principal investigator on data extraction, randomization, and data monitoring. </t>
  </si>
  <si>
    <t>We propose to explore different levels of modest cash incentives ($25, $50) and test the effect of these incentives in a randomized controlled trial (RCT). Using a mixed-methods approach that combines data from semi-structured interviews with medical claims data, we assess PCP utilization, patient satisfaction, self-reported health status, ED, inpatient, outpatient, and pharmaceutical utilization, and incidence of preventive care. We will also explore the benefits and shortcomings of cash incentives, and qualitatively assess uninsured patient perspectives on other barriers to accessing care. Eliciting the experiences of patients through interviews will aid in understanding any moderating effects of the incentive. The combination of the quantitative and qualitative data analyzed will offer complete insight into the patientÆs decision making process to seek care.</t>
  </si>
  <si>
    <t xml:space="preserve">Each newly enrolled VCC patient receives a welcome package that will contain a postcard size flyer with information about our study.  The postcard has been approved by the VCC and allows them to opt-out from being contacted by study personnel or call to enroll immediately.  Research assistants will contact interested participants who respond to the postcard.  Patients re-enrolled in the VCC program will receive a letter/postcard that explains the study which will be mailed by study staff. </t>
  </si>
  <si>
    <t xml:space="preserve">We propose to implement a randomized controlled trial (RCT) of incentives for an initial primary care visit within 6 months of enrollment in a health care coverage program. Study subjects are drawn from a low-income adult population that gains coverage and access to community-based primary care services under a program (the Virginia Coordinated Care program) administered by VCUHS. We will offer financial incentives to encourage an initial primary care visit within 6 months of enrollment and evaluate whether the primary care visit altered subsequent health seeking behavior and influenced patient satisfaction and other outcomes such as self-reported health status. Using a mixed methods approach, we will compare outcomes among patients who receive one of two levels of incentives ($25, $50) versus those who receive usual care. Patients will be interviewed at enrollment and at the end of the study (12 months following their enrollment) for their feedback on the incentives, their health status, and their experience with the health care system. We will also objectively assess their utilization through the analysis of medical claims for a 24 month period after study enrollment. All hypotheses test the $50 and $25 experimental groups against each other and the control group.  Our specific aims are to:Aim 1. Enroll low-income, uninsured adults in an RCT to test the impact of incentives on visiting a primary care provider (PCP) within 6 months of enrollment and to measure health care utilization 24 months following study enrollment. H1:  The likelihood of a PCP visit is highest in the experimental groups.H1a: Time delay to a PCP visit is shortest in the experimental groups.H1b: The average number of PCP visits is higher in the experimental groups.H2:  The use of preventive care (drawing from HEDIS measures) is higher in the experimental groups.H3: The number of total ED, non-emergent ED, inpatient and outpatient visits is lower in the experimental groups. H4: The number of pharmaceuticals used is lower in the experimental groups.H5: Total cost of health care utilization will be lower in the experimental groups.H6: The experimental groups will be more likely to re-enroll in the Virginia Coordinated Care program.Aim 2. Administer semi-structured interviews at pre-randomization and study completion to qualitatively explore the effects of incentives.H1: Satisfaction with health care services will be higher in the experimental groups. H2: Self-reported health status will be higher in the experimental groups. H3: Incentives will be the primary motivator for patients in the experimental groups to seek primary care.Aim 3.   Gather information on respondentsÆ understanding of the VCC program and general health insurance terminology, as well as additional information on the financial burden of healthcare costs. Incentives should steer patients in their decision to seek primary care, reduce barriers to care, and ultimately improve patient health and reduce utilization and costs through their relationship with a PCP. This study is the first of its kind to incentivize low-income patients. This population has the greatest need for health care and exerts the greatest pressure on the United StatesÆ safety net system. Furthermore, the safety net population is the target of policies such as Medicaid eligibility expansions, yet urban safety net patients are largely understudied. These patients are rarely given the opportunity to participate in research, and when they are the subjects of measures to reduce health care utilization, they are the subject of policies using negative incentives such as those that introduce cost sharing for using ED services. Alternatively, safety net providers invest in case management systems to reduce utilization. The proposed study is a departure from prior measures to reduce utilization among low-income patients by focusing on patients and using positive incentives.  The study borrows from the principles of behavioral economics to motivate patients towards primary care utilization. Once in the primary care system, we test whether primary care contact reduces more expensive forms (e.g., inpatient, ED) of health care. </t>
  </si>
  <si>
    <t xml:space="preserve">Within the VCC safety-net population, our research aims to test the effects of incentives on primary-care contact and subsequent health outcomes, healthcare utilization, patient satisfaction, and use of preventive care. All VCC patients are assigned a PCP when they enroll. We will screen enrolled VCC patients for RCT eligibility. We will offer two levels of incentives relative to usual care to patients enrolled in the proposed study. We will compare outcomes of patients assigned in the highest incentive group ($50) to patients assigned to the modest incentive group ($25) and to patients assigned to usual care (no incentive, but assignment to a PCP). We will also compare incentive patients ($50, $25) to a contemporaneous group of patients that enroll in the VCC at the same time, but who are not approached for the study. Based on 11 years of experience with the VCC program, only about one-third of the patients spontaneously seek primary care.  Patients will be followed for 12 months following enrollment and will be asked to complete a second survey over the phone at 12 months. Participants who we are unable to reach for follow-up will be mailed and/or emailed a hard to reach letter; participants who are hard to reach via phone after several attempts (i.e. disconnected phone numbers, out of service number, etc) will be mailed a paper copy of the survey. Hard to reach participants will be mailed an incentive of $1 cash included in the envelope with the survey as an incentive to fill out the paper copy and mail it back to us. Upon arrival of the returned completed survey from the participant, they will then be compensated $10 for completing the follow-up interview. Participants who we are unable to reach for follow-up after all interventions have been exhausted will be verified for vitality using social security death index data (SSDI). Participants within the contemporaneous control group will be verified for vitality using social security death index data (SSDI) at the completion of recruitment.Choice of Incentives We considered conducting focus groups or using other qualitative methods to determine the appropriate incentive amount, but ultimately ruled these out because of concerns regarding reliability and validity. We felt that higher incentives would always be preferred over lower incentives and that while patients might report that they would access the PCP given an incentive, we were uncertain whether this would result in an actual visit outside the focus group setting. Furthermore, those that agreed to participate in the focus group might be more motivated patients than those randomly selected from the population. Therefore, we chose the $25 and $50 incentive amounts as a way to remove any monetary barriers to seeking care. The $25 incentive is the approximate cost of round trip transportation for patients at the greatest distance from an assigned PCP. The $25 would allow potentially sick patients to take a cab, instead of the bus, to the PCP. The $50 incentive adds approximate wage or opportunity cost for two hours of time that includes time to get to and from the PCP, any wait time in the PCP office, and the time required to be seen by the PCP. These incentive levels are appropriate to compensate the population served, are not so high as to be coercive, and are low-cost relative to case management and other incentives currently used by health care plans. The incentive levels we chose are also potentially scalable to other health plans should the incentives be shown to be effective. The qualitative interviews will help us to understand why these incentives either worked or did not work based on the evidence from the trial.Study Design This study will include patients who newly enroll in VCC with no previous enrollment experience, or whose VCC membership has lapsed by one year or longer or re-enrollees without a PCP visit in the past 9 months or longer. We will enroll 1743 patients into the study and follow an additional 581 in a contemporaneous control group (sample size estimations are explained in a subsequent section). We will randomly select patients for the RCT or the contemporaneous control group. Those selected for the RCT will be invited to participate in the study at the time of enrollment in the VCC. The research staff will contact via phone or text message. If interested, staff will confirm that patients are eligible and follow-up with a phone call to conduct the consent conversation and schedule (or conduct, if possible) the first interview. We will use a block-RCT approach to allocate subjects within age, race, and gender groups to ensure a good balance of subject characteristics in each arm. Because we study a low-income population, some patients will not have access to a land line or cell phone or will be unwilling to participate by phone due to limited minutes on their plans. Therefore, we will provide phone cards with a set of minutes or ask patients to call from a health system phone.Upon completion of the consent forms and the initial interview, patients will be randomly assigned to one of the three study arms, no incentive, $25 incentive, and $50 incentive. It will be clearly explained to patients orally and in writing that receipt of the incentive is predicated on visiting their assigned primary care provider within 6 months of enrollment. Six months is sufficient to test the efficacy of the financial incentive, and will allow a minimum of 6 months (following an initial PCP visit) to evaluate subjectsÆ utilization. The research coordinator will query PCP claims on a weekly basis to determine if a cash payment (and which one) needs to be sent to the patient. Cash payments will be sent by the research coordinator in the form of a Visa ATM card via postal mail on a weekly basis. A letter from the study team will accompany the payment to remind them of why they are receiving the payment. A contemporaneous cohort will also be followed, but not formally enrolled in the study, to ensure that simply being in the study itself does not heighten the importance of the PCP contact or that other changes within the VCC are not influencing patient behavior. The Health Insurance Literacy and Financial Burden questions gather information on respondentsÆ understanding of the VCC program and general health insurance terminology, as well as additional information on the financial burden of healthcare costs. Misunderstanding of plan features and costs can be an important barrier to access to care. Eliciting information on how well VCC enrollees understand the program and how comfortable they are with health insurance terminology will allow us to assess how these factors influence individualsÆ utilization of healthcare. Questions on tradeoffs respondents make when they have to pay for healthcare out-of-pocket will complement existing survey questions on the costs of care and give us a fuller understanding of cost barriers to care in this low-income population. </t>
  </si>
  <si>
    <t>No</t>
  </si>
  <si>
    <t>HM20009314</t>
  </si>
  <si>
    <t>RESIDENT AND  STAFF  PERCEPTIONS OF  SAFETY AND ENGAGEMENT WITH THE  COMMUNITY  TREATMENT  MODEL</t>
  </si>
  <si>
    <t>Sarah Brubaker</t>
  </si>
  <si>
    <t>Full Board</t>
  </si>
  <si>
    <t xml:space="preserve">    In the past several years, therapeutic treatment models have been adopted by juvenile justice systems throughout the nation.  Therapeutic treatment models are often guided by trauma informed practices.  The increase of their use may be attributed to the growth of knowledge regarding the impacts that traumatic experiences have on youth (Adams, 2010; Ford &amp; Blaustein, 2013).  Such models aim to reduce rates of recidivism, decrease the risk of future delinquent behaviors, and teach necessary tools needed for the youthÆs successful return to the community (Administrative Office of the Courts [AOC], 2014; Missouri Youth Services Institute [MYSI], n.d.).  Therapeutic treatment models often utilize a community based approach where the youth residents can practice various skills in a safe environment which mirrors a community setting (MYSI, n.d.; Rivard, Bloom, McCorkle, &amp; Abramovitz, 2005).  Some of the skills that are taught in such treatment models include decision making, moral reasoning, and self-regulation (Ford &amp; Blaustein, 2013; MYSI, n.d.).  Ultimately therapeutic treatment models implemented within juvenile justice systems promote resiliency and empower youth to make a successful return to society (MYSI, n.d.; Rivard et al., 2005).       Therapeutic treatment models are an important transition within the juvenile justice system.  It is indicated that the majority of incarcerated youth has experienced some kind of traumatic event prior to entering the system (Adams, 2010; Ford &amp; Blaustein, 2013).  Additionally, the percent of incarcerated youth who have experienced traumatic events is much higher when compared with children who are not in the juvenile justice system (AOC, 2014).  Nationwide, 34% of children have experienced at least one traumatic event compared with 75-93% of youth entering the juvenile justice system (Adams, 2010).  This is an important consideration because children who experience traumatic events are more likely to experience negative effects regarding behavior, development, and functioning (AOC, 2014; American Psychology Association [APA], 2008).  Any of these impacts may hinder a youthÆs ability to return back to society successfully, and could also increase the likelihood of recidivism.  Therapeutic treatment models address such issues by understanding and promoting the youthÆs ability to cope with and resolve past traumatic experiences.        Although incarcerated youth are likely to have experienced traumatic events, it is also important to consider positive factors associated with coping among children.  Characteristically speaking, children are resilient. This aids them in coping with difficult situations and experiences, especially traumatic events (APA, 2008).  Individual, family, cultural, and community impacts can further help youth to enhance resilience and recover from traumatic events, and such aspects help guide a trauma informed approach (APA, 2008).  Physiologically, a childÆs brain is still developing which also may promote coping abilities (AOC, 2014).  Although it is indicated that traumatic experiences can have negative impacts on the brain, because a childÆs brain is still developing therapeutic practices may be more beneficial among children than adults (AOC, 2014).  Understanding a childÆs strong ability to cope further affirms why a therapeutic treatment approach would be beneficial for incarcerated youth.  Although such approaches are indicated to be beneficial for this population, it is also important to acknowledge and understand varying aspects which may impact treatment.          Perceptions of safety among staff and residents is an important aspect regarding therapeutic treatment models within the juvenile justice system.  For such models to be successful, trusting relationships need to be formed between the staff and residents.  It is important for the staff to feel safe within their roles to be able to provide the best service possible for the youth residents.  Additionally, therapeutic treatment models often promote the importance of consistent staffing, which strengthens the ability for relationships to be created and maintained among staff and juvenile residents (MYSI, 2008).  Consistent staffing may provide the residents with an increased sense of comfort where they may be more likely to form relationships.  Healthy relationships between the staff and residents is likely to promote a sense of safety among residents (Ratner et al., 2006).  Such relationships create safe environments where the residents feel comfortable, and may be more likely to take advantage of the services being provided through the treatment model (Laan &amp; Eichelsheim, 2013).  It is indicated that youths who reported feeling safe had higher levels of cognitive competence, higher levels of self-esteem, and felt more accepted by their peers (Laan, &amp; Eichelsheim, 2013; Ratner et al., 2006).  Ultimately, feelings of safety among both staff and residents is likely to enhance the results implemented through a therapeutic treatment model within the juvenile justice system.          The Department of Juvenile Justice is in the process of implementing the Community Treatment Model (CTM) in its two juvenile correctional centers, Bon Air and Beaumont.  According to DJJ,  "the purpose of the Virginia Department of Juvenile JusticeÆs (DJJÆs) CTM is to rehabilitate residents who pose the greatest risk to public safety through the provision of intensive therapeutic services." Implementation of the CTM program began in May 2015, as a way to support juvenile rehabilitation while decreasing inappropriate behaviors during commitment.  The main tenets of the model include highly structured, meaningful, therapeutic activities; consistent staffing in each housing unit; and consistent juveniles in each housing unit.  The CTM uses a blend of positive peer culture and group processes, including meetings and interactions between staff and residents, to address concerns and accomplishments within the unit.  In doing so, staff develop treatment-oriented relationships with residents while acting as advocates.  Security staff positions were changed from Correctional Model titles and roles (e.g., Major, Sergeant, JCO) to CTM titles and roles (e.g., Community Manager, RSs) to reflect the change in responsibilities.  Staff teams receive intensive training before starting the CTM program in their housing unit; as one unit is trained at a time to ensure fidelity to the program guidelines. Meanwhile, DJJ's previous behavior management program continues to operate in those units that have not yet transformed to the CTM.  This model offers a demanding, carefully crafted, multi-layered treatment experience that challenges confined residents and helps them make lasting behavior changes and prepare for successful transitions back to the community.    The Department of Juvenile Justice approached the two faculty members listed on this protocol and requested assistance in assessing resident and staff perceptions of CTM, which is being implemented on a rolling basis.  The PIs designed a study to examine residents' and staff perceptions of safety and levels of engagement with the new model, which were the agency's guiding questions.  The 10 aims listed above were presented to DJJ in a scope of work, which was approved by the agency and subsequently funded through a grant with the Annie E. Casey Foundation, which has been collaborating with DJJ for several years on helping DJJ move toward a therapeutic model.          ReferencesAdams, E. J. (2010). Healing invisible wounds: Why investing in trauma-informed care for               children makes sense. Retrieved from https://www.ncjrs.gov/App/Publications/abstract.aspx?ID=257744Administrative Office of the Courts (2014). The effects of complex trauma on youth: Implications for school discipline and court-involved youth. Retrieved from http://www.courts.ca.gov/documents/effects-complex-trauma-on-youth-briefing.pdfAmerican Psychology Association (2008). Children and trauma: Update for mental health professionals. Retrieved from http://www.apa.org/pi/families/resources/update.pdf Ford, J. D., &amp; Blaustein, M. E. (2013). Systemic self-regulation: a framework for trauma-informed services in residential juvenile justice programs. Journal of Family Violence, 28(7), 665-677. doi: 10.1007/s10896-013-9538-5Laan, A., &amp; Eichelsheim, V. (2013). Juvenile adaptation to imprisonment: Feelings of safety, autonomy and well-being, and behaviour in prison. European Journal of Criminology, 10(4), 424-443. doi: 10.1177/1477370812473530Missouri Youth Services Institute (n.d.). Approach for positive juvenile justice system outcomes. Retrieved by http://mysiconsulting.org/MYSI_Booklet_16p-web.pdfMissouri Youth Services Institute (2008). Leadership and staff development modules. Retrieved from http://mysiconsulting.org/training.php Ratner, H. H., Chiodo, L., Covington, C., Sokol, R. J., Ager, J., &amp; Delaney-Black, V. (2006). Violence exposure, IQ, academic performance, and children's perception of safety: Evidence of protective effects. Merrill-Palmer Quarterly, 52(2), 264-287. doi: 10.1353/mpq.2006.0017Rivard, J. C., Bloom, S. L., McCorkle, D., &amp; Abramovitz, R. (2005). Preliminary results of a study examining the implementation and effects of a trauma recovery framework for youths in residential treatment. Therapeutic Community: The International Journal for Therapeutic and Supportive Organizations, 26(1), 83-96. Retrieved from http://sanctuaryweb.com/Portals/0/Bloom%20Pubs/Related%20Authors/2005%20Rivard%20PreliminaryResults.pdf2019 WAVE 2 FOCUS GROUP AMENDMENT: Aim 9: Have residentsÆ and staff membersÆ perceptions of safety, engagement with CTM, and satisfaction with CTM changed since the initial study period? </t>
  </si>
  <si>
    <t>Direct benefits are not expected, except in the case of residents who are incarcerated for a long enough time period to experience any service delivery improvements DJJ implements as a result of the study.  Similarly, staff would only be expected to experience direct benefits if they are still employed with the agency at the time any change are implemented.</t>
  </si>
  <si>
    <t>The research team is following the DJJ's protocols regarding excluding residents who are deemed unsafe to participate in this study.  We are also excluding residents who do not speak English because being able to understand and respond to interview questions during the focus groups is an essential part to this study.  Lastly, children under the age of 13 are being excluded because although there could be residents who are young as 11 years old, it is extremely unlikely.   Additionally, we want to be sure that the residents have the capacity to comprehend the discussion topics and questions specific to the focus groups.NEW FOR PHASE II AMENDMENT:  The inclusion and exclusion criteria (and their justifications) for the Phase II survey are identical to the Phase I focus groups.NEW FOR WAVE 2 AMENDMENT:  The inclusion and exclusion criteria (and their justifications) for the Phase II survey are identical to the Phase I focus groups.</t>
  </si>
  <si>
    <t xml:space="preserve">The goal of this project is to examine perceptions of safety and levels of engagement among both staff and residents under the new behavior modification program, Community Treatment Model (CTM), in Virginia's juvenile correctional centers (i.e., secure facilities housing convicted/committed juveniles).  Research questions involve whether residents feel safe in their new housing units, how staff and residents perceive the CTM and their engagement in programming, and overall levels of satisfaction with the new system. 2019 WAVE 2 FOCUS GROUP RESEARCH QUESTION AMENDMENT: Have residentsÆ and staff membersÆ perceptions of safety, engagement with CTM, and satisfaction with CTM changed since the initial study period? </t>
  </si>
  <si>
    <t xml:space="preserve">Prior to the study commencement, all key personnel will read articles pertaining to the topic under investigation and will be thoroughly versed in the research protocol.  They have also been made aware of their role in the project and what tasks they are expected to either complete or assist in completing.  These duties for each researcher involved are detailed in the research protocol as well in order to assure that everyone involved is aware of their role in the project before it begins.  Additionally, it should also be noted that the research team members have completed CITI training.  The team members will meet biweekly to discuss progress, potential setbacks, and adjustments to or variations from the research protocol. More frequent meetings in person or via telecommunication will be arranged as needed.  Everyone is also aware of the need to be flexible in their role in case any unforeseen difficulties arise during the project. </t>
  </si>
  <si>
    <t xml:space="preserve">The study has important implications for learning about how therapeutic environments are received by both incarcerated youth and DJJ staff.  Oftentimes these kinds of models are implemented with no evaluation or feedback, and even evaluation projects may not involve components that ask the residents and staff themselves about how they feel the plan is working.  Therapeutic models are being implemented in numerous facilities across the country, and results of the study could help the discipline develop best practices for implementation.2019 WAVE 2 FOCUS GROUP AMENDMENT: A second wave of data collection will enable us to assess whether CTM satisfaction and engagement have improved since the initial transformation rollout and provide this information to DJJ. </t>
  </si>
  <si>
    <t xml:space="preserve">Recruitment flyers will be displayed in communal areas throughout both correctional centers.  This may include employee break rooms and shared resident areas.  Contact information does not need to be obtained for the youth resident focus groups since they live there full-time.  2019 WAVE 2 FOCUS GROUP DATA COLLECTION AMENDMENT: Focus group recruitment will occur the same as the first wave. For residents, each residential pod consists of a maximum of 12 residents. Each pod will be visited to explain the study, answer questions, and request volunteers. In order to minimize disruptions for both residents and escorting staff, resident recruitment and execution of the actual focus groups will occur on the same day. We will prearrange visits for times in which residents are not in school, treatment/therapy, or other mandatory or therapeutic activities. In the previous wave we found that in-pod down time was a good time to visit, as youth who did not want to participate could resume their regular activities without the need for staff to escort them somewhere else. .Because the youth residents are considered a vulnerable population, special precautions will take place to ensure their safety. It will be made clear that the residents do not have to participate in this study if they do not wish. Additionally, it will be made clear that if they decide not to participate they will not lose any privileges or services. Alternatives to participation will be provided, both for residents who choose not to participate and any residents who initially participate and change their mind. Similarly, the research team will visit staff team meetings to introduce and explain the study, answer questions, and request volunteers. Staff focus groups are easier to arrange because staff mobility is not limited and schedules are more flexible. However, we will approach scheduling, as before and as with the resident focus groups, with a priority to minimize disruption to staff work days. Recruitment flyers will be displayed in communal areas throughout both correctional centers. This may include employee break rooms and shared resident areas. We will also work with a DJJ liaison at Bon Air to determine acceptable times and locations to convene the focus groups. </t>
  </si>
  <si>
    <t xml:space="preserve">Aim 1:  What are residentsÆ overall perceptions of safety?  Aim 2:  Do residents on CTM pods report higher levels of perceived safety than residents on non-CTM pods? Aim 3:  What factors are associated with residentsÆ willingness to engage in CTM programming? Aim 4:  What factors are associated with residentsÆ satisfaction with CTM programming? Aim 5:  What themes emerge in residentsÆ discussion of their perceived safety?Aim 6:  What are overall perceptions of safety among CTM staff?   Aim 7:  Do staff on CTM pods report higher levels of perceived safety than residents on non-CTM pods? Aim 8:  What factors are associated with staff membersÆ support for the CTM model?  Aim 9:  What factors are associated with staff membersÆ satisfaction with CTM implementation? Aim 10:  What themes emerge in staff membersÆ discussion of their perceived safety?2019 WAVE 2 FOCUS GROUP AIMS AND GOALS AMENDMENT: Aim 11: Have residentsÆ and staff membersÆ perceptions of safety, engagement with CTM, and satisfaction with CTM changed since the initial study period? </t>
  </si>
  <si>
    <t xml:space="preserve">To further explore youthsÆ perceptions of safety, as well as their level of engagement in programming and program satisfaction, the PIs will conduct approximately 8 focus groups, each including 8-12 residents.  Focus groups will be moderated by a PI and will explore residentsÆ perspectives on the CTM model and associated programming; perceived strengths of the program; barriers to resident engagement; and factors contributing to residentsÆ sense of safety.  An additional 8 focus groups will be conducted with staff (segregated by rank/position) to explore staff buy-in for the CTM model, barriers to implementation, and emerging concerns. The research team will notify residents and staff about the study by hanging flyers in communal areas.  The residents and staff function on a strict daily schedule, so focus groups will need to be scheduled during available times, most likely in the evenings and weekends.  Each focus group will last approximately one hour.  At the designated time, those residents interested in participating will be provided a copy of the assent/consent form, and the PI will read the consent from aloud and discuss the assent/consent form with the participants.  The participants will be given ample time to read and review the assent/consent, and ask questions if needed.  A VCU research team member will gather consents, once signed, prior to the beginning of each focus group.  It will be explained to the residents that they do not have to participate in the focus group if they do not wish; those not interested in participating will be allowed to engage in other activities as usual.  For those who do choose to participate, the consent process will emphasize that they will be permitted to leave during any time should they want.  Additionally it will be explained to the participants that they will not lose any services or privileges if they chose to leave or not participate in the study.  Once this has been explained to the participants, the research team will provide blank note cards to each of the participants, and will ask that they provide some demographic information (age, gender which they identify with, race, and length of time which they have been at the particular facility).  This will aid the research team in identifying any disparities which may be present upon data analysis and will not be shared publicly in the focus group.  Additionally, the participants will be asked to provide initials which they would like to be referred by during the focus group.  This activity will be used as an icebreaker exercise to promote a comforting and safe environment for the participants.  It will be explained to the participants that they do not have to use their actual initials.  Utilizing initials versus names reduce the research team's knowledge of identifiable information.   The PI will moderate each focus group using a semi-structured format (prompts attached).  Each focus group will be recorded using a digital audio recorder.  This will promote accuracy throughout the data collection process.  The research team will begin recording once interview questions have begun.  No identifying information will be recorded and the participants will be aware that the group is being recorded.  The digital recorder and recordings will be stored in the PI's office, where no one but the research team will be able to access them.  The graduate research assistant will also serve as a note-taker.  She is a member of the study team and listed on this IRB protocol.  She will not be involved in facilitation or moderation of the focus group, but will rather take notes on the conversation to provide context for the audio recording.  Notes will not contain identifying information.  Focus group recordings will be transcribed by the graduate research assistant within two weeks of focus group completion.  Once the recordings are transcribed, they will be deleted within two weeks after reviewing and verifying transcriptions.  Although the focus groups will occur within the two correctional centers (Bon Air and Beaumont), the DJJ will not have access to the recordings or the transcribed files.  No identifiable or incriminating information is expected because the prompts are not designed to elicit such information.  However, if participants do disclose incriminating information, that information will be deleted from the transcription.  Since audio files will be destroyed upon transcription, there will be no record of such identifiable or incriminating information.  The research team will notify authorities only in the event of disclosure of abuse, consistent with mandatory reporting regulations.  At the conclusion of each focus group, participants will be thanked and debriefed.NEW FOR PHASE II AMENDMENT:To further explore youthsÆ perceptions of safety, as well as their level of engagement in programming and program satisfaction, the PIs will administer a questionnaire to all interested residents and staff.  The survey will expand upon themes that emerged from the Phase I focus groups (e.g., safety, barriers to engagement; perceptions of the CTM model).The research team will notify residents and staff about the study by hanging flyers in communal areas.  The residents and staff function on a strict daily schedule, so survey administration will need to be scheduled during available times, most likely in the evenings and weekends.  The PIs will visit each resident pod, introduce themselves and explain the study, and give residents and staff the opportunity to ask questions.  There will be separate survey versions for residents and staff.  Surveys will take approximately 15-20 minutes to complete (this will be piloted before full implementation).  New consent/assent forms have been created and uploaded for the Phase II surveys. The participants will be given ample time to read and review the assent/consent, and ask questions if needed.  A VCU research team member will gather consents, once signed, prior to the beginning of each survey administration.  It will be explained to the residents that they do not have to participate in the study if they do not wish; those not interested in participating will be allowed to engage in other activities as usual.  For those who do choose to participate, the consent process will emphasize that they will be permitted to stop at any time and skip any questions they wish.  Additionally it will be explained to the participants that they will not lose any services or privileges if they choose to leave or not participate in the study.  A member of the research team will then collect signed consent forms and distribute blank surveys to interested participants.  Completed surveys will be immediately placed in a collection box, separate from consent forms, and participants will be thanked for their participation.2019 WAVE 2 FOCUS GROUP DATA COLLECTION AMENDMENT: The research team will use the same consent procedures as described above. In the time since Wave 1 data were collected in 2017, the new federal Common Rule has taken effect, which changes some elements and format of consent forms. Accordingly, we have updated the consent and assent forms to be compliant with the Common Rule.  </t>
  </si>
  <si>
    <t>Virginia Department of Juvenile Justice  ;Virginia Department of Juvenile Justice  ;Virginia Department of Juvenile Justice  ;Virginia Department of Juvenile Justice  ;</t>
  </si>
  <si>
    <t>HM20000024</t>
  </si>
  <si>
    <t>Interleukin-1 Blockade in ST-segment Elevation Acute Myocardial Infarction: The Virginia Commonwealth University-Anakinra Remodeling Trial 3 (VCU-ART3)</t>
  </si>
  <si>
    <t>Antonio Abbate</t>
  </si>
  <si>
    <t>Internal Medicine</t>
  </si>
  <si>
    <t>Acute myocardial infarction (AMI) remains a major cause of morbidity and mortality in the US and worldwide.1 Despite current strategies for early reperfusion, many patients die early during the course, and those who survive are at risk for dying late from adverse cardiac remodeling, heart failure, and sudden death.[1-5]Patients presenting with ST-segment elevation (STEMI) are at particularly high risk for adverse cardiac remodeling, heart failure, and in-hospital and long-term mortality.[6] Although there have been considerable improvements in the treatment of STEMI,[6-7] the reduction in early mortality has been associated with an increasing incidence of heart failure after STEMI.[3-4,6-7] This likely reflects more high risk patients surviving the index event as well as the aging of the population and the epidemics of hypertension and diabetes. Within 30 days of STEMI, more than 20% of survivors are diagnosed with heart failure, a disease associated with high morbidity, disability, and mortality. Heart failure is indeed a major public health problem which afflicts approximately 5 million Americans with 500,000 new cases per year.[1] In contrast to other cardiovascular disease, the incidence and prevalence of heart failure continue to increase and heart failure is now the leading cause of hospitalization for people aged =65 years, a segment of the population that is also rapidly growing.[1] Although survival after the onset of heart failure is also improved, current therapies may slow but not halt the progression of the disease. With the limitations to functional capacity, the progressive symptoms of dyspnea and fatigue, the frequent hospital admissions and the economic consequences of lost productivity and increasing costs of medical care, heart failure imposes a significant burden on healthcare.There is an urgent need to develop additional treatments to prevent heart failure after AMI.[1,8] The current treatment in STEMI includes prompt reperfusion of the ischemic myocardium by restoration of the coronary artery patency (i.e. angioplasty or fibrinolysis), prevention of reocclusion (i.e. antiplatelet and anticoagulants), and neurohormonal blockade (i.e. renin-angiotensin-aldosterone and adrenergic blockers).[6] While each of these interventions provide incremental benefit and significantly reduce morbidity and mortality, the incidence of heart failure after STEMI has continued to rise, implying that the current treatment paradigm still misses one or more key pathophysiologic mechanisms.[3-7] Determining the mechanisms by which unfavorable cardiac remodeling and heart failure progress despite optimal treatment is thus a critical step in the search for novel interventions, with the ultimate goal of reducing the incidence, burden, and mortality of heart failure after STEMI.A close interplay exists between inflammation, adverse cardiac remodeling and heart failure after AMI. Acute myocardial ischemia and infarction initiate an intense inflammatory response within the myocardium.[9-11] Leukocytes infiltrate the damaged myocardium to coordinate tissue repair and infarct healing, leading to newly formed vessels and reparative fibrosis. However, while inflammation is necessary for infarct healing, uncontrolled inflammation is responsible for further damage to the heart and is the basis for adverse cardiac remodeling and heart failure. In experimental animal models, the intensity of the inflammatory response determines adverse cardiac remodeling independent of infarct size.[9-11] In patients with AMI, the intensity of the inflammatory response, reflected in levels of circulating biomarkers, predicts adverse cardiac remodeling, heart failure and death.[12-21] In particular, levels of C-reactive protein (an acute phase reactant) are increased in AMI and have been well-documented to predict outcome.[13]Modulation of the inflammatory response therefore represents a potential target for intervention. While previous attempts to modulate the inflammatory response have failed,[22-26] we propose a novel and substantially different approach to modulating the inflammatory response by selectively blocking Interleukin-1 (IL-1). IL-1 blockade may indeed represent a novel, safe and effective approach for the prevention of heart failure following AMI potentially leading to improved quality of life, reduced hospitalizations, reduced costs, and improved survival.Interleukin-1 (IL-1) is the prototypical inflammatory cytokine involved in virtually every inflammatory response in the body.[27] Mostly released by activated macrophages, IL-1 acts on a variety of cells through activation of the type I receptor (IL-1R1). Locally generated IL-1 further activates leukocytes and endothelial cell, platelet and fibroblasts, promoting recruitment, activation and retention of leukocytes within the ischemic myocardium. IL-1 signaling is critical in AMI.[28] In experimental AMI mouse models, mice with genetic deletion of IL-1R1 (not responsive to IL-1) are protected from adverse cardiac remodeling, whereas mice with genetic deletion of the natural occurring receptor antagonist (IL-1 receptor antagonist [IL-1Ra]) which have enhanced response to IL-1, have worse cardiac remodeling and failure in comparison to the wild-type mice with corresponding genetic background.[29-30] IL-1 blockade using recombinant IL-1Ra, anakinra, ameliorated the remodeling process and reduced mortality compared to control mice (treated with æplaceboÆ - saline solution (6% vs 55%, P&lt;0.05), and the survivors had evidence of more favorable cardiac remodeling (smaller LV end-diastolic and end-systolic diameters and higher LV ejection fraction).[31] Similar effects were seen also in the rat.[31] These favorable effects of IL-1 blockade were seen also using 3 additional IL-1 blockers with variable mechanisms of action: IL-1Trap (Regeneron inc., Tarrytown, NY) which is a chimeric protein that binds circulating IL-1a and IL-1▀ preventing its binding to the membrane receptor, XMA052 MG1K (XOMA inc., Berkeley, CA) which is an engineered anti-IL-1▀ antibody, and 1400.24.17 (Novartis, Basel, Switzerland) which is a also anti-IL-1▀ antibody.32-34 All IL-1 blockers had similar (æclassÆ) effects limiting cardiac dilatation and dysfunction without impairing infarct healing, suggesting that IL-1 is more prominently involved in adverse cardiac remodeling than in infarct healing. In patients with STEMI, IL-1▀ levels predict adverse outcome [35] in a similar fashion to CRP,[12-21] which is indeed often used as a surrogate for IL-1 activity.Anakinra, recombinant human IL-1 receptor antagonist (KineretÖ, Biovitrum, Sweden) is approved in USA and Europe for the treatment of rheumatoid arthritis,[36] and is also highly effective in the treatment of several inflammatory disease,[37] and preliminary studies show benefits also in ischemic and hemorrhagic stroke and diabetes.[38-39] The favorable safety profile of anakinra is witnessed by the hundreds of thousands of patients who have been treated in the past decades.[36] Anakinra is associated with injection site reactions that are generally mild but occasionally severe. Also, anakinra is associated with an increased risk of infections (mainly upper respiratory infections) but it is not associated with an increased infection-related mortality showing that the infections occurring while on anakinra treatment are generally mild. Moreover, anakinra has been also tested in patients with severe sepsis and shock, and while it did not significantly reduce sepsis-related mortality, in a meta-analysis of all studies showed a favorable trend toward reduced mortality (-18%, P=0.08). Based on the preliminary data in the animal AMI model and the established safety profile of anakinra, we have conducted 2 separate randomized double blinded pilot studies of anakinra vs placebo in patients with STEMI: the first was a pilot study in 10 patients, Virginia Commonwealth University Anakinra Remodeling Trial VCU-ART pilot study [clinicaltrials.gov NCT00789724],[40] completed in 2010, followed by a second study in 30 patients, VCU-ART2 pilot study [clinicaltrials.gov NCT01175018],[41] completed in 2012. Both studies included patients with reperfused STEMI who were hemodynamically and clinically stable. The 40 patients were followed for 3 months with paired cardiac magnetic resonance analyses. Anakinra was used at a standard dose of 100 mg daily for 14 days. The primary purpose of these pilot studies was to establish safety and feasibility. Mortality and event rates were low in both groups likely reflecting a selection bias toward lower risk STEMI patients that had to be stable enough to undergo cardiac MRI at 24 hours: median TIMI STEMI score [42] was indeed low (median 3, interquartile range 1-4) and only 1 patient died (2.5%) within 3 months of STEMI. Overall anakinra showed an acceptable safety profile with only 2 patients (10%) experiencing adverse event requiring discontinuation of therapy (vs 2 [10%] in placebo, P=0.94). Injection site reactions were the most commonly encountered side effect occurring in 5 (25%) patients in the anakinra group and 2 (10%) in the placebo group. Nine adverse cardiac events (1 death, 2 recurrent MI, 6 new onset heart failure) occurred in 6 placebo patients, whereas 3 adverse cardiac events (2 recurrent MI and 1 new onset heart failure) occurred in 3 anakinra treated patients (P=0.25). Anakinra-treated patients were significantly less likely to experience new onset heart failure (1 patients, 5%) vs placebo-treated patients (6 patient, 30%, P=0.035). Treatment with anakinra significantly blunted--but did not eliminate--the inflammatory response at 72 hours: 72-hour CRP was 8.4 vs 18.9 mg/dl in the placebo group (P&lt;0.001). Overall interval changes over 3 months in left ventricular end-systolic volume index (LVESVi) and left ventricular ejection fraction (LVEF) in the entire cohort were rather small, reflecting a group of STEMI patients are low risk for adverse cardiac remodeling. Anakinra was associated with a numerically greater incidence of infections (25% vs 15%) but not of serious infections (10% in each group). The results of the VCU-ART and VCU-ART2 pilot studies support the safety and feasibility of blunting the acute inflammatory response with an IL-1 blocker, and suggest a favorable effect on post-STEMI outcomes.Prior attempts to inhibit inflammation in AMI using corticosteroids or non-steroidal anti-inflammatory drugs (NSAIDs) have shown disappointing results.[22-26] Although both classes of drugs are powerful anti-inflammatory agents, both are substantially different from the IL-1 blockers and are inevitably non-specific in their effects as they simultaneously block multiple pathways, some of which may be protective. For example, both corticosteroids and NSAIDs promote fluid retention and hypertension, potentially favoring adverse remodeling. Corticosteroids also induce hyperglycemia which may further contribute to the adverse effects.[13-15] Finally corticosteroids also activate the aldosterone receptor in the heart,[44] which has been linked to adverse remodeling and heart failure, while NSAIDs eliminate the vasodilatory and some beneficial effects of locally produced prostaglandins and bradykinins.[45-46] In contrast, IL-1 blockade is selective: it does not promote fluid retention, hypertension, hyperglycemia or any other significant metabolic alterations.[35,47] No direct effects of anakinra on hemodynamic parameters, cardiac function, platelet function or coagulation have been reported in volunteers.[35,47] Therefore, IL-1 blockade may represent a much safer approach which is documented by the well established safety profile of anakinra.[35,47] IL-1 blockade is also very different from the complement inhibition tested in the APEX AMI study with pexelimumab.[26] Notably, pexelimumab failed to reduce the acute inflammatory response measured with CRP or cytokines.[48] IL-1 blockers are also substantially different from immunomodulating agents such as TNF-a blockers, which have shown disappointing results in the treatment of chronic heart failure.[25] Indeed, although the 2 classes are occasionally considered interchangeable for the treatment of rheumatic diseases, they are truly not. It is true that elevated IL-1▀ and TNF-a levels often coexist in acute and chronic illnesses and it is also true that TNF-a induces IL-1▀ synthesis and release, yet the two cytokines have critical differences in their physiologic and pathologic effects. While IL-1 has a single signaling receptor (IL-1R1),[27] TNF-a has 2 membrane receptors (type I and II) with different and opposing actions in the heart.[49] The signaling downstream of the receptors is also different for TNF-a and IL-1 and the pathways are mostly not convergent. This explains the differences in efficacy, safety and tolerability of TNF-a and IL-1 blockers in different diseases. In example, patients with adult rheumatoid arthritis respond more favorably to TNF-a blockers whereas patients with juvenile forms respond more favorably to anakinra.[37,50-51] The use of TNF-a blockers is associated with increased risk of reactivation of Mycobacterium tubercolosis infection whereas anakinra is not.[36] Moreover, as a proof of the differences between the 2 cytokines, patients with TNF-related periodic fevers do not respond to IL-1 blockers and patients with cryopyrin-associated periodic syndromes (characterized by enhanced IL-1 activity) do not respond to TNF-a blockers.[37,52] Therefore the fact that TNF-a blockers have failed to show a benefit in chronic heart failure does not predict whether IL-1 blockers will be effective in STEMI, an entirely different clinical condition. Moreover, in our pilot studies in patients with heart failure [43], anakinra significantly reduced IL-6 and CRP levels but had no effects on TNF-a levels showing that IL-1 blockade functions  independent of TNF-a. Furthermore, anakinra is not immunosuppressive, and actually it has been recently shown to prevent stroke-induced immunosuppression.[53]In summary, we know that IL-1 activity is enhanced in the heart following ischemia and infarction. Experimental animal studies show a central role of IL-1 in promotion adverse cardiac remodeling and heart failure. Pilot clinical trials in patients with STEMI or heart failure also show a favorable safety profile and a favorable effect on outcomes. These data represent the basis for hypothesizing beneficial effects of IL-1 blockade in patients with STEMI who show signs of enhanced IL-1 activity and are at high risk for in-hospital and long-term incidence of heart failure and death.[54]</t>
  </si>
  <si>
    <t>We do not anticipate any direct benefits to the participants apart from the potential therapeutic effect of the study treatment. If our hypothesis is correct, patients receiving anakinra will experience a reduced inflammatory response during STEMI that may reduce their risk of subsequent heart failure.</t>
  </si>
  <si>
    <t>Despite improvements in medical treatments, heart attacks remain the leading cause of death in the US and those who survive are at high risk of developing heart failure. We propose that the inflammatory response during a heart attack is a key determinant of heart failure. The current proposal will therefore evaluate the use of anakinra (recombinant human Interleukin-1 receptor antagonist) in patients with a severe heart attack to reduce the inflammatory response and prevent the future development of heart failure.</t>
  </si>
  <si>
    <t>This is a multicenter, NIH-sponsored study with VCU as the central/coordinating site. The to PIs on the project (Abbate, Van Tassell) work together at VCU on a daily basis. All other VCU personnel will receive training by one or both of the PIs (Abbate, Van Tassell) prior to initiation of human subjects research with additional training sessions as needed for cause. Similar processes will be implemented by the lead investigators at each center. Training will be documented and recorded on a dedicated training log maintained by the study coordinator at each site.</t>
  </si>
  <si>
    <t>IL-1 activity is enhanced in the heart following ischemia and infarction.[16-17] Experimental animal studies show a central role of IL-1 in infarct healing and promotion of heart failure.[18-23] Pilot clinical trials in patients with STEMI or heart failure also show a favorable safety profile and a favorable effect on outcomes.[4-5] These data represent the basis for hypothesizing beneficial effects of IL-1 blockade in patients with STEMI who show signs of enhanced IL-1 activity and are at high risk for in-hospital and long-term mortality. The current research is designed to investigate the safety and efficacy of Anakinra (standard or higher dose) in patients with STEMI in a randomized double-blinded trial. We hypothesize that anakinra will quench the inflammatory response, improve cardiac remodeling, and reduce the incidence of heart failure.</t>
  </si>
  <si>
    <t>Potential patients will be screened for the presence of STEMI during the course of the investigators' routine clinical practice. All discussions will be conducted verbally between the investigators and the patients. The potential subjects will then have the opportunity to review/sign the consent after all questions have been answered. Given the high acuity nature of STEMI, patients will have to decide whether or not to participate within 12 hours of symptom onset.- No recruitment materials will be displayed</t>
  </si>
  <si>
    <t>Aim #1: To determine whether IL-1 blockade with anakinra blunts the acute inflammatory response in patients with STEMI. We hypothesize that anakinra, at either standard or higher dose, will reduce the acute phase response reflected in lower serum C-reactive protein (CRP) levels during the 2 weeks following STEMI. In the pilot studies, the degree of CRP elevation in anakinra treated patients predicted adverse cardiac remodeling. We therefore hypothesize that a higher dose of anakinra, which has been shown to provide greater degree of IL-1 blockade, would more effectively suppress the inflammatory response and thus provide greater protection.  Aim #2: To estimate effect of anakinra on the 12-month incidence of heart failure. All patients will be followed for 12-month post-discharge period to evaluate the safety of IL-1 blockade and estimate the potential benefit of anakinra treatment on death, recurrent AMI, incidence of HF, hospital readmission, time-to-readmission, and event-free-survival.</t>
  </si>
  <si>
    <t>We propose to randomize 99 patients with STEMI at multiple clinical sites in Virginia and Washington DC to one of 2 doses of anakinra, 100 mg once daily [standard] or 100 mg twice daily [high dose], or to placebo (1:1:1) given for 14 days (double-blinded û with all patients receiving an injection of anakinra or placebo twice daily). All patients will be followed for at least 12 months planning to measure the individual changes in systemic inflammatory and metabolic biomarkers (primarily CRP [primary endpoint]) during the first 14 days (as a read-out for effective suppression of the acute inflammatory response) and then measure clinically-relevant variables such as cardiac dimensions and function, and clinical outcomes. The attached Figure shows the study design.The rationale to conduct this clinical study is in the proposed benefits of IL-1 blockade as seen in animal studies and in the pilot clinical investigations, and the need for specific anti-inflammatory therapies to prevent heart failure after STEMI.In order to expedite and secure enrollment. VCU will serve as coordinating center with multiple centers in central Virginia (VCU Medical Center, McGuire Veterans Administration Hospital), hospitals affiliated with the Virginia Cardiovascular Specialists group, and Washington Hospital Center. These academic and community-based centers have a high volume of patients and provide access to a large variety of patients in terms of living environment (urban vs suburban), race, and socio-economic characteristics, covering a greater spectrum of patients that what may be seen at VCU alone or at other academic medical centers.As mentioned earlier, Anakinra is approved in USA and Europe for the treatment of rheumatoid arthritis at a standard dose of 100 mg daily (for adults [a dose of 1 mg/kg is often used in children).[36,47] At this dose anakinra is very safe and rather effective. This standard dose was also used in our pilot clinical trials described in the sections above.[40-41] Nevertheless, the pharmacokinetic characteristics of anakinra at 1 mg/kg subcutaneous suggest that suboptimal IL-1 blockade may occur with this regimen. In many inflammatory diseases physicians often use a higher dose of anakinra (up to 5 mg/kg) to achieve superior results.[55-57] A much higher dose of anakinra (2 mg/kg/hour for 72 hours) was used in the clinical trials of patients with sepsis,[58-59] while maintaining a favorable safety profile. In pilot clinical trials in stroke performed in UK the the same 2 mg/kg/hour for 72 hours dose was used for the first study [38] and a 100 mg twice daily dose was used in a follow up study,[53] associated in both cases with favorable safety profiles. These data suggest that higher dose of anakinra can be used with an acceptable safety profile. In our VCU-ART and VCU-ART2 pilot studies we found that although anakinra at standard dose significantly blunted the inflammatory response, approximately half of the patients still had an increase in CRP during the clinical course and very few patients had CRP levels considered ônormalö(&lt;3 mg/l) at the end of the 14-day treatment.[60] This is contrast with data derived from patients with other illnesses,[43,61,62] thus suggesting that a higher than standard dose may be needed to fully quench the inflammatory response during STEMI. A dose of anakinra 100 mg given twice daily provides a more consistent 24-hour coverage thus providing superior IL-1 blockade. This is the rationale for using 2 different doses of anakinra vs placebo. The amount of drug given at each time will remain the same (100 mg) and therefore we donÆt expect to see an increase in injection site reactions. A dose greater than 100 mg would likely increase the rate and severity of injection site reactions and possibly require multiple injections at the same time. An interval shorter than every 12 hours would also represent a challenge for patients. An intravenous infusion of anakinra, although used in other clinical trials, is not approved in the USA or Europe. Randomization and treatment:After revascularization for STEMI and provided that patients (o legally authorized representatives) sign a written informed consent form, 99 patients will be randomly assigned in a double blinded fashion 1:1:1 to anakinra 100 mg daily (standard dose) or 100 mg twice daily (high dose) or an equivalent volume of matching placebo daily for 14 days (See Statistical Analysis for the sample size estimate). The active drug and the matching vehicle will be provided free-of-charge by Biovitrum inc., Stockholm, Sweden. Randomization process will occur on a dedicated web platform (www.randomization.com) and carried out by an investigator who will not be involved in the evaluation of the endpoints of interest. Allocation concealment will also be guaranteed by using identical syringes for active treatment and placebo: the anakinra standard group patients will receive active treatment alternated with placebo twice daily for 14 days, the high dose group will receive active treatment twice daily for 14 days, and the placebo group will receive placebo twice daily for 14 days. The drug will be administered by a registered nurse while in-hospital and self-administered at home after discharge for the remaining days. The investigational treatment  will be administered subcutaneously  in the abdomen or thighs, rotating sites at each injection. If the patient is also receiving other treatments through the subcutaneous route (i.e. insulin or heparin), then each injection will be given in a different site.  The patients will be instructed on storing, handling, and self-administering the drug by the local investigators, who will also discuss the treatment plan, identify potential barriers and discuss potential side-effects. Follow-up visits will be conducted at 14 days, 3 months, 6 months, and 12 months (see protocol for additional details/visit schedules).</t>
  </si>
  <si>
    <t>HM20009344</t>
  </si>
  <si>
    <t>Does participating in a supervised fitness program extend the benefits of episodic physical therapy more than a home exercise program for adults with cerebral palsy?</t>
  </si>
  <si>
    <t>Stacey Dusing</t>
  </si>
  <si>
    <t>MCV Hospitals Employee</t>
  </si>
  <si>
    <t>IIA. Persons with Cerebral Palsy have impaired physical fitness Adolescents and young adults with cerebral palsy have reduced physical fitness as compared with able-bodied persons.7 This ground breaking study1 also suggested that a decrease in physical fitness can lead to high physical strain during ADLÆs and possible a reduction of activity which can contribute to decreased quality of life of people with chronic conditions. Ryan et al8 used an accelerometer to track activity levels of children with CP and found that children with cerebral palsy have significantly decreased total activity, moderate activity, vigorous activity and sustained moderate to vigorous activity. This study supports is consistent with other research indicating an overall sedentary lifestyle of children and adults with cerebral palsy. Information published from the Section on Pediatric Research Summit I 9, demonstrated that a lack of optimal physical activity in youth with cerebral palsy may contribute to the development of secondary conditions associated with cerebral palsy such as chronic pain, fatigue and osteoporosis. The proceeding from this Summit reported that children with cerebral palsy are weaker, have less endurance and exhibit reduced levels of physical activity compared with children without cerebral palsy.10, 11,12 Inactive adults with disabilities exhibit increased severity of disease and reduced overall health and well-being. 13 Children with cerebral palsy have decreased physical activity that is limited by impairments such as weakness, muscle spasticity and deficient balance.14, 15,16 The proposed study will address the lifelong need for fitness in adults with CP. IIB. Physical activity can improve physical fitness in persons with CP In addition to demonstrating the high risk of physical inactivity, the proceedings from the Section on Pediatric Research Summit I17, also reported that muscle force production can be improved in children with cerebral palsy and that improved strength can translate into functional gains. 18,19,20,21 These finding were re-iterated in the proceedings for the Section on Pediatric Research Summit III focusing on a need for high intensity strength training to obtain measureable improvements in muscle strength22. Since the SOP research summit I highlighted the need for additional evidence of the efficacy of intervention to improve physical fitness in children and adults with CP, multiple studies have answered this call. Lennon et al23 systematically reviewed the literature and reported on the clinimetric properties of aerobic and anaerobic fitness measures in adults with cerebral palsy. For adolescents and adults with cerebral palsy, the risks of reduced aerobic fitness or an accelerated declined in aerobic fitness with age are quite high because of reduced mobility and sedentary activity in this population.24,25 Verschuren26 highlighted the need for health advancing physical activity and states that there are many types of physical activity for adults with CP and that structured moderate to vigorous exercise is helpful, but cannot be the only physical activity they perform. Adolescents with cerebral palsy must decrease their sedentary behavior and encourage light-intensity activities throughout the day as well as structured moderate to vigorous exercise.26 VerschurenÆs most recent study27 establishes exercise and physical activity recommendations for people with cerebral palsy. The authors give recommendations in the areas of cardiorespiratory endurance training and muscle strengthening. The recommendation for cardiorespiratory endurance training is a minimum frequency of 2-3 times per week with an intensity of 60-95% of peak heart rate for a minimum time of 20 minutes per session. For muscle strengthening, recommendations are 2-3 times per week on non-consecutive days with an intensity of load that allows 10-15 repetitions and 1-2 sets each session. The authors also determined appropriate physical activity levels for people with cerebral palsy. It is recommended that people with cerebral palsy participate in less than 2 hours a day of sedentary activities that include television, video gaming and computer use. In a case study from 2015, Hedgecock6 looked at a bout of physical therapy for an adolescent with cerebral palsy and compared functional outcomes following therapy. The authors assessed the subjectÆs improvements using goniometry, manual muscle testing, spasticity, Timed up and Go (TUG) and Six minute Walk Test (6MWT). The interventions included aerobic exercise, progressive resistive exercises, stretching and functional training during one hour therapy sessions twice weekly for 12 weeks. The patient was also given a home exercise program that focused on lower extremity strength, stretching and light aerobic exercise three times per week. The subjects 6MWT improved by 13.35m, and TUG improved by 2 seconds. The 6MWT minimal detectable change (MDC) for children with cerebral palsy is 29.7-31.2 28, suggesting the results were not clinically significant, but his TUG improvement was greater than the MDC for children with cerebral palsy of 2 seconds29. His strength also improved. However, the change the subject reported to be the most important to him was his improved ability to perform functional tasks and participation in his community. The functional tasks that improved were, curb steps, jumping and cone agility drills, as measured by how many repetitions were completed of each task compared to prior to intervention. This study did note poor compliance with home exercise program which may have potentially limited the progress. The patient reported that he felt more comfortable moving around in his community, which could be an improvement in quality of life for him. While this was a single case study design, it demonstrated the patient reported value of directed physical exercise by a physical therapist and suggested additional research was warranted. Research has demonstrated improvements in mobility and physical fitness following an episode of physical therapy in youth and adolescents. Park30 completed a study of children with spastic hemiplegia that compared concentric and eccentric muscle strengthening combined with balance training and neurodevelopmental training combined with balance training. The Gross Motor Function Measure (GMFM) and Pediatric Balance Scale scores were used to determine change. This study found that more significant improvements in balance and gross motor function were in the group with the strength training. Improvements in GMFM scores can indicate improved overall mobility and the ability to be less sedentary. Damiano and Abel31 reported that gross motor function and pediatric balance ability improved after leg-muscle strength enhancement training. Dodd32 also reported that GMFM, gait velocity, and walking upstairs improved in children with spastic diplegia after muscle-strength-enhancement training. This all demonstrates improved mobility, potential for less sedentary behavior and improved physical fitness following physical therapy intervention. NovakÆs33 systematic review on the state of the evidence in treatment for children with cerebral palsy supports goal directed training, context focused therapy and home exercise programs as effective physical therapy treatments that can improve function and mobility. The proposed study will expand on this body of evidence demonstrating benefits of physical fitness in adults with CP by focusing on the maintenance of the gains in the community after discharge from physical therapy. IIC: Maintenance of physical function is difficult following discharge from physical therapy While previous research by Damiano14 has documented that patients with cerebral palsy can demonstrate increased strength and gait performance with a 6-8 week muscle strengthening program, subjects had difficulty maintaining this strength. Resistance training-induced improvements in muscle strength reverse quickly with complete cessation of exercise.34 Similarly, Jeng and colleagues35 found no improvement in health related quality of life following a 12 week home exercise program, even when strength and range of motion improved. Barriers to maintaining or gaining physical fitness with home exercise program are complex. The inability to complete the home exercise program independently was found to decrease compliance. 36 In addition, factors including poor education, poor history of exercise, perceived physical frailty, perceived poor health and limited readiness to change are all barriers to the use of home exercise program to gain or retain strength in adults and children with CP. Slaman34 found that offering a temporary intervention focused on physical fitness is insufficient to maintain improvements in physical fitness over the long term in persons with cerebral palsy. He states that behavioral change toward a more active lifestyle may be more effective in the long term.The proposed study will address the gap in the literature comparing interventions to support retention of physical fitness following discharge from a physical therapy program. As our professions moves toward supporting the use of community services to improve lifelong fitness, activity, and quality of life for all people, we need to understand the best approaches to recommend to adults with CP to retain physical fitness following an episode of physical therapy care.</t>
  </si>
  <si>
    <t xml:space="preserve">Patients may improve or maintain their physical fitness through their participation.  Both groups will receive a free fitness membership. </t>
  </si>
  <si>
    <t xml:space="preserve">The lifespan of the patient with cerebral palsy is approaching that of the general population. Adults with cerebral palsy frequently present with secondary impairments (pain, fatigue, and progressive orthopedic problems) and increasing activity limitations (decreased mobility) that have the potential to decrease physical activity levels as they age. Adults with developmental disabilities are more likely to lead sedentary lifestyles due to these impairment and activity limitations and are at greater risk of having four to five chronic health conditions than are non-disabled adults. Adults with cerebral palsy specifically are at higher risk for chronic diseases such as diabetes, hypertension, stoke, asthma, emphysema, joint pain and arthritis. Factors that may contribute to reduced activity includes, exercise equipment that is not designed to accommodate their disability, expense of fitness memberships, secondary impairments described above, poor transportation options and decreased motivation. The health benefits of physical fitness have been demonstrated in multiple research studies for able-bodied individuals, but less so for adults with cerebral palsy. An individualized exercise program lead by a physical therapist has been shown to improve the strength and functional mobility of adults with cerebral palsy. However, retaining gains following PT is difficult and regression often occurs. Our study is looking to determine compare the efficacy of 2 fitness approaches to maintaining functional gains following physical therapy:  joining a fitness gym and receiving individualized personal training sessions or a home exercise program to perform at home independently. </t>
  </si>
  <si>
    <t xml:space="preserve">Dusing and Withers will have monthly conference calls or face to face meetings and communicate. </t>
  </si>
  <si>
    <t xml:space="preserve">Improved understanding of how to maintain gains in fitness will improve our ability to inform patients how to develop an exercise program to enhance their health and activity level. </t>
  </si>
  <si>
    <t xml:space="preserve">All participants must have completed physical therapy within the one month prior to the baseline assessment.  In order to alert patients about the study flyers will be posted in physical therapy clinics that treat adults with cerebral palsy.  Participants can self identify by calling the study team using information on the flyers.  Potential participants who are being treated for physical therapy by the study team or in a Sheltering Arms facility may be handed a recruitment flyer and directed to call the study team, or introduced to the study team, if they would like more information.  Only the PI and Co-I will complete the consenting process and answer detailed questions about the study.  </t>
  </si>
  <si>
    <t xml:space="preserve">: The purpose of this study is to compare the effectiveness of 2 community intervention approaches to maintain community mobility and walking speed in adults with CP who have previously completed an 8 week course of physical therapy. Previous research has highlighted the need for additional evidence of the efficacy of intervention to improve physical fitness in children and adults with CP, and multiple studies have answered this call. Lennon systematically reviewed the literature and reported on the properties of aerobic and anaerobic fitness measures in adults with cerebral palsy. For adolescents and adults with cerebral palsy, the risks of reduced aerobic fitness or an accelerated declined in aerobic fitness with age are quite high because of reduced mobility and sedentary activity in this population. Verschuren highlighted the need for health advancing physical activity and states that there are many types of physical activity for adults with CP and that structured moderate to vigorous exercise is helpful, but cannot be the only physical activity they perform. Adolescents with cerebral palsy must decrease their sedentary behavior and encourage light-intensity activities throughout the day as well as structured moderate to vigorous exercise. Previously published research has also demonstrated that a lack of optimal physical activity in youth with cerebral palsy may contribute to the development of secondary conditions associated with cerebral palsy such as chronic pain, fatigue and osteoporosis. Studies have reported that children with cerebral palsy are weaker, have less endurance and exhibit reduced levels of physical activity compared with children without cerebral palsy. Inactive adults with disabilities exhibit increased severity of disease and reduced overall health and well-being. Children with cerebral palsy have decreased physical activity that is limited by impairments such as weakness, muscle spasticity and deficient balance.  The proposed study will address the lifelong need for fitness in adults with CP.Compared to individuals provided with a home exercise program at the end of their individualized physical therapy, individuals in the fitness group willà Primary Hypothesis: 1) Have higher Pediatric Evaluation of Disability Inventory Computer Adapted Test (PEDICAT) scores at the +12 weeks post intervention visit 2) Increase their PEDICAT scores across the study period, while the home fitness group will decrease performance on the PEDICAT. 3) Complete the Timed Up and Go (TUG) more quickly at +12 weeks post intervention Secondary Hypothesis (study not powered for these variables): 4) Walk further on the Six Minute Walk Test (6MWT) at the +12 weeks post intervention visit </t>
  </si>
  <si>
    <t>Following enrollment in the study all participants will be assessed on the same schedule. Four assessments will be completed at baseline, 4 weeks, 8 weeks, and 12 weeks of intervention. The baseline assessment for each subject will be performed by a physical therapist. The Pediatric Evaluation of Disability Inventory û Computer Adaptive Testing Version (PEDICAT),  Timed Up and Go (TUG) and 6 Minute Walk test (6MWT) will be completed at each assessment visit by a reliable examiner blinded to group assignment.  The participant will complete questionnaires including basic demographic information and medical history at the first study visitThe PEDICAT is a questionnaire that will be completed by the participant on their ability to complete activities in the community.  The PEDI-CAT assesses function in  4 domains: Daily Activitiesû 68 items in four content areas including Getting Dressed, Keeping Clean, Home Tasks, and Eating &amp; Mealtime. 2. Mobility û 75 items in four content areas including Basic Movement &amp; Transfers, Standing &amp; Walking, Steps &amp; Inclines, and Running &amp; Playing. There are an additional 10 items specifically for children who use mobility devices such as walking aids (canes, crutches, walkers) and a Wheelchair subdomain with 12 items. 3. Social/Cognitiveû 60 items in four content areas of Interaction, Communication, Everyday Cognition, and Self Management. 4. Responsibility û 51 items that assess the extent to which a young person is managing life tasks that enable independent living in four content areas of Organization &amp; Planning, Taking Care of Daily Needs, Health Management, and Staying Safe.  The items in the Responsibility Scale require children to use several functional skills in combination to carry out life tasks.  For this reason, this is a more difficult domain and is estimated to assess children and youth beginning at the age of 3 years and extending up to the age of 21 years. For the three Functional Skill domains of Daily Activities, Mobility and Social/Cognitive, childrenÆs ability is rated on a 4 point Difficulty Scale with responses ranging from æUnableÆ to æEasyÆ. The Responsibility domain has its own 5 point Responsibility Scale with responses ranging from æAdult/caregiver has full responsibility; the child does not take any responsibilityÆ to æChild takes full responsibility without any direction, supervision or guidance from an adult/caregiverÆ.  The PEDI CAT has multiple versions taking different lengths of time to complete.  The Speedy (ôPrecisionö) CAT will be used in this study a this is the most efficient CAT as it is the quickest way to get a score estimate that is precise while administering 10-15 items per domain. The score report for the Speedy CAT includes a percentile score, a scaled score,  a list of the responses to all PEDI-CAT items and an item map showing the location of the responses for that domain.The Timed Up and Go (TUG) is used to assess mobility Equipment: A stopwatch Directions: Patients wear their regular footwear and can use a walking aid if needed. Begin by having the patient sit back in a standard arm chair and identify a line 3 meters or 10 feet away on the floor. Instructions to the patient: When I say ôGo,ö I want you to: 1. Stand up from the chair 2. Walk to the line on the floor at your normal pace 3. Turn 4. Walk back to the chair at your normal pace 5. Sit down again.  On the word ôGoö begin timing. Stop timing after patient has sat back down and record. The six-minute walk test (6MWT) measures the distance an individual is able to walk over a total of six minutes on a hard, flat surface. The goal is for the individual to walk as far as possible in six minutes. The individual is allowed to self-pace and rest as needed as they traverse back and forth along a marked walkway.During each of the mobility assessment participants will be guarded by a physical therapist, rehab aid, or personal trainer.  Participants will be reminded they can rest as needed and that they should complete the tasks as they feel comfortable and safe. Participants will rest 5 minutes or longer if requested between each assessment test.  The supervising therapist will assess the patients baseline heart rate and respiratory rate before beginning testing with any signs of fatigue and after the assessment and a rest period to ensure the patients prior level of rest has been obtained.  All data collected from these assessments will be entered into a secure excel file using only the participants identification number and the date of testing as identifiers. Each subject will be given a $10 gift card to a local merchant or a visa gift card to thank them for their participation in each assessment visit for a total of $40 per subject. A gift card will be given after each assessment visits. Intervention Groups Following enrollment and the baseline assessment, participants will be randomly assigned to either the home program or fitness membership groups. Both groups will participate in their assigned group for 12 weeks. Individualized  and programs will be designed to meet the evidence based recommendations of the guidelines recently published by Verschuren including the dose of the intervention. Subjects in both groups will be given cardiovascular exercises, strengthening exercises and balance activities. Cardiovascular exercise will be prescribed three times per week with an intensity between 60-95% peak heartrate and a minimum time of 20 minutes per session. Peak heartrate will be established during the baseline assessment. For resistance training prescription, subjects will perform 2 sets of 10 repetitions at 50% repetition max. Each subjects 50% repetition max will be established at the baseline assessment. Resistance training should be performed three times per week and will start with single joint training and then progress to multi-joint exercise and closed-kinetic exercises. Both groups will also be given general balance exercises based on their abilities. These will vary from static to dynamic and on stable or compliant surfaces. Balance exercises. They will encompass 25% of the follow-up program for each group.. Each group will be asked to complete a daily exercise log marking off the activities completed each day of the 12-week intervention period. Home Exercise Program Group: Each subject in the home exercise program group will meet once with a physical therapist who will provide them with a home exercise program that will be unique to them, but all programs prescribed will follow the recommendations listed above through activities the subject can complete in their own home or community such as walking, stair climbing, body resisted strengthening. An example of a sample home exercise can be found in appendix A. In addition to the incentive for assessment visits, all subjects in the home exercise program group will receive a free Power Ex membership at the end of the last study visit.Fitness membership group: This group will receive a Power Ex fitness program membership to the Sheltering Arms fitness facility specially designed for people with physical disabilities. The membership will include six personal training sessions. Following the baseline assessment the physical therapist will develop a training program for each subject following the above recommendations for strength, aerobic exercise, and balance based on the same fitness guidelines and the established heart rate and 50% repetition max established in the baseline visit. A personal trainer will work with the subject to carry out and progress the program. The fitness membership includes unlimited access to the accessible fitness center along with a health and wellness assessment, heart rate and blood pressure readings. Subjects are required to go to the fitness center on their own twice per week. The fitness specialists are certified by the American College of Sport Medicine (ACSM), with an additional certification as a Certified Inclusive Fitness Trainer. Certified Inclusive Fitness Trainers are fitness professionals who assess, develop and implement individualized exercise programming for healthy or medically-cleared persons with physical, sensory or cognitive disabilities. They make exercise accessible for all, empowering individuals to achieve fitness goals that previously seemed beyond their own limitations. These fitness trainers have years of experience working with adults with disabilities. The facilities where the study will take place has fitness equipment that is accessible to these clients and has the ability to be adapted to accommodate positional deformities often seen in this population.</t>
  </si>
  <si>
    <t>Sheltering Arms ;Sheltering Arms ;Sheltering Arms ;Sheltering Arms ;</t>
  </si>
  <si>
    <t>HM20012674</t>
  </si>
  <si>
    <t>A Randomized Trial of CBT4CBT for Women in Residential Treatment for Substance Use Disorders</t>
  </si>
  <si>
    <t>Dace Svikis Pickens</t>
  </si>
  <si>
    <t xml:space="preserve">          Addiction is a chronic, relapsing disorder that is characterized by compulsive drug seeking and continued use, despite harmful outcomes.  Negative consequences of SUDs include medical and psychosocial impairment (NIDA, 2014). Addiction constitutes a major public health problem; one that costs the USA over $740 billion annually through health care costs, lost work productivity, and crime (NIDA, 2017). In 2014, SAMHSA estimated that 21.5 million Americans age 12 and older (8.1%) met criteria for a SUD (SAMHSA, 2014). Evidence-based interventions are available, including motivational interviewing, cognitive behavioral therapy (CBT) and behavioral (contingency) management. While efficacious, such treatments are rarely adopted by community treatment providers, due to a range of barriers (e.g., high caseloads, resources) (Weissman et al., 2006; McLellan et al., 2004; Carroll et al., 2014), resulting in higher rates of relapse and poorer patient outcomes.           Technology is one means of increasing the quality and reach of evidence-based treatments that is both feasible and cost-effective (Carroll et al., 2014). With colleague and former mentee, Dr. Steve Ondersma, Dr. Svikis and others have successfully developed a computer-delivered brief intervention grounded in the evidence-based practice of Motivational Interviewing (MI).  For more than a decade, they compared the MI-based intervention delivered by a computer avatar (Peedy the Parrot) to that delivered by a trained clinician and found comparable outcomes across a variety of substances and patient groups including: smoking in pregnant women (Ondersma et al., 2007); illicit drug use in postpartum women (Ondersma et al., 2007); and heavy/problem drinking in primary care patients (Svikis, 2017). The computer software is now used by researchers and community clinics across the country (Yonkers, 2017; Chander et al., 2015; Yang et al., 2016; Schwartz et al., 2014).          More recently, national attention has shifted to focus on development and evaluation of a computer-delivered CBT intervention for SUDs. As an evidence-based intervention for relapse prevention, CBT emphasizes the role of contextual factors (e.g., environment stimuli and cognitive processes) as proximal relapse antecedents (McHugh et al., 2010; Hendershot et al., 2011). The computer-delivered intervention, CBT4CBT, is a 7-session program that standardizes treatment delivery, with a more consistent, and potentially more effective, method of teaching and demonstrating CBT skills to patients than is currently available in most clinical settings. While several studies support the efficacy of CBT4CBT in outpatient settings (Carroll et al., 2014; Carroll et al., 2009; Carroll et al., 2008; Kiluk et al., 2016), it has yet to be tested in a residential care setting with high risk for post-discharge relapse, particularly in women.          Women with SUDs face unique barriers to substance use treatment (Terplan et al., 2015; Greenfield et al., 2007; Green, 2006; Ashley et al., 2003), and are less likely to seek treatment than their male counterparts. Gender-specific treatment has improved engagement and outcomes by providing interventions tailored to women's needs (e.g., child care) (Greenfield et al., 2010; Claus et al., 2007). Despite these advances, relapse rates for substance use remain high, with estimates ranging from 40-60% (NIDA, 2014). CBT4CBT offers the opportunity to expand the reach of this evidence-based treatment in a medium that standardizes treatment delivery and tailors content to patient needs. Further, women may particularly benefit from this approach given their unique risks for relapse (e.g., depression, interpersonal stress). Residential treatment offers a controlled setting in order to provide CBT before entering the "real world" post-discharge.          From 2004-2012, Dr. Svikis collaborated successfully with RBHA-NC (then called Rubicon) on a series of research projects that included a R01 (Svikis PI, NIDA) (Svikis et al., 2006), R03 B-START (NIAAA, Dr. Langhorst, doctoral student and junior faculty) (Langhorst et al., 2012; Choi et al., 2011), and two R36 psychology doctoral student dissertation grants (NIDA, NIH) (Meshberg-Cohen et al., 2009; Islam &amp; Svikis, 2014). It was also a site for one component of a P60 grant (Strauss, PI). Beginning in 2012, however, Rubicon faced significant financial and legal issues, which lead to high staff turnover and insufficient stability in program operations to permit continued research collaboration. Beginning in 2015, however, Rubicon was acquired by RBHA and became RBHA-North Campus, and after much discussion, it was determined the site is once again functioning in a stable manner conducive to clinical research. Patient demographics have shifted, however, and pilot data are essential for Dr. Svikis and other faculty and students to once again collaborate with RBHA-NC on research with women with SUDs.          Dr. Svikis is the perfect candidate for a NIDA-funded R01 clinical trial of CBT4CBT in a residential sample of women with SUDs. She is a renowned expert in addiction treatment for women; has &gt;10 years of experience in the development and testing of technology-delivered therapies; and is skilled in the delivery of CBT for SUDs. She also has a history of community-based research including RBHA-North Campus (RBHA-NC), the target residential treatment program.  What is lacking, however, is pilot data to demonstrate feasibility and determine effect size for sample size estimates to power a larger RCT. Accordingly, the goal of this project is to examine the feasibility of providing a computer-delivered cognitive-behavioral intervention (CBT4CBT) as an adjunct to residential treatment for women with SUDs. Study findings will provide preliminary data and sample size estimates essential to the success of a larger NIH grant application, as well as re-establish research collaboration with RBHA-North Campus (RBHA-NC), facilitating future community-based participatory research (CBPR).       </t>
  </si>
  <si>
    <t xml:space="preserve">There are no immediate direct benefits to participants. However, if the larger study is funded, participants could benefit if findings are translated into improved treatment or intervention efforts. </t>
  </si>
  <si>
    <t>We are targeting women receiving residential treatment for substance use disorders to expand the current body of research on CBT4CBT to the residential setting and collect preliminary data for the success of a larger NIH grant application at RBHA-NC. Pregnant women will be excluded from the study to limit the heterogeneity of the study sample and because their length of stay is much longer due to differences in insurance coverage during pregnancy. In addition, individuals with limited English proficiency will be excluded because the CBT4CBT program is currently only validated in English.</t>
  </si>
  <si>
    <t>This project examines feasibility of providing a computer-delivered cognitive-behavioral intervention (CBT4CBT) as an adjunct to residential treatment for women with substance use disorders (SUD). Study findings will provide preliminary data and sample size estimates essential to the success of a larger NIH grant application. It is hypothesized that 1) Women in the CBT4CBT group will be less likely to relapse (Y/N) during the 12-week follow-up period than women in TAU; and 2) Women in the CBT4CBT group will report fewer days of substance use compared to women in TAU during the 12-week follow-up period.</t>
  </si>
  <si>
    <t>All research assistants (RA) will complete the Collaborative Investigator Training Initiative (CITI) and will participate in protocol training with Dr. Svikis and Sydney Kelpin. Good research practices will be reviewed, as well as site-specific procedures related to patient confidentiality. All members of the research team regularly communicate via e-mail and phone. We plan to hold biweekly in-person meetings once the project has started, or more often as necessary. When active data collection conflicts with in-person meetings, we will communicate via e-mail and phone. All members of the research team will review the protocol and will be made aware, in writing, of any changes/updates to the protocol. Updates about data collection will be provided as needed. Research related duties have been established in advance and team members will update one another during bi-weekly meetings and via e-mail.</t>
  </si>
  <si>
    <t xml:space="preserve">If effective in reducing relapse rates and substance use, CBT4CBT offers a feasible and cost effective intervention that can be widely disseminated to benefit women in need of substance abuse services.  Proposed study findings will inform future research on use of CBT4CBT to prevent relapse, potential mechanisms of action, and improve quality of life in women with SUDs. </t>
  </si>
  <si>
    <t>The PI, Dr. Dace Svikis, or Study coordinator, Sydney Kelpin, will work with site staff to identify potential participants with minimal disruption to clinical care. Site staff will provide potentially eligible individuals with the study flyer, and tell them that if they are interested, they are invited to meet with the SC to learn more about the study. The SC will meet with interested participants in a private area to screen for eligibility (see attached "Recruitment Script"), and tell them more about the study. IRB-approved flyers will also be posted in common areas at RBHA-NC informing patients about the research. Women who meet preliminary screening criteria (e.g., age, phone) will be invited to participate in an RCT for relapse prevention. Women will be given a consent form, which will be summarized aloud by the PI/SC. Women interested in participating will sign the IRB-approved consent form and be scheduled for a baseline visit. Undergraduate students will be trained to assist with the study under SC supervision.</t>
  </si>
  <si>
    <t>The specific aims are to: 1) Examine feasibility for use of CBT4CBT in a residential treatment program for women with SUDs; and 2) Conduct a small randomized controlled trial (RCT) comparing post-discharge relapse rates for CBT4CBT vs. treatment as usual (TAU) using relapse rates and days of use as primary treatment outcomes; 3) Exploratory analyses will identify other correlates (e.g., depression, stress) of relapse at 4 and 12 weeks post-discharge.This project will also allow Dr. Svikis to re-establish collaboration with RBHA-NC, facilitating future community-based participatory research (CBPR) and graduate student research.</t>
  </si>
  <si>
    <t>Overview. The project will be conducted in two phases:  In Phase 1 (Months 1-2), feasibility of CBT4CBT study procedures will be pilot tested with N = 4 women admitted to RBHA-NC (Baseline, delivery of CBT4CBT, discharge assessment, weekly smartphone assessments, and 4 and 12-week follow-ups). In Phase 2 (Months 3-12), the 2-arm pilot clinical trial will be completed with N=66 women randomized to either treatment as usual (TAU; standard care control) or TAU with access to the CBT4CBT program (TAU+CBT4CBT; intervention condition) and followed through 12 weeks post-discharge. Recruitment.  RBHA-NC admits approximately 10 women/month into residential treatment. The study coordinator (SC) will work with site staff to identify potential participants with minimal disruption to clinical care. Site staff will provide potentially eligible individuals with the study flyer, and tell them that if they are interested, they are invited to meet with the SC to learn more about the study. The SC will meet with interested participants in a private area to screen for eligibility (see attached "Recruitment Script"), and tell them more about the study. IRB-approved flyers will also be posted in common areas at RBHA-NC informing patients about the research. The SC will perform patient recruitment, informed consent, and the baseline assessment. Based on previous research, we estimate 80% will meet criteria and give consent. For the RCT (Phase 2), we will enroll 7-8 women/month (N=66 over approximately 10 months) with 85% (N=56) completing the 4 and 12-week follow-ups. Undergraduate students will be trained to assist with the study under SC supervision. Screening and Consent. Women who meet eligibility criteria will be invited to participate in an RCT for relapse prevention. Those who are interested in participating will sign an IRB-approved consent form (see attached) and be scheduled for a baseline visit.Eligibility. Participants will be females admitted to RBHA-NC for residential substance abuse treatment. Inclusion criteria: 1) =18 years of age; 2) female; 3) meet DSM-5 criteria for a SUD (current); 4) own a phone; and 5) can return to facility for 4- and 12-week (Phase 2) follow-up. Exclusion criteria: 1) pregnant; or 2) cognitive or psychiatric impairment, or language barriers that preclude informed consent.Measures. Assessment measures cover domains relevant to relapse and will occur at baseline, discharge from RBHA-NC, by phone (weeks 1, 2, and 3 post-discharge) and in person at 4 and 12-weeks post-discharge (see attached "Assessment Content" for assessments and schedule of administration).Randomization. Following the baseline assessment, participants will be randomly assigned to either treatment as usual (TAU; standard care control) or TAU with access to the CBT4CBT program (TAU+CBT4CBT; intervention condition) using a computer-generated random numbers table.CBT4CBT Treatment Group. The CBT4CBT program consists of seven modules based on a NIDA-published CBT manual (Carroll, 1998) used in several previous RCTs across a range of substance-using populations (Carroll et al., 1994; Carroll et al., 2006; Carroll et al., 2006; Carroll et al., 2005). As described by Carroll et al., 2008, ôthe modules cover the following core concepts: 1) understanding and changing patterns of substance use, 2) coping with craving, 3) refusing offers of drugs and alcohol, 4) problem-solving skills, 5) identifying and changing thoughts about drugs and alcohol, and 6) improving decision-making skills.ö The first module provides instructions about the programÆs use. Following completion of this introductory module, participants can complete the modules in the order they want and can access the modules as many times as they wish. 	As described by Carroll et al., 2008, the material in each module is presented by first introducing a key concept with a brief æmovieÆ to depict a particular situation associated with substance use, explaining the key skill covered in the module with graphics and voice-overs, and then replaying the movie to illustrate a different outcome when the characters apply the skills to the situation. Each module is followed by an interactive assessment and a short vignette to further explain the skills covered, how to apply them across settings, and demonstrations of practice assignments (e.g., æhomeworkÆ). This overall format is intended to mirror the CBT manualÆs therapist guidelines for structuring sessions (e.g., introduction of the concept, didactic instruction, practice via modeling and role-plays, assessment of the patientÆs understanding, and homework). Further, this format offers the unique advantages of multimedia computer-assisted instruction, including presentation of information in a range of media formats. Each module takes approximately 45 minutes to complete. A demonstration of the CBT4CBT program can be found here: http://www.cbt4cbt.com/demo/         Women will access the CBT4CBT program on a computer in a private area at RBHA-NC. With 30-day length of stay, women will be scheduled to complete two 1-hour sessions per week for their first 3.5 weeks of treatment (7 total). SC/RA will be available to guide participants and answer questions at each session. Participants will access the program through an ID/password system to protect confidentiality and allow monitoring of how often they access the modules. While scheduled sessions will provide protected time to access CBT4CBT, women will be able to access the modules throughout their residential stay. Follow-Up Schedule. Follow-up assessments will be completed at discharge (in-person); weekly for weeks 1-3 (via phone); and in-person at 4 and 12 weeks post-discharge.  Except for phone check-in visits, all measures and procedures described below have been used by Dr. Svikis in previous studies and yielded &gt;80% rates of participation.Discharge: SC or trained RA will administer the 20 min assessment (see "Assessment Content" for schedule) and the participant will be asked whether they prefer to complete the phone assessments over the phone with the SC or have the survey be sent to them via text message. If the participants prefers the survey be sent via text, the survey will be piloted on their phone to ensure the survey delivers appropriately. Weeks 1, 2 and 3 Post-Discharge:  A critical component of feasibility is the pilot testing of weekly phone assessments. Women will have the choice of completing these surveys over the phone with the SC or have the survey sent to them via text message (e.g., using Survey Monkey). Women will be given this choice due to some women not having access to smartphones that are able to receive the survey via text. This brief assessment (&lt;10 minutes) will include a subset of questions from the primary and other central outcome measures, including substance use, coping skills, and depression (see attached "Phone Assessment Content"). Using TLFB framework, participants will report on days of use over the past week. Women will be contacted weekly (either by phone or text) for weeks 1-3 following discharge to complete their assessments (see attached Phone Assessment Script). If the survey is not completed within three hours of the text/call, the participant will receive a reminder text or call. If the survey is still not completed, the participant will receive one more reminder the following day. The weekly phone assessments will maintain contact with the women post-discharge and serve as a reminder for their 4-week follow-up assessment. Weeks 4 and 12 Post-Discharge Assessment: The 4 and 12-week follow-up visits will be in person visits at the Institute for Women's Health (IWH) that will take approximately 60 minutes to complete. Visits will be scheduled at discharge with phone reminder one week and one day prior to appointment. If participants do not show for their appointment they will be contacted using the information provided on their Participant Tracking Form (see attached Assessment Content). The RA/PI will make three attempts to make contact with the participant before considering them lost to follow up. If participants no-show at two scheduled appointments, they will also be considered lost to follow-up. In person visits at IWH will assess subset of baseline measures (see "Assessment Content" for schedule) as well as the Treatment Services Review. In addition, breathalyzer and urine samples will be collected to assay more objectively for recent alcohol and drug use.  Compensation (gift cards). Participants will receive $20 each for baseline and discharge assessments, $10 for each phone check-in ($30 total) and $30 each for the 4 and 12-week follow-ups for a total of $130 in either electronic of physical gift cards to local merchants (e.g., Walmart, Target).Data Analysis. Feasibility will be assessed with descriptive statistics characterizing participants (e.g., demographics, substance use, stress); program (e.g., rate of admission and informed consent, length of stay), and follow-up participation and relapse rates at 4 and 12 weeks. CBT4CBT satisfaction and usefulness will be characterized. CBT4CBT and TAU relapse rates (primary outcomes) will be compared at 4 and 12 weeks (any use; days of use) to estimate effect size and power the full-scale RCT in a R01 application to NIH. Exploratory analyses will be used to identify correlates of treatment outcomes (e.g., coping skills). Discussion with RBHA-NC staff post-study will inform future research opportunities as well.</t>
  </si>
  <si>
    <t>HM20009453</t>
  </si>
  <si>
    <t>Quality Management Project Effect on Airway Management in Air Medical Environment</t>
  </si>
  <si>
    <t>Jeffrey Ferguson</t>
  </si>
  <si>
    <t>Emergency Medicine</t>
  </si>
  <si>
    <t xml:space="preserve">Rapid Sequence Induction (RSI) is providing medications to facilitate successful airway management in emergent conditions including airways performed out of the hospital.  One of the advantages of the use of air medical transport is the provision of RSI as well as advanced airway management equipment and techniques that may not be available to ground emergency medical services (EMS) crews.  Air medical transport agencies strive to maximize their effectiveness at providing these skills.  Through quality improvement initiatives, additional equipment (video laryngoscopy and tube introducers or bougies) has been made available with increased training and practice have been implemented for the air medical crews.  Video review of recordings of airway management have been encouraged and these videos have been reviewed for quality management and feedback has been provided from the medical director to the crews on their technique.After these initiatives, the general sense is that airway management success has improved.  Our rate of successful intubation is currently 100% which is well above other reported first pass rates of 70-90% reported in the literature even in the more controlled environment of the hospital (Emerg Med Australas. 2016 Oct 27. doi: 10.1111/1742-6723.12704. [Epub ahead of print]Systematic review and meta-analysis of first-pass success rates in emergency department intubation: Creating a benchmark for emergency airway care.Park L1, Zeng I1, Brainard A2.).  </t>
  </si>
  <si>
    <t>Quality improvement initiatives (new equipment, data tracking, direct provider feedback forms) were undertaken to improve airway management practices and outcomes for the air medical transport crew.  I think measurable data regarding airway management to include successful placement of endotracheal tubes, the number of attempts made at intubation, and the number of uses of back-up airway devices will improve after the institution of the quality efforts.</t>
  </si>
  <si>
    <t>The PI will access prehospital patient care reports for the purpose of collecting this data.  As part of the medical direction of the prehospital agency, full access to all of these records already exists.</t>
  </si>
  <si>
    <t>Increased equipment and time costs of this quality improvement program appear to improve outcomes.  If a correlation exists between these investments and outcomes, then encouragement of the program in other agencies and communities would be appropriate.</t>
  </si>
  <si>
    <t>Evaluate the effectiveness of the quality improvement initiative.</t>
  </si>
  <si>
    <t>Chart review of prehospital patient care recods from EMS Agency (Virginia State Police Medfilght I)  the PI has unlimited access to the se charts for the purpose of quality management.  Charts in which an RSI and/or intubation was performed would be reviewed with airway management metrics collected for the past 3 years.  This would allow for 2 years of data prior to the quality improvement efforts and approximately one year since.  This would be performed as a retrospective review with the QI efforts serving as the intervention allowing for a "before and after" type comparison of metrics to include:Overall success of intubationFirst pass intubation ratesBack up device use/procedure ratesVital sign changes during airway management effortsWhile PHI will be available when the charts are accessed, no PHI will be collected for the purposes of this study.</t>
  </si>
  <si>
    <t>Virignia State Police MedFlight I;</t>
  </si>
  <si>
    <t>HM20008778</t>
  </si>
  <si>
    <t>Effect of a 9-Month Internship Intervention for Military Dependents with ASD</t>
  </si>
  <si>
    <t>Paul Wehman</t>
  </si>
  <si>
    <t>Individuals with Autism Spectrum Disorders (ASD) who graduate from high school seeking employment face significant challenges compared with those with other disabilities. Shattuck et al. (2011) noted that nearly 80% still live at home, almost half have no job or post-secondary training, 40% do not have contact with friends, 17% do not feel hopeful about their future, 21% do not engage in outside activities, and many experience a decrease in insurance coverage and access to therapy services.  Additionally, individuals with ASD in adolescence and early adulthood have a higher incidence of anxiety disorders, including obsessive compulsive disorder, and depression than their peers without disabilities or other disabilities (Gotham, Brunwasser, &amp; Lord, 2015).  The lack of access to services and poor outcomes along with an apparent fragile mental health frequently may lead to social isolation, increasing the fragility of the individual (Bishop-Fitzpatrick, Mazefsky, Minshew, &amp; Eack, 2015; Swain, Scarpa, White, &amp; Laugeson, 2015). Thus, transition service providers, including educational and vocational rehabilitation service providers are struggling to meet their responsibility to prepare students with ASD for productive and independent lives after high school.  At the same time, however, the blame for this condition does not rest entirely with teachers, job coaches, and vocational rehabilitation case managers.  The research community bears significant responsibility for this dilemma by failing to include transition-aged high school students with ASD in meaningful research to determine practices that will reverse this trend. Military dependents with ASD in the 18-22 year old (transition) age ranges are further disadvantaged by a total lack of clinical research addressing their unique needs. Thus the proposed study fills an important clinical practice and research gap. Specifically, the proposed project will study the impact of a transition to employment model, Project SEARCH plus ASD Supports (PS+ASD), which has evidence of efficacy for increasing employment outcomes and independence in 18-22 year olds with ASD. The proposed project will extend previous work by exploring the impact of PS+ASD for military dependents with ASD while also measuring the impact of the intervention on social responsiveness, mental health, and quality of life.In this project, we target 18-22 year old military dependents with ASD in their final year of high school as they transition to employment.  The United States General Accountability Office noted that improved transition practices and outcomes for youth with disabilities is a major need (United States Government Accountability Office, July 2012). Young people with ASD present unique challenges related to post school employment outcomes.   Community based employment rates for individuals with ASD, regardless of intellectual ability, reportedly range between 4.1 to 11.8% (Taylor &amp; Seltzer, 2011).  Across the ability spectrum, individuals with ASD have lower rates of participation in vocational or technical education, employment, and post-secondary education in 2 or 4-year programs than their peers with speech language impairments, learning disabilities or intellectual disabilities for as long as 7 years post high school. (Schall, Targett, &amp; Wehman, 2013; Shattuck et al., 2012).  Additionally, adolescents and young adults with ASD largely have been orphaned from the research literature addressing transition from high school to employment.  A review of the extant literature on interventions for individuals with ASD reveals a paucity of research regarding transition packages and models that would change this pattern of significant underperformance in the transition to adulthood and incorporate autism specific interventions (e.g., Schall, Carr, Targett, West, &amp; Cifu, 2014; Schall, Targett, &amp; Wehman, 2013; Shattuck, et al., 2012). Most of the existing literature has described the characteristics of transition-aged young adult population of individuals with ASD, the services or lack thereof that young adults with ASD access or the poor outcomes achieved by this group of individuals (e.g., Barker, et al., 2011; Cimera &amp; Cowan, 2009; Henninger &amp; Taylor, 2012; Schall &amp; McDonough, 2010; Shattuck, et al., 2010; Shattuck, et al., 2012; Smith, Fleming, Wright, Losh, Humm, Olsen, &amp; Bell, 2015).  The findings from this literature indicate that, despite a slight lessening of the original symptoms, individuals with ASD continue to have significant challenges in all environments related to social interaction, communication, and independence into adolescence and adulthood.Military dependents with ASD who are transitioning from school to employment experience greater disadvantages than their non-military peers with ASD. For example, relocation and deployment in service to our nation may unwittingly trigger many of the conditions associated with poor transition outcomes for youth with ASD. Specifically, life in the military may lead to increased stress, lower social skills, and increased maladaptive behavior for the individual with ASD. Additionally, due to frequent moves, the family may lack access to local resources to support the individual with ASD (Lincoln &amp; Sweeten, 2011).  Finally, there have been no research intervention studies to explore treatment models targeted to transition aged military dependents with ASD.By subjecting PS+ASD to the rigor of a clinical trial with military dependents with ASD, we expect to expand the model to include essential elements to meet the needs of this population of individuals who may be dually disadvantaged by their disability and their status as military dependents. Such information may lead to the development of improved outcomes for these individuals and reduce stress for their families.</t>
  </si>
  <si>
    <t>We anticipate numerous positive outcomes from this project. At a minimum, 38 youth with autism will engage in community-based work experiences that lead to a competitive employment job while transitioning from school to adulthood. There is no guarantee of direct benefit to all individual participants.</t>
  </si>
  <si>
    <t>Only those who are not able to consent or assent will be excluded from this research. We are targeting military dependents due to their double disadvantage as youth with ASD and military dependents. Specifically, Military dependents with ASD who are transitioning from school to employment experience greater disadvantages than their non-military peers with ASD. For example, relocation and deployment in service to our nation may unwittingly trigger many of the conditions associated with poor transition outcomes for youth with ASD. Specifically, life in the military may lead to increased stress, lower social skills, and increased maladaptive behavior for the individual with ASD. Additionally, due to frequent moves, the family may lack access to local resources to support the individual with ASD (Lincoln &amp; Sweeten, 2011). Finally, there have been no research intervention studies to explore treatment models targeted to transition aged military dependents with ASD.</t>
  </si>
  <si>
    <t>There are three primary and three secondary endpoints under investigation in this study: (1) Employment status, (2) wage, (3) number of hours worked per week at 12 and 18-months post enrollment. In addition, the effect of the intervention on (5) social communication, (6) mental health, and (7) quality of life will be explored. Specifically, our hypotheses are:Hypothesis 1: Young adults who participate in an employer-based employment training and placement program will demonstrate a higher rate of employment than those in the control condition.Hypothesis 2: Young adults who participate in a work-based employment training and placement program will earn higher wages on average compared to those in the control condition.Hypothesis 3: Young adults who participate in a work-based employment training and placement program will work more hours per week on average than those in the control condition.Hypothesis 4: Young adults who participate in a work-based employment training and placement program will increase their social responsiveness skills compared to those in the control condition, as measured by the Social Responsive Scale, 2nd Ed.Hypothesis 5: Young adults who participate in a work based employment training and placement program will display lower anxiety and depression scores than those in the control condition as measured by the Behavior Assessment System for Children, 3rd Ed. Teacher Rating Scales û Adolescent version.Hypothesis 6: Young adults who participate in a work based employment training and placement program will report higher quality of life scores than those in the control condition as measured by the Quality of Life Questionnaire.</t>
  </si>
  <si>
    <t>All persons on the roster will meet at the beginning of the project and maintain quarterly or more contact to discuss research implementation as needed. All periodic meetings will occur in person or via electronic means and may include training. All staff will be instructed to contact the PI in the event of an adverse event in multiple means including email, phone call, and in person meeting as soon as the adverse event is discovered. This study will be carried out at a community business. The team who delivers the intervention will meet at least weekly to discuss subject success, strengths, and needs. Agency coordinators or their designees will meet at least monthly. Research data collectors will meet as needed.In order to maintain communication between all partners and agencies outside VCU the following team meetings will occur.On-site Staff Meetings: The intervention is delivered by a teacher and instructional assistant from Newport News Public Schools, and by Holly Whittenburg, On-site Coordinator and Thomas Dubois, Job Coach. These individuals meet daily to discuss on-going implementation issues and plan for the days activities. Issues related to the research participants and their needs are discussed at this meeting. If there is need for additional support, individual meetings are set up with the participant and/or their family members.Coordinating Staff Meetings: Each site engaged in research will designate a person to represent their agency on the coordinating team. This team is composed of the following individuals:VCU Site CoordinatorFort Eustis Business Liaison (Not engaged in research)Newport News Public Schools Teacher and Transition CoordinatorHampton City Public Schools Transition CoordinatorYork County Public Schools Transition CoordinatorWilliamsburg/James City County Transition CoordinatorDepartment of Aging and Rehabilitative Services RepresentativeThis meeting is held monthly on a regular basis. In addition to updating partners on research protocol, this meeting also allows for future planning and problem solving. We maintain a file of agendas, notes, and discussion during this meeting.Due to the nature of the incident report dated 9/18/2018, we will convene a training meeting within 2 weeks of approval of this amendment to train all staff in the revised consent and screening procedures.</t>
  </si>
  <si>
    <t>Equally important, the successful conclusion of this research project will provide empirical validation of the most effective procedures for utilizing community-based instruction for youth with autism. Additionally, we expect to show the positive relationship between community experiences and competitive employment that occurs when a student's support needs and interests are identified prior to job placement. With the growing incidence of autism spectrum disorders, there is a corresponding need for instructional models that result in greater levels of financial independence, vocational competency, and long-term engagement in the workforce with supports. This project will contribute to the development of one such model. The single subject design used in this study provides preliminary evidence regarding the efficacy of the model that can be empirically validated with larger-scale replications. We feel that potential benefits far outweigh the minimal risk involved.</t>
  </si>
  <si>
    <t>Students will be recruited through their schools through (a) a flyer advertising an informational meeting for students and parents with information about the study; (b) a letter to students and parents sent by the school, and (c) regularly scheduled Individualized Education Plan (IEP) meetings at which parents and students attend. Information about the study will be provided to students and to their families.Potential participants will submit an application that contains their contact information. (See Application for Participation located in the recruitment materials sections).Recruitment activities will be held from January through May of years 1 and 2. Recruitment may occur in year 3 if there is significant attrition of participants. Once all participants are enrolled and identified, we will assign a number to each enrolled participant and complete randomization using a random numbers generator on a computer. The individual completing randomization will not know the identity or group to which individuals are assigned.Recruitment procedures will be completed as follows:1. Each school district representative who participates on the coordinating team will schedule an informational meeting in their school division for potential participants from their schools.2. Applications and flyers announcing informational meetings will be sent to all school district representatives to share with potential participants in January of years 1, 2, and potentially 3.3. Informational meetings will be held at the times and in the locations identified by the school district representatives. 4. If potential participants or their family members are unable to attend the informational meetings, VCU staff will meet with them at a time and location of their choosing.5. At each informational meeting, potential participants and their family members will receive an application with instructions on how to apply, when and where to deliver completed applications.6. VCU staff will answer any questions from potential participants regarding the research.7. Upon receipt of the application, VCU staff will coordinate with the screening team to schedule screening interviews in a private location that is convenient to the potential participant and their family members.  Screening Procedures:There will be two screening meetings held for all potential participants. The first meeting, the research screening meeting, will be for the purposes of completing consent and assent documentation, completing the subject eligibility checklist and reviewing research procedures with potential participants and their family members. This first research screening meeting will include the researcher or their designee, the potential participant, and their family members or guardians only. It will be held at a location of the participant and their family's choosing that is private with a door that is able to be closed to further maintain privacy. If the potential participant and their guardians agree to participate by signing the consent and assent documents, a second "Project SEARCH Screening meeting will be scheduled.The Project SEARCH Screening meeting will be held in private locations convenient to the potential participant and their family members. These are most often held at the potential participant's school in a closed room, such as a guidance counselor's meeting room. The following people from the Project SEARCH team participate:1. A VCU representative trained in the research protocol and completing consent/assent discussions2. A Project SEARCH teacher or job coach3. A Department of Aging and Rehabilitative Services Counselor4. The Coordinating team member from the school division where the potential participant receives their education.4. The potential participant5. The potential participant's family members6. The potential participant's current teacher (if acceptable to the potential participant)During this meeting, the team mentioned above will complete the Student Screening and Interview Rubric.In some cases, the potential participant is unable to verbally participate or has difficulty answering questions in the screening interview. When that is the case, the student will be asked if the VCU Representative and/or the Project SEARCH teacher or job coach can observe the potential participant in their classroom at their home school. The purpose of this observation is to be able to answer questions through observation that the person or their team could not answer in the interview. (See the attached Student Screening Interview and Rubric in the Supporting Documents)</t>
  </si>
  <si>
    <t>The objective of this proposed project is to study the impact of Project SEARCH plus Autism Spectrum Disorders Supports (PS+ASD) on the social communication, behavioral, and employment outcomes of military dependents with ASD using a randomized clinical trial with a wait-list control group. We propose to implement an efficacious intervention, PS+ASD, for 18 û 22 year old military dependents with ASD, to measure the effect of this intervention on community-based competitive employment, social communication, mental health, and quality of life. The primary objective of this research is to determine if subjects who receive PS+ASD have greater improvement in three vocational domains (employment status, wage, number of hours worked per week) than subjects in a wait-list control group at 12 and 18 -months post-enrollment. Secondary Objectives. To assess differences in three personal domains (social communication, mental health, and quality of life) for the treatment and wait-list control groups at baseline, 12 and 18-months post enrollment.Exploratory Objectives. Exploratory objectives are to compare the three vocational domains and three personal domains at baseline, 12 and 18-months post enrollment in subjects receiving the treatment compared to those in the wait-list control group. Aims. The aims of this project are to (1) Modify PS+ASD Model for Military Dependents, (2) implement the intervention based upon the PS+ASD manual with the addition of the modified elements and will measure fidelity of implementation, (3) measure the impact of the intervention on the employment outcomes social communication, mental health and quality of life of the military dependents who participate compared to an equal control group who do not receive the intervention.</t>
  </si>
  <si>
    <t>This is a randomized, wait-list controlled study of the efficacy of the Project Search plus ASD Supports Model (PS+ASD) in 32 adolescents and young adults aged 18 to 22 with ASD. Approximately 32 subjects will be enrolled and randomized in a 1:1 ratio to treatment or wait-list control. A sufficient number of potential subjects will be screened to achieve this number of enrolled subjects.The six dependent variables in question are the primary endpoint employment rate (upon completion and at 12 months and 18 months post-enrollment) and the secondary endpoints hourly wages, hours/week, Social Responsiveness Scale total score, Behavior Assessment System for Children 3rd Ed. Anxiety and Depression t-score and the Quality of Life Questionnaire percentile score at baseline (Baseline), 12 months post enrollment (12 months), and 18 months post-enrollment (18 months). The efficacy of the intervention will be analyzed by comparing the differences in these six variables between the treatment group and the control group.  The study will take place at Fort Eustis in collaboration with the local school division, Newport News, Hampton City, York County, Williamsburg James City County Public Schools, and the New Horizons Regional Education Center  where most military dependents receive their education. The participating public schools will identify a teacher consultant and instructional assistant to staff the project. Additionally, we will collaborate with a variety of department at Fort Eustis Military base where the project will be housed. We will also collaborate with the Virginia Department of Aging and Vocational Rehabilitation Services (DARS) as well as Business Connections, VCUÆs Community Rehabilitation Provider for job coaching services.  At baseline, we will collect demographic and descriptive data to assist us in identifying and describing the prior experiences and current situation for the participants in the study. The demographic variables collected will be age, gender, and race. We will also collect information regarding the military dependent with ASDÆs parentsÆ military status including identification of the currently serving military parent(s), living situation, school division where served, and the current location of assignment of first and/or second military parent. In addition, we will collect total household income in ranges to assess the variability of employment outcomes based upon yearly total household income. We will collect diagnostic information regarding the participant including medical diagnosis, primary educational disability category, secondary educational disability category and intelligence quotient. Finally, we will collect information regarding the participantÆs work, internship, and educational experience. In addition to these variables, we will also complete the Support Intensity Scale (SIS).43 The SIS is an interview based assessment tool that identifies the type, amount, and frequency of support required by individuals with significant disabilities, including persons with autism, to perform 57 life activities. An additional 28 items address behavioral and medical areas. The assessment is completed through an interview with the individual, as well as family, school, and community members with in-depth knowledge of the individual. The assessment generates a composite scale score and individual scale scores in the areas of home living, community living, lifelong learning, employment, health and safety, and social areas. Completion of the SIS will allow us to describe the impact that the military dependents experiences as a result of their ASD. It is also a clinical tool that will allow us to ensure that all participants get the appropriate level of support to achieve their desired outcome. All collected paper data will be stored in locked file cabinets. All electronic data will be de-identified and stored in encrypted files on encrypted, password protected computers. All data collectors will be trained to complete all data collection to protect the confidentiality of the participants. In some cases where participants are not able to answer questions on the measures, parents or guardians may be asked to answer these questions. Because this will be determined on a case by case basis, parents and guardians will also be considered research participants for the purposes of consent.Project SEARCH is an intensive 9-month job training program where youth with developmental disabilities in their last year of high school are embedded in a large community business such as a hospital, government complex, or banking center where they rotate through three 10-12 week internships within the business. Subjects will log approximately 720 hours of internship time learning marketable skills and 180 hours of business site classroom time learning social communication and adaptive behavior for a total of approximately 900 hours embedded in the business setting. In order to meet the unique needs of youth with ASD, Wehman, et al. enhanced the Project SEARCH model by adding autism supports to the original model. Those added supports were: 1) on-site, intensive, systematic instruction using the principles of applied behavior analysis, 2) on-site support and consultation from a behavior/autism specialist, and 3) intensive staff training in ASD and the Project SEARCH Model. This resulted in PS+ASD. It is the impact of this intervention for military dependents with ASD we will assess through this project. As a part of this study, we will collect the following educational records: 1. The Individualized Education Plan for each student. 2. The student's attendance record to assess the student's fitness to participate in the study3. The student's transcript to insure eligibility for the study4. The student's prior work/study history for demographic information5. Any prior career assessment information to assist in understanding the student's job training desires and needs.Participation in this study will not be considered a part of the credits a student needs to complete graduation requirements.We have submitted and received approval for our research protocol from the Human Research Protection Office of the DoD.Prior to enrollment, each potential participant will complete an application for participation and will also complete a screening interview. Neither the application nor the screening interview will be used to collect data for research purposes. Instead, these activities are standard parts of the Project SEARCH program. The screening interview serves three purposes. First, it allows the team to describe Project SEARCH to the potential participant and ask any questions they may have. Second, it allows the research team to review the consent and assent documents and give participants an opportunity to ask questions about the research procedures. Third, it gives the Project SEARCH team the opportunity to interview the potential participant to learn more about their future career goals and to confirm their support needs. All screening meetings are held in private locations convenient to the potential participant and their family members. These are most often held at the potential participant's school in a closed room, such as a guidance counselor's meeting room. The following people from the Project SEARCH team participate:1. A VCU representative trained in the research protocol and completing consent/assent discussions2. A Project SEARCH teacher or job coach3. A Department of Aging and Rehabilitative Services Counselor4. The Coordinating team member from the school division where the potential participant receives their education.4. The potential participant5. The potential participant's family members6. The potential participant's current teacher (if acceptable to the potential participant)In some cases, the potential participant is unable to verbally participate or has difficulty answering questions in the screening interview. When that is the case, the student will be asked if the VCU Representative and/or the Project SEARCH teacher or job coach can observe the potential participant in their classroom at their home school. The purpose of this observation is to be able to answer questions through observation that the person or their team could not answer in the interview. (See the attached Student Screening Interview and Rubric in the Supporting Documents)</t>
  </si>
  <si>
    <t>HM20009651</t>
  </si>
  <si>
    <t>Recovery by Design</t>
  </si>
  <si>
    <t>Jamie Mahoney</t>
  </si>
  <si>
    <t>Community Arts and Design</t>
  </si>
  <si>
    <t>In 1945 Adrian Hill published  "Art versus Illness" in which he  showed  how  art  therapy  gave  hospitalized  patients  a  significant  increase  in emotional  well-being,  helping  to  ôarrange  the  mind,  heal  their  diseases  and  release their  mental  anguishö  (Hill, 1945; 1951).The findings of Hartz and Thick's 2005 study indicated that art therapy is an effective intervention among female juvenile offenders for raising self-esteem, lending empirical support to the clinical observations of Franklin (1992), Landgarten (1981), Moon (1998), and Rhyne (1973) concerning mastery, empowerment, and increased self-knowledge.The art therapy profession has acknowledged that there is a lack of research in the therapeutic aspects of making. (Malchiodi 1998b, McNiff, Kapitan) Another problem, especially in terms of assessing therapeutic value, is that of the privileged relationships between the art therapist and the art maker based on the ôexaminer as  expert.ö  (Malchiodi 2000) This dynamic is at odds with the therapeutic stance that supports a non-judgmental exchange between therapist and clients where neither hold a monopoly on truth or objectivity. (Kapitan 2010) Inversely the ôclient as expertö (Spaniol, 1998) could not only contribute to a more therapeutic environment, but also provide new research inquiries that could yield user-centered data to better assess the therapeutic experience of art-making.Using design as a creative intervention, on the other hand, removes the psychological assessment, and hierarchical relationship that exists between client and therapist. In doing so we focus on showing the physical, social effects of making with participatory design methods. Making design a partner to mental health and human expression in a series of classes, workshops, and gallery openings brings the client into the role of creator, and empowers them to be at the center of a process and/or event. By bringing in members of the community to participate in the program as volunteers we have two aims. Firstly to increase empathy and reduce the volunteer's stigmatizing attitudes towards mental illness through exposure by interacting with client participants. Relevant to the study's inclusion of volunteer participants, Blomqvist et al. (2007) examined the use of client art to teach Finnish health professionals about the feelings of loneliness among seniors. Findings revealed that health professionals gained a deeper understanding about loneliness and its various aspects which increased their ability for reflection.Secondly, we hope for the client participants to benefit from not only the social interaction and its subsequent social-skill building with people outside of their peer group, but also through working together on creative projects that they develop confidence in their abilities as well as make connections that show that they have things in common. Stickley and Duncan's 2007 evaluation of a community arts initiative, similar to the Recovery By Design program this study will focus on, found that it was able to create benefits very similar to our study's aims. "Art in Mind can assist people to experience a greater sense of belonging to a community, to create new friendships and feel empowered to tackle stigma and discrimination themselves, and to experience increased self-esteem.ö __________CITATIONSBlomqvist, L., Pitkala, K., Routasalo, P. Images of loneliness: using art as an educational method in professional training. Journal of Continuing Education in Nursing. 2007;38:89û93.Franklin, M. (1992). Art therapy and self-esteem. Art Therapy: Journal of the American Art Therapy Association, 9(2), 78-84.Hartz, L., &amp; Thick, L. (2005). Art therapy strategies to raise self-esteem in female juvenile offenders: A comparison of art psychotherapy and art as therapy approaches. Art Therapy: Journal of the American Art Therapy Association, 22(2), 70-80.Hill, A. (1945). Art versus Illness. Londres: George Allen &amp; Unwin.Hill, A. (1951). Painting Out Illness. Londres: Williams &amp; Norgate.Landgarten, H. (1981). Clinical art therapy: A comprehensive guide. New York: Brunner/Mazel.Moon, B. (1998). The dynamics of art as therapy with adolescents. Springfield, IL: Charles C Thomas.Rhyne, J. (1973). The gestalt art experience. Monterey, CA: Brooks/Cole.Stickley, T. &amp; Duncan, K. (2007). Art in Mind: Implementation of a community arts initiative topromote mental health. . Journal of Public Mental Health, 6, 24 -32.</t>
  </si>
  <si>
    <t>There is no guarantee of direct benefit to individual participants. Participants could experience decrease in depression, anxiety and self-stigma. Socialization. Fun and creative activities they get to experience in a professional design studio. Volunteers and clients work together in teams and get to see what they have in common. Volunteers get to help by just taking the workshop, in turn their exposure to this population has the potential to decrease their stigmatizing attitudes. Volunteers and clients also get to take a specialized workshop for free to learn a new skills with all tools provided. Participants get to have their work displayed in an exhibition setting if they so choose. Audience members get to see the work for free.</t>
  </si>
  <si>
    <t>Participants in the Recovery by Design program workshops are 18 and above.Female participants from RBHA's "Women's Program" are regular participants in the Recovery by Design activities. The client group: "Females with substance use disorders" simply reside and receive services at a facility that happens to be all-female adults, however their gender was not a factor for consideration for participation in the study.VCUarts students are usually aware of Recovery by Design activities and sometimes show up as volunteers to participate, and may volunteer to participate in this study. They are not specifically recruited based on their student status, but are regular participants in Recovery by Design.  Since VCU students participate as volunteers in the Recovery by Design workshops, and the study includes the volunteer population, students should not be excluded from participating.No RBHA clients will be excluded from participation in relation to their behavioral health status or treatment. However minors and clients with an LAR would be excluded from participation in the study.</t>
  </si>
  <si>
    <t>Researchers are comparing aggregate scores for pre- and post- testing. The research questions are as follows: do participants who receive all five weeks of design workshop interventions have greater reductions in depression, anxiety, self-stigma, and greater increases in self esteem and social interaction than participants who receive fewer design workshop interventions? And is there a measurable difference based on the number of design workshop interventions attended?Does the group of volunteer participants experience a reduction in stigmatizing attitudes towards mental illness, substance abuse, and developmental disorders (people in recovery)?Does viewing program outcomes in an exhibition setting change perceptions of mental illness?Does seeing their work (tangible outcomes) in a gallery setting significantly affect the self-esteem of the population of client participants?</t>
  </si>
  <si>
    <t>The PI and Co-PI will provide all persons involved in the study with in-person educational and training sessions regarding the research project and their particular duties and functions. The Co-PI will maintain regular contact on at least a bi-weekly basis with all of those people through meetings, e-mails, and phone calls (whatever is most convenient for the parties involved) about their activities, and they will be given the PI and Co-PIÆs contact information so that they can initiate contact at any time with questions, concerns, or reports. All participants will be instructed to inform the PI of any adverse events or other problems with study conduct.The PI and Co-PI will have weekly meetings to insure that all protocols and research-related duties and functions are being followed.</t>
  </si>
  <si>
    <t>The positive benefits of making. The potential therapeutic effects of design. A program intervention that could reduce both community and self-stigma.</t>
  </si>
  <si>
    <t>In terms of identification, there will be no qualifications that would restrict a member of any of the three groups from participation in the study if they are over 18, and do not have an LAR.Recruitment materials for clients, volunteers, and audience members (at the exhibition) will be put up at RBHA facilities as well at Storefront for Community Design, and the VCUarts Pollak Building. Storefront for Community design has an email list of volunteers the organization will contact to inform them of the upcoming workshop dates.</t>
  </si>
  <si>
    <t>The studyÆs goals are to improve self-esteem, reduce anxiety, and depression in participating clients with mental disorders, substance use disorders, and developmental disabilities; instill greater confidence and reduce self-stigma in participating clients; reduce stigma about mental illness in non-client participants; and reduce community stigma about mental illness.</t>
  </si>
  <si>
    <t>Quantitative Correlational Study.The study will include two participant groups of 15 participants each. Groups are organized based on testing instruments specific to participant profiles. Both groups will be made up of self-selected Richmond Behavioral Health Authority clients living with mental illness, substance use disorders, and/or intellectual disabilities and participating in the Recovery By Design Workshop interventions. The interventions will be offered regardless of research participation. Participant group 1 will be Richmond Behavioral Health Authority clients living with mental illness, substance use disorders, and/or intellectual disabilities. Participant group 2 will be women with primarily substance use disorders. Note, female participants from RBHA's "Women's Program" are regular participants in the Recovery by Design activities. The client group: "Females with substance use disorders" simply reside and receive services at a facility that happens to be all-female adults, however their gender is not a factor for consideration for participation in the study. The study will also consist of a third group, 15 self-selected volunteers from various backgrounds that will help facilitate the design workshops. The fourth and final group will be made up of at least 15 consenting audience members from various backgrounds.Quantitative data will be collected from pre- and post- interviews with all study participants. Participating groups include participant group 1, participant group 2, volunteer group, and audience group. Participant group 1, 2, and volunteer group will be self-selected to take part in the study. I've adapted the Hartz Art Therapy Scale instrument to be consistent with the conceptual framework of the study. Specifically, the workshop intervention is one of creative design, not art therapy. A subtle but significant difference. I replaced the concept of art therapy in the wording of the Hartz Art Therapy Scale instrument items with that of "creative projects." This rewording was necessary in most questions. This is the best instrument available for my study. This minor adjustment is not anticipated to affect the validity of the instrument. This instrument is used for both participant group 1 and 2.I have also adapted the wording of the Internalized Stigma of Mental Illness Inventory û 9-item Version (ISMI-9)  to replace instances of "Mental illness" with "Substance Abuse" or "addiction" for participant group 2, who are primarily in recovery for substance abuse.  Volunteers will take classes alongside RBHA clients, and will be asked if they would like to take part in the study. Those that self-select will be pre- and post- tested to measure their stigmatizing attitudes towards mental illness using a 14-item instrument called the Error Choice Test. The audience group will be made up of study volunteers who are viewers who come to the resulting exhibition of client work. They will not be a part of the intervention but they will be pre-tested before entering the gallery and post- tested upon leaving to measure their stigmatizing attitudes towards mental illness using an instrument called the Empowerment Affirmation Scale consisting of 3 items.Proposed Data Analysis: In order to assess the impact of the Recovery by Design Program on RBHA clients, overall survey responses to the Hartz Art Therapy Scale Instrument and the ISMI-9 will be compared before and after the 5 weeks of creative arts intervention. Paired T-tests will be run to determine if the differences between the pre- and post- survey responses are significant.In order to assess the impact of the Recovery by Design Program on volunteers, overall survey responses to the Error Choice Test instrument will be compared before and after the 5 weeks of creative arts intervention. Paired T-tests will be run to determine if the differences between the pre- and post- survey responses are significant.In order to assess the impact of the exhibition of RBD client work on audience members, overall survey responses to the Empowerment Affirmation Scale will be compared before and after the exhibition of client work. Paired T-tests will be run to determine if the differences between the pre- and post- survey responses are significant.Dissemination: Currently the only plans to disseminate the results would be at conferences, or in grant proposals. If the data collected contributes to generalized knowledge we may consider publishing our findings.</t>
  </si>
  <si>
    <t>Richmond Behavioral Health Authority;Storefront for Community Design;Storefront for Community Design;Richmond Behavioral Health Authority;</t>
  </si>
  <si>
    <t>HM20006205</t>
  </si>
  <si>
    <t>Pilot Project for LEAP Fidelity of Implementation</t>
  </si>
  <si>
    <t>Elizabeth Cramer</t>
  </si>
  <si>
    <t>Healthy relationship education is a widely accepted primary intervention for preventing abuse (Foshee et al., 2004; Wolfe et al., 2009). For people with disabilities, it is particularly significant because they are at much higher risk for experiencing abuse than those without disabilities (e.g., Brownridge, 2006; Cohen, Forte, Du Mont, Hyman, &amp; Romans, 2006; Coker, Smith, &amp; Fadden, 2005; Sobsey, 1994). To date, there is a paucity of research on how to effectively educate people with moderate to severe intellectual disabilities about healthy relationships and reporting abuse, and published research lacks the rigor to establish comprehensive, evidence-based training programs (Mikton, Maguire, &amp; Shakespeare, 2014).</t>
  </si>
  <si>
    <t>Participants may feel proud and empowered for having contributed to the study and helping to potentially increase the effectiveness of abuse prevention training for persons with intellectual disabilities.</t>
  </si>
  <si>
    <t>Any trainers or participants involved in the LEAP training sessions will be eligible.</t>
  </si>
  <si>
    <t>1) What are the elements of an observation protocol that will effectively measure adherence to the LEAP curricula's essential components and instructional steps?2) What adjustments and refinements to the curriculum are necessary to ensure feasibility, usability, and reliability?3) What is the efficacy of an instrument to use with participants to gain knowledge and awareness by participating in the LEAP training?</t>
  </si>
  <si>
    <t>Monthly project meetings for the LEAP project are and will continue to be held at the partner agency headquarters (Partnership for People with Disabilities).  In addition, the PI, Co-PIs, and Research Coordinator will confer in person or by phone on a biweekly basis to discuss progress of the project and address any outstanding questions or concerns that arise.  These team members will also remain in regular email communication on an ongoing basis regarding implementation of the study and any adjustments that become necessary.</t>
  </si>
  <si>
    <t>To date, there is a paucity of research on how to effectively educate people with moderate to severe intellectual disabilities about healthy relationships and reporting abuse, and published research lacks the rigor to establish comprehensive, evidence-based training programs (Mikton, Maguire, &amp; Shakespeare, 2014).  The project is designed to produce methodologically rigorous, reliable, and valid protocols and outcome measures for LEAP that will become the foundation for future federal research funding to evaluate LEAP as an evidence-based educational intervention.</t>
  </si>
  <si>
    <t>Recruitment for this project consists of the already-recruited LEAP intervention group participants and co-facilitators.  These participants and co-facilitators have been identified through the three Partnership partner agencies: Richmond Residential, Region 10 Community Services Board, and Heart Haven.</t>
  </si>
  <si>
    <t xml:space="preserve">To develop protocols and monitoring tools for the LEAP educational intervention to assess fidelity of implementation and measurement for change in participant outcomes.  The aim is not generalizable knowledge, but rather to develop and pilot test a set of protocols and tools to use to assess implementation fidelity and to determine if participants are understanding the core components of the curriculum.  </t>
  </si>
  <si>
    <t>The research design for the LEAP educational intervention is focused on developing protocols and monitoring tools for fidelity of implementation and measurement of change in participant outcomes. The aim of this project is refine and further develop the LEAP curriculum.  Specifically, this project is designed to fully define key program components, implementation parameters, and outcome measures so additional federal funding can be secured to test the LEAP educational intervention as an evidence-based primary prevention program for abuse and neglect of people with disabilities, including those with significant disabilities.In examining implementation fidelity, we want to know the extent to which the core content, pedagogical, and implementation components of LEAP are being carried out accurately and consistently. This is important because understanding the effectiveness of any intervention is contingent on the accurate description, measurement, and implementation of the intervention (Bellg et al., 2004; Blase &amp; Fixsen, 2013). Developing an implementation fidelity protocol will involve 1) developing an observational protocol that reflects these components and instructional steps; and 2) testing and refining the protocol to examine feasibility, usability, and reliability (across observers).Interactions with participants will occur in four ways.  First, research team members will observe training sessions as they occur (four session per intervention group, or 16 sessions total) while they complete a checklist or observational tool that will be developed.  In collaboration with co-facilitators, research team members will modify the checklist/tool if necessary as the core components are developed and refined.  Research team meetings will be used to determine consistency in the usage and interpretation of the checklists, and modifications will be made accordingly.  Second, intervention group co-facilitators will complete a self-assessment that measures adherence to the core components of the intervention.  At the end of the fourth session for each intervention group, research team members will oversee a self-assessment process for the co-facilitators.  Co-facilitators will have the option to provide responses to this assessment in writing or orally.  It will be explained to the co-facilitators that the purpose of this self-assessment is to help refine the curriculum and the facilitator training sessions and not to rate their effectiveness.  Questions on the self-assessment may include items such as, "Were each of the core components covered for Session 1?" (List the core components.)  "Was any content omitted?  If so, what?"  "Were you able to answer participants' questions?"  Findings from these self-assessments will inform the further refinement of the curriculum and the facilitator training sessions.  Third, intervention group participants will complete a pre- and post-test to measure learning outcomes.  Research team members will administer the pre-test on an individual basis immediately before the start of the first session for each intervention group.  Similarly, research team members will administer the post-test individually immediately following the fourth session for each intervention group.  Since reading levels will vary among participants, the pre/post will be administered orally, with a research team member asking questions and then writing down participant responses.  Fourth, a video-vignette tool will be developed and used to assess the ability of LEAP participants to apply learning in the core areas of the intervention.  This scripted video-vignette tool will be administered on an individual basis three months after participants have completed the fourth session of the LEAP curriculum.. The research-based process that we will use to develop the vignettes (see Johnson, 2000; Van Vliet, Hillen, Van der Wall, Plum, Bensing, 2013) will consist of:1) Developing vignette scripts based on core components identified in the 4 sessions of the LEAP curriculum.2) Identifying the interactions to be tested - Operationalizing the independent variable for each vignette based on the core components for each session.3) Validating the scripts through expert review from the LEAP Curriculum Review Committee and expert abuse and neglect faculty.4) Adjusting scripts based on feedback. 5) Converting scripts to video vignettes.6) Validating the video vignettes through expert review from the LEAP Curriculum Review Committee and expert abuse and neglect faculty7) Piloting the vignettes and evaluating the process and findings.8) Incorporating pilot findings into final vignette process and tools.As the process for developing the video vignettes is in a development phase, tools will be modified based on pilot findings. When the tools and process are in final form, and when they will be used for more generalizable research rather than formative evaluation, we will submit the final protocol for IRB approval.  The DRAFT tools for this development/pilot testing phase have been uploaded: participant background form, participant pre-post, observer checklist (to observe trainers), co-trainer debriefing form (self assessment), vignettes to use in the three month follow up with participants.</t>
  </si>
  <si>
    <t>HM20009777</t>
  </si>
  <si>
    <t>Ventricular Fibrillation Amplitude Immediately Prior to Defibrillation Predicts Defibrillation Success in Out of Hospital Cardiac Arrest</t>
  </si>
  <si>
    <t>Joseph Ornato</t>
  </si>
  <si>
    <t xml:space="preserve">Electrical defibrillation is the only effective treatment for ventricular fibrillation in out-of-hospital cardiac arrest (OHCA) (Hargarten 1990). Multiple characteristics of the VF waveform have been shown to influence the success of defibrillation, including amplitude- and frequency-related features and combinations therein (Eftestol 2000, Watson 2004, Callaway 2001, He 2016). When a VF waveform is analyzed over a period of time, the information provided reflects the electrical milieu of the myocardium and its responsiveness to defibrillation (He 2013, Callaway 2005). This has been the focus of previous studies in analyzing the VF waveformÆs ability to predict defibrillation success, using techniques such amplitude spectral area (AMSA) or wavelet transform (Ristagno 2008, Watson 2004) . However, other features of the VF waveform, such as the directional location of the electrodes relative to the excited myocardial cells at the exact moment when the electrical impulse is delivered may also contribute to defibrillation success in patients with OHCA (Brooks 2004, Hsai 1996). </t>
  </si>
  <si>
    <t xml:space="preserve">As we will not know the identity of the individuals being studied, it is always possible that one of these populations may be included. Given that we all collecting data that has already been completely de-identified, it would be impossible to exclude a particular segment of the population. The County of Henrico is a diverse community of both urban and suburban populations that is representative of many similar communities around the country, and thus ideal for studying a disease process such as VF arrest. The recordings that are made for all arrests by the defibrillation device are stored for internal review and are thus readily accessible. Given their department's commitment to best practices and the state-of-the-art system they have in place, their system is a perfect model in which to conduct research in the field of pre-hospital resuscitation. </t>
  </si>
  <si>
    <t xml:space="preserve">The hypothesis of this study is that the amplitude of the ventricular fibrillation (VF) waveform at the moment of defibrillation can predict defibrillation success. </t>
  </si>
  <si>
    <t>Meetings will be held with Henrico County Fire performance improvement personnel when needed to coordinate the project. Expected to be no more than 2-3 meetings of 60 min duration over a several month period</t>
  </si>
  <si>
    <t xml:space="preserve">The study of the VF waveformÆs ability to aid in predicting defibrillation success may lead to novel algorithms used bydefibrillations that are more likely to result in an organized rhythm, ROSC, and SHD. The information yielded with the measurement of the amplitude just prior to the defibrillation is likely distinct from information yielded by measurements over time and may be used in conjunction with other methods to improve defibrillation success. </t>
  </si>
  <si>
    <t>Patients for whom data that is collected by defibrillator/monitor during cardiac arrest in Henrico county</t>
  </si>
  <si>
    <t xml:space="preserve">The primary objective of this study will be to explore whether the amplitude of the VF waveform at the moment of defibrillation is predictive of defibrillation success in producing an organized rhythm. Secondary outcomes will include return of spontaneous circulation (ROSC) and survival to hospital discharge (SHD) as determined by retrospective review of Henrico County Division of Fire performance improvement data. </t>
  </si>
  <si>
    <t xml:space="preserve">Data will be collected from the Henrico County Division of Fire (Henrico County, VA), an entity that serves a diverse population of over 325,000 in central Virginia. Their database of non-traumatic cardiac arrests will be searched for those individuals who were =18 years old with a presenting rhythm of VF and automated external defibrillator (AED) data available with at least one defibrillation attempted. Patients presenting between October 1st, 2014 and September 31st, 2016 will be included.  Analyses of the ECG recordings will be conducted offline using Philips HeartStart Event Review Pro 4.2. Both the maximum amplitude during the 3-second period prior to each defibrillation attempt and the amplitude at the moment of defibrillation will be measured. Successful defibrillation will be defined as previously described by He et al (He 2013): organized electrical activity with a heart rate =40 beats per minute at least 5 seconds after defibrillation. Only sections of the ECG tracing free of compressions will be used for amplitude measurement or determination of organized rhythm. ROSC will be defined as presence of a palpable pulse for any duration of time after the recorded shock and before any subsequent shocks. Survival to hospital discharge will be determined by review of what had been previously collected by the Henrico County Division of Fire in their performance improvement database. In conclusion, the data points that we be collected include the number of shocks each patient experienced, the VF amplitude just prior to the shock and the highest amplitude within three seconds of shock for each shock, whether ROSC was obtained after each shock, and whether the patient survived to hospital discharge. </t>
  </si>
  <si>
    <t>Henrico County Division of Fire;Henrico County Division of Fire;</t>
  </si>
  <si>
    <t>HM20014945</t>
  </si>
  <si>
    <t xml:space="preserve">A Pilot in Leading Your Pharmacy Team: Improving Team Dynamics and Reducing Employee Turnover with StrengthsFinder«? </t>
  </si>
  <si>
    <t>Lauren Caldas</t>
  </si>
  <si>
    <t>For the past forty years, burnout as it relates to job dissatisfaction, turnover, and stress has been a topic of study in the community pharmacy literature.6,7 Burnout is defined as a ôsyndrome of emotional exhaustion and cynicism that occurs frequently among individuals who do æpeople-workÆ of some kindö.8 In 1990, Lahoz and Mason conducted a nationwide survey of American Pharmaceutical Association members to learn more about the pharmacist work environment and its effect on stress levels. Their findings suggested that more than 50% of pharmacists experienced moderate to high levels of burnout. Furthermore, the study noted that pharmacists employed by large chain pharmacies experienced higher levels of burnout than their counterparts.9 Another study corroborated this almost 20 years later, noting that community pharmacists experience less job satisfaction compared to pharmacists working in other sectors.10The literature notes several factors contributing to feelings of burnout among community pharmacists. In a 2012 review of the literature, investigators found that the majority of studies suggested community pharmacists generally perceived an increase in workload levels, which contributed to increasing job-related stress and decreasing job satisfaction.11 Other studies described burnout caused by staffing issues and problematic relationships with supervisors,12,13 while the under-utilization of pharmacistsÆ skills and education led to pharmacist job dissatisfaction.14 These factors contributed to a negative workplace culture within the studies and suggest that a lack of quality leadership may be at fault.Burnout among pharmacists is a continuing issue today. The stress involved contributes to reduced productivity, increased staff turnover, and even patient safety concerns such as dispensing errors.12,13 However, there is little-published evidence in relation to burnout prevention interventions that may improve workplace culture and leadership within community pharmacy settings. This grant seeks to utilize SBL and the StrengthsFinder« assessment to empower community pharmacy leaders and combat burnout by reducing turnover intent and improving team dynamics.SBL is an effective method in reducing employee burnout and turnover and has led to positive outcomes including increased employee engagement, profitability, safety, and customer satisfaction.4 In 2008, the Gallup Corporation published a book titled Strengths-Based Leadership, which outlines the major tenets of SBL and denotes the attributes of an effective strengths-based leader. These leaders recognize their own personal strengths and invest in the strengths of those on their team.15 Another tenant of SBL is the ability for an employer to match their employeesÆ strengths to job duties and responsibilities. In their study of individual strengths use among sport coaches, Stander and Mostert determined that work engagement and job satisfaction increases when a leader focuses on employee strengths.5 A 2015 study of 41 active duty Army leaders also commented on the impact of utilizing subordinatesÆ strengths. According to Army leaders, ôassigning soldiers tasks they have a natural affinity toward is one of the most successful means of creating competent junior leadersö.16 The culture of a workplace is improved when an employeeÆs strengths are optimized by strengths-based leaders. These employees feel increased autonomy and their work environment becomes more meaningful, leading to decreased stress, turnover, and burnout.1The StrengthsFinder« assessment may be a useful method for pharmacy leaders to implement a strengths-based employee development program and improve their workplace culture. StrengthsFinder« is a 177-question online assessment that allows individuals to gain a better sense of the strengths and values they offer to a team, showcases the strengths and talents of each team member, and illuminates the ways in which individual strengths accomplish team goals. StrengthsFinder« is not new to the pharmacy profession, but its current implementation is limited to educational settings. The Nebraska Medical Center asked pharmacy residents to complete the assessment and identify their ôuntappedö personal strengths. Residents compared their strengths with the larger group and their top-five strengths were incorporated into individual resident training plans.17 Several additional studies asked pharmacy students to complete the StrengthsFinder« assessment to characterize the strengths of the students in their programs or to demonstrate ways knowledge of student strengths assists with leadership development opportunities and studentsÆ prospects for residency programs and career outlook.18û23StrengthsFinder« is not yet employed as a tool to prevent or treat burnout and turnover in the community pharmacy setting, although successful examples are observed in settings outside of pharmacy. For instance, warehouse associates at the Toyota North American Parts Center in California completed the StrengthsFinder« assessment to discover their strengths while attending a four-day course. The course introduced them to strengths-based team theory and demonstrated methods to manage team strengths and improve relationships and team performance. Productivity increased as a result of the StrengthsFinder« intervention and leaders were successful in improving the culture at Toyota.2On a grander scale, the Gallup Corporation published a meta-analysis in 2015 that examined approximately 49,000 business or work units and 1.2 million employees who took the StrengthsFinder« assessment. Industries involved in the meta-analysis included heavy equipment and vehicle manufacturing, retail and commercial banking, electric utilities, finance and insurance, health care, aerospace, food and agriculture products, education, pharmaceuticals, etc. According to their report, a 5.8 to 16.1 point decrease in turnover was measured in organizations considered low turnover, while a 26.0 to 71.8 point decrease in turnover was measured in organizations considered high turnover. Furthermore, employee engagement saw an increase ranging from 9% to 15%.3 This study as well as the study at Toyota indicate that the StrengthsFinder« assessment and subsequent strengths-based interventions can be developed and implemented effectively in a variety of organizations, professions, and fields. There is a high level of confidence that implementation of the StrengthsFinder« assessment in a community pharmacy setting will ultimately lead to decreased turnover and burnout and improve workplace culture by fostering positive team dynamics and interpersonal relationships.</t>
  </si>
  <si>
    <t>StrengthsFinder« is relatively new to the pharmacy profession, its use in this pilot project to utilize strengths-based leadership in a community pharmacy will be a first of its kind. There is a lack of literature that suggests a structured leadership model has been evaluated in a pharmacy setting for impact on employee turnover intent and team dynamics. Community pharmacies have the highest levels of burnout and job dissatisfaction among the different pharmacy settings, therefore this environment has the potential to show the largest difference on the proposed outcomes when SBL is implemented, as evidenced by the fact that high turnover organizations see a larger improvement in turnover and employee engagement with a strengths-based culture.</t>
  </si>
  <si>
    <t xml:space="preserve">Pharmacies have a hierarchical employment structure where each layer of personnel acts as a leader for the layer below, regardless of the practice setting. The ultimate leader of any pharmacy is the pharmacist-in-charge or pharmacy director. Pharmacists in these positions are expected to push their department to be highly efficient and safe while also being challenged to avoid dissatisfaction and undue stress among their employees. One way this struggle has been addressed in other settings is through strength-based leadership, in which, a leader focuses on developing the employeeÆs strengths to empower the employee in their responsibilities and job duties.4,5We hypothesize that the application of strength-based leadership through the use of StrengthsFinder« and strengths-based leadership (SBL) training will improve employee perceptions about their workplace, decrease turnover intent, and improve interpersonal relationships among employees. </t>
  </si>
  <si>
    <t xml:space="preserve">Our research team plans to use HIPAA compliant Google drive folders and secure email communications regarding all research activities. All communications to study participants will be done through RedCap or directly with the on-site coordinator, Dr. Argie. </t>
  </si>
  <si>
    <t>There is a precedent in pharmacy for practices developed in one area of pharmacy to be successfully translated over into other areas of pharmacy. One of the most widely adopted examples of this is pharmacy residency programs that started in hospitals, but are now successfully implemented in community pharmacies as well. All pharmacy departments have the same hierarchical structure for employees, therefore this pilot project would be easily translated into other fields of pharmacy and the results of this pilot would be applicable to other site settings as well.</t>
  </si>
  <si>
    <t xml:space="preserve">All Top Notch Family Pharmacy employees will be eligible to participate in this pilot project, and will be retained as study participants as long as their employment with the pharmacy remains active. The pharmacists, technicians, and cashiers will complete the StrengthsFinder« assessment and study surveys as study participants. ParticipantsÆ StrengthsFinder« assessment results will be provided to Dr. Argie so she may apply strength-based leadership within her pharmacy department. ParticipantsÆ responses to study surveys at baseline, one month, four months, and six months will be collected by the primary and senior investigators through RedCap generated survey links. Emails with RedCap survey links will be sent out at baseline, one month, four months, and six months after StrengthsFinder assessment. The survey links will be active for 7 days. Reminder emails will be sent out at days 3 &amp; 6. RedCap access will be excluded to all other study team members. The possible sensitive nature of the survey results will be protected by the primary and senior investigators to minimize any possible risks to the study participantsÆ employment. Since this is a pilot study with a limited number of participants, we do not expect any challenges to arise, but will have Dr. Argie on site to assist directly with the staff or site if needed. </t>
  </si>
  <si>
    <t>This pilot program to develop SBL in an independent community pharmacy seeks to address the following specific aims:? Specific Aim 1: Determine the effect of StrengthsFinder« on possible turnover as assessed by career commitment, professional stress, and job satisfaction.? Specific Aim 2: Determine the effect of StrengthsFinder« on team dynamics through surveys on interpersonal relationships.</t>
  </si>
  <si>
    <t>This pilot program to create SBL in a pharmacy department will take place at Top Notch Family Pharmacy on 943 Preston Ave in Charlottesville, Virginia under the local direction of the pharmacist-in-charge and pharmacy owner, Dr. Leah Belcher Argie.Recruitment and Retention: All Top Notch Family Pharmacy employees will be eligible to participate in this pilot project, and will be retained as study participants as long as their employment with the pharmacy remains active. The pharmacists, technicians, and cashiers will complete the StrengthsFinder« assessment and study surveys as study participants. ParticipantsÆ StrengthsFinder« assessment results will be provided to Dr. Argie so she may apply strength-based leadership within her pharmacy department. ParticipantsÆ responses to study surveys at baseline, one month, four months, and six months will be collected by the primary and senior investigators, and will be blinded to all other study team members. The possible sensitive nature of the survey results will be protected by the primary and senior investigators to minimize any possible risks to the study participantsÆ employment. Since this is a pilot study with a limited number of participants, we do not expect any challenges to arise, but will have Dr. Argie on site to assist directly with the staff or site if needed.Study Intervention: All Top Notch employees enrolled in the study will complete the StrengthsFinder assessment. Dr. Argie will also use the Leading High-Performance Teams Kit to self-train on strengths-based leadership. Both are described in the following paragraph. Employees will be provided with access codes to take the StrengthsFinder Assessment through the Gallup website. Using this access code gives their permission for Dr. Argie to see their top 5 strengths to be used in the workplace for SBL. This process is handled by Gallup as an organizational account, which is currently used by many other organizations in a variety of industries. After the employees complete their StrengthsFinder assessment, they have access to a profile page hosted by Gallup that explains their top 5 strengths. Dr. Argie is then able to download the top 5 strengths for anyone that used their organization's access codes. Dr. Argie will also complete the StrengthsFinder assessment, but will have access to all 34 strengths. She will then complete the self-study kit "Gallup« Leading High-Performance Teams Kit" (described below). This kit provides resources to managers to learn how to lead their team based on individual strengths. This is simply self-study kit to change management style, similar to a manager reading a leadership book. After Dr. Argie is aware of the employees top 5 strengths and finishes the leadership kit, she will begin to implement SBL as a new leadership style within her pharmacy. StrengthsFinder« Assessment: CliftonStrengths«, also known as StrengthsFinder«, is an online assessment developed by Dr. Donald Clifton who was recognized as the Father of Strengths-Based Psychology by the American Psychological Association. The personality-based assessment allows individuals to gain a better sense of the strengths and values they offer to a team, showcases the strengths and talents of each team member, and illuminates the ways in which individual strengths accomplish team goals. Access codes are provided to each study individual who then logs on and creates an account with www.strengthsfinder.com. Individuals respond to a series of 177 paired statements with a limited amount of time for each response (20 seconds per question). At the completion of the assessment, StrengthsFinder« results are provided as either an individualÆs top five strengths or their full thirty-four strengths profile with most commonly used strengths listed first. For the purpose of this research, we are interested in the study participants StrengthsFinder top 5 strengths, which will be used to describe the study population and will also be used by Dr. Argie to conduct SBL within her pharmacy. The StrengthsFinder paired statements questionnaire is not publicly published, and only accessible by the account holder during the assessment. A list of questions does not exist.  Gallup« Leading High-Performance Teams Digital Kit (self-study kit for Dr. Argie only): This self-study, digital kit aims to provide managers with materials to develop and improve employee performance. The kit contains several self-study guides including Introduction to Employee Engagement, Introduction to Strengths-Based Management, Managing for Engagement Resource Guide, Leading Powerful Conversations, and Individual and Team Conversation Guides. This kit is similar to managers that purchase management style books to improve their management skills. Within this study, the kit will be used as a self-study program for Dr. Argie to develop effective strengths-based leadership to engage employees and improve team performance. The Leading High-Performance Teams Digital Kit is not publicly published, and only accessible by the account holder once purchased. Downloadable material is not accessible to the study's investigators.  Study Outcomes: The primary study outcome is the survey that assesses career commitment, professional stress, and job satisfaction. Survey results on interprofessional professional relationships is the secondary outcome. Baseline study survey responses will be compared over time to post-StrengthsFinder responses (at 1, 4, and 6 months). Survey Development: A survey consisting of five sections, including (1) demographic characteristics, (2) career commitment, (3) professional stress, (4) job satisfaction, and (5) interprofessional professional relationships, will be developed. The demographic characteristics will include employment position (pharmacist/non-pharmacist) and years in the profession. The survey taking place 1 month after the StrengthsFinder« assessment and training will also survey participantsÆ top five strengths as assessed by StrengthsFinder«. Validated scales, or adaptations thereof, will be used to assess the outcome variables.- Career commitment will be assessed using BlauÆs 7-item career commitment scale25 and BlauÆs 3-item scale assessing career withdrawal and turnover intention.26 BlauÆs 7-item scale has demonstrated acceptable internal consistency,27 concurrent validity28, and predictive validity29 among licensed pharmacists.- Professional stress will be assessed using an 11-item subset of the Health Professions Stress Inventory (HPSI). The HPSI consists of five domains: patient care responsibility, job conflicts, professional recognition, managing workload, and professional uncertainty.30 The full, 33-item HPSI has shown evidence of internal consistency and construct validity in a nationwide sample of practicing pharmacists31 and has been used in a number of studies surrounding pharmacist job stress.30û32 This 11-item HPSI adaptation was used by Gaither et al. in a study on pharmacist career commitment and demonstrated acceptable internal consistency.27 Other HPSI adaptations have been used in studies of hospital33 and long-term care pharmacists.34- Job satisfaction will be assessed using the 11-item Warr-Cook-Wall job satisfaction scale, which assesses intrinsic and extrinsic dimensions of job satisfaction as well as overall job satisfaction.35 Job satisfaction as assessed by the Warr-Cook-Wall scale has been shown to have high internal consistency36, construct validity,37 and concurrent validity in pharmacist populations.10- Interpersonal professional relationships will be assessed using a 15-item subset of the Minnesota Satisfaction Questionnaire (MSQ).38 The selected items will include the co- workers, supervision - human relations, and supervision - technical scales of the MSQ. Facet-specific questions from the MSQ have previously been used in studies of satisfaction among pharmacists in California39 and at Health Maintenance Organizations (HMOs).40The survey will be pilot tested for interpretability and response burden prior to administration.Data Collection: Surveys will be administered online using RedCap at four time points: baseline and then one, four, and six months after the StrengthsFinder« assessment and SBL training.Power Calculation: This proposed study is a pilot study with a small expected sample size (n = 7) that will significantly limit the power of the study. Existing studies on pharmacist career commitment and satisfaction are almost exclusively cross-sectional in nature, and limited literature exists regarding the impact of StrengthsFinder« training on these constructs. These factors constrain the ability to estimate the correlation between repeated measurements, a necessary input into a power calculation when a repeated-measures analysis is planned. Findings in this study, including mean career commitment and satisfaction levels, error variance, and correlation between repeated measurements, can be used to inform power calculations for a larger scale study on the impact of StrengthsFinder« training for pharmacy staff.Data Analysis: The Career Commitment Scale, assessed on a 5-point scale ranging from 1 = strongly disagree to 5 = strongly agree, and job turnover intention items, assessed on a 7-point scale from 1 = very unlikely to 7 = very likely, will be analyzed based on summative composite scores.27 Similarly, the subset of questions from the HPSI will be analyzed based on a summary score. The HPSI questions will utilize a five-point response scale, where responses range from 0 = not at all stressful to 4 = highly stressful.27,33,34 Composite scores for the Career Commitment Scale, job turnover intention, and the HPSI subset will be described at each time point (range, median, IQR) and compared across time using a Friedman test. Use of a non- parametric test is anticipated based on the small expected sample size. Job satisfaction, as assessed by the Warr-Cook-Wall scale, will be analyzed based on total score given that validity testing in Australian health professionals suggests unidimensionality.41 A 5-point item scale, which was used in the Hills et al. validity testing41 and in pharmacist satisfaction research,10 will be used in place of the original 7-point Likert-type scale. The five points will be scored as 0 = Very dissatisfied to 4 = Very satisfied, and a composite scale score will be calculated by summing the scores of the 10 items.41 Item-specific and composite scores will be described at each time point (range, median, IQR). Composite scores will be compared across time using a Friedman test. The outcomes associated with the Minnesota Satisfaction Questionnaire will include three subscale scores (co-workers, supervision - human relations, and supervision û technical). Subscale scores will be generated by weighting response choices (very dissatisfied = 1 to very satisfied = 5) and summing the response weights for the five items in each scale, for a total possible range for scores from 5 to 25. Subscale scores will be described at each time point (range, median, IQR) and compared across time using a Friedman test.Data will be stored in RedCap and analyzed using Stata v15 (College Station, TX), with p &lt; 0.05 denoting statistical significance. Bonferroni corrections will be used to adjust for multiple comparisons were applicable.</t>
  </si>
  <si>
    <t>HM20009921</t>
  </si>
  <si>
    <t>VCU-VAVP Service Learning Partnership Development Project</t>
  </si>
  <si>
    <t>Recent, small qualitative studies and reports by non-profit agencies have indicated that lesbian, gay, bisexual, transgender, gender non-conforming/non-binary, and queer (LGBTQ+) young people are more likely to experience bullying, hate violence, police violence, and intimate partner/dating violence (Coker, Austin, and Schuster 2010; Kann 2016); have a higher risk of suicidal thoughts, depression, anxiety-related disorders, and suicide attempts (Russell and Joyner 2001; Grossman and DÆAugelli 2007); and overuse alcohol, marijuana, and tobacco products (Birkett, Espelage, and Koenig 2009). In addition, when combined with other marginalized identitiesùsuch as being a person of color, having limited physical and/or cognitive abilities, or living in poverty/being homelessùthe impact of homophobic and transphobic stigma is worsened and the effects more severe (Battle et al. 2000; Garofalo et al. 2006). A review of psychological correlates associated with reactions to disclosing experiences of violence or trauma to friends, family members, or institutional support workers indicates that positive social reactions are associated with more psychological health benefits and fewer negative health symptoms, whereas negative social reactions are associated with increased negative psychological health symptoms (Ullman 2001). The respondents' reactions suggested that there is a continuing need to educate people about the incidence and risks associated with violence, the possibility of disclosure, and what to do to best support people post-traumatically.</t>
  </si>
  <si>
    <t>There is no direct benefit to participating in this study.</t>
  </si>
  <si>
    <t>This is an exploratory study. The proposed partnership development between Dr. Bethany M. Coston and the Virginia Anti-Violence Project seeks to better understand the connection between homophobic and transphobic stigma, race/racism, experiences of violence, and post-traumatic outcomes such as anxiety, depression, and substance abuse within the framework of peer vs. institutional support mechanisms.</t>
  </si>
  <si>
    <t>I have regular, weekly meetings with my trainee, Haley Reynolds. We also communicate via secure Google Docs to keep track of tasks and associated protocols. Haley will only be involved in collecting data while I am simultaneously collecting it (e.g. she will not collect data on her own). When interview/focus group transcription occurs, Haley can reach me via phone or email in case of any issues.</t>
  </si>
  <si>
    <t>The knowledge gained during these focus group sessions will inform future research agendas, funding priorities, and potential programming for the Virginia Anti-Violence Project. Moreover, findings will inform the PIs development of a service-learning course on peer support and post-traumatic healing.</t>
  </si>
  <si>
    <t xml:space="preserve">Flyers will be posted at various local businesses and non-profits. The trainee may table for SAVES at VCU or hold tabling hours at local non-profits - they will have the google form up on a computer and will not be asking for personal information from those self-registering. </t>
  </si>
  <si>
    <t xml:space="preserve">The goal for this academic semester will be to identify community-driven issues and topics through focus groups; develop a semi-structured interview questionnaire on trauma, violence, and peer support based on the focus group data; and discuss the future sustainability of the project through future collaboration with other community organizations (such as Virginia Southerners on New Ground and the newly created Us Giving RVA Connection) and VCU units (for instance, the School of Social Work, or departments of Psychology, Biostatistics, or Education), through funding such as VCUÆs CEnR Partnership Development Grants. </t>
  </si>
  <si>
    <t>This project will employ focus groups as the primary data collection method. PI Coston will solicit participants through advertising at various locations on and off campus (SAVES, The Well, VAVP, and Side by Side to name a few). Participants for the focus group sessions will complete a google form to indicate interest in participation. Sessions will be capped at 10 people each, so the first 10 people who register will participate in the first session, while anyone leftover will roll over into the following session. PI Coston will have everyone who attends the sessions fill out an informed consent form. Focus group sessions will be voice--but not video--recorded. We will not ask individuals to use their real names or give any identifying information (such as address, social security, birthday, etc.) that could put them at risk. During the transcription phase, identifying information will be recorded as it was mentioned in the sessions, but it will be recorded in a password protected file. Moreover, PI Coston will use a reasonable measure of anonymization, via a unique ID de-identification code that only PI Coston will have access to, to remove any personally identifying information from the final, shareable, transcripts. All of this information will be saved on a secure server drive, such as Box. The community partner (VAVP) will only have access to the final report, which will include graphs, charts, and selected thematic responses from the focus groups, but not the raw data or transcribed notes.</t>
  </si>
  <si>
    <t>Virginia Anti Violence Project;</t>
  </si>
  <si>
    <t>HM20015914</t>
  </si>
  <si>
    <t>Building Capacity for Children's Participation in Child Welfare Care and Safety Planning</t>
  </si>
  <si>
    <t xml:space="preserve">Despite legislative mandates supporting children's right to participate in decision-making around issues which impact them (e.g., the 1989 United Nations Convention on the Rights of the Child (UNCRC), Preventing Sex Trafficking and Strengthening Families Act (2014), and the Foster ChildrenÆs Bill of Rights (National Conference of State Legislatures, 2016)), position statements from the American Academy of Pediatrics (Council on Community Pediatrics and Committee on Native American Child Health, 2010) and the American Psychological Association (Melton, 2005) affirming support for childrenÆs rights as a framework for practice with children, consistency of childrenÆs participation rights with the National Association of Social WorkersÆ Code of Ethics (Pritzker &amp; Richards-Schuster, 2016) and findings that children wish to have their voice heard and taken seriously (Bijleveld, Dedding, &amp; Bunders-Aelen, 2015; Peterson-Badali, Ruck, &amp; Bone, 2008); numerous studies have indicated that children and youth continue to feel silenced (Bell, 2011; Cossar, Brandon, &amp; Jordan, 2013; Mildred, &amp; Plummer, 2009; Nybell, 2013; Thomas &amp; OÆKane, 1999), their requests to adults for help and support often go unheeded (Burford, &amp; Gallagher, 2015; Cossar et al., 2013; Jobe, &amp; Gorin, 2013; Mildred &amp; Plummer, 2009), and their suggestions and ideas for what could be changed to improve their situation or that of their peers are not taken seriously (Pritzker &amp; Richards-Schuster, 2016). In the context of child welfare, the urgency of building supports for children to meaningfully participate is heightened as critical decisions are being made everyday without the input of the young people whose lives are drastically shaped and re-shaped by these decisions (Nybell, 2013). Although decisions are often being made by well-meaning adults who have childrenÆs best interests at heart, consequences of excluding children from participating in decision-making processes within this critical system at best reifies childrenÆs powerless position and at worst places children at increased risk of future harm (Bell, 2002; Berrick, Dickens, P÷s÷,  &amp; Skivenes, 2015; Bijleveld et al., 2015; Burford, &amp; Gallagher, 2015; Jobe, &amp; Gorin, 2013; Heimer, Na¿sman, &amp; Palme, 2018; Mildred &amp; Plummer, 2009). </t>
  </si>
  <si>
    <t xml:space="preserve">There are no direct benefits for participating in the interview phase of this study. However, child welfare caseworkers who participate in the co-learning group phase (series of focus groups) may experience professional and emotional benefits. Similar studies have found group learning opportunities for child welfare caseworkers can enhance emotional well-being (especially as it relates to work stress) and provide opportunities to develop relationships with colleagues (Fern, 2014; Lawrence, 2017). </t>
  </si>
  <si>
    <t>This study purpose is to gain understanding about children's participation in care and safety planning with a child welfare setting. Inclusion and exclusion criteria have been carefully considered to include individuals who have the most knowledge and experience of the setting of interest for this study, i.e. caseworkers and young people who have experience in child welfare systems. In addition, the study methodo</t>
  </si>
  <si>
    <t>This study will use an interpretivist, qualitative design to explore the following questions:Q1: How do caseworkers and young people with lived experience perceive childrenÆs participation in child welfare care and safety planning processes?Q2: Where are there opportunities for enhancing and strengthening participatory approaches with children within child welfare care and safety planning processes?</t>
  </si>
  <si>
    <t>The student research is the only person involved in working with participants at all sites.</t>
  </si>
  <si>
    <t>Child welfare caseworkers often report that they are driven to their work because of a desire to engage with children and families in making positive changes in their lives (Lawrence, 2017). Relatedly, caseworkers and the youth they work with have noted the importance of building relationships in order to foster trust (Bell, 2011; Burford &amp; Gallagher, 2015; Husby, Sletteb°, &amp; Juul, 2018; Jobe &amp; Gorin, 2013; Winter, 2009). However, considerable adversity in the child welfare work environment makes it difficult for caseworkers to build relationships with youth, and to feel effective in their work with children and youth (McFadden, Campbell, &amp; Taylor, 2015). Large caseloads and increasing administrative tasks which compete with face to face time with clients add to work stress and decrease job satisfaction (Bride, Jones, &amp; MacMaster, 2007; Johnco, Salloum, Olson, &amp; Edwards, 2014). Child welfare caseworkers report experiences of trauma and violence on the job which contribute to compassion fatigue, making it even more difficult for caseworkers to meaningfully engage (Bride et al., 2007). These barriers and adversities have been identified as contributing factors to the lack of direct engagement with children and youth and to an increased burnout in the child welfare workforce (Johnco, et al., 2014; McFadden et al., 2015). Although there are many qualitative studies exploring barriers to childrenÆs participation in child welfare and consequences of non-participation from the perspectives of child welfare caseworkers and young people (Arbeiter, &amp; Toros, 2017; Bijleveld et al., 2015; Heimer et al., 2018; Kri₧, K., &amp; Skivenes, 2015; McLeod, 2006; Nybell, 2013; Vis, Holtan, &amp; Thomas, 2012), there has been little research examining how to make childrenÆs participation possible within the child welfare system. Utilizing an interpretivist design, which centers the perspectives of child welfare caseworkers and young people who have lived experiences of child welfare services, this study aims to address this gap by exploring where there may be opportunities for making childrenÆs participation a part of standard child welfare practice. The study will explore the following questions:Q1: How do caseworkers and young people with lived experience perceive childrenÆs participation in child welfare care and safety planning processes?Q2: Where are there opportunities for enhancing and strengthening participatory approaches with children within child welfare care and safety planning processes?</t>
  </si>
  <si>
    <t>The initial recruitment phase will recruit 15-20 caseworkers and 15-20 young people for interviews. Caseworkers who are interviewed will be invited to participate in a caseworker co-learning group, with a goal of recruiting 8-10 caseworkers to participate in the group (which will meet once a month for 4 months) Young people who are interviewed will be invited to participate in an advisory group, with a goal of recruiting 5-7 young people to participate in the group (which will meet three times over a 4 month period). Participants will be recruited using purposive sampling and snowball methods. A recruitment flyer (see attached) will be distributed via email through the VCU School of Social Work, the Virginia Trauma Informed Care Network, and the researcherÆs contacts within the Virginia Department of Social Services. The flyer will also be posted at public places, such as in the VCU school of social work building and local public libraries. The flyer will direct participants to contact the student researcher through the study website or by phone. The study website will provide basic information about the study and the student researcher. The study website includes a interest form which will briefly screen individuals for eligibility (3 yes or no questions). If the individuals are eligible they will be asked to provide some contact information which the student researcher will use to contact them for scheduling an interview. Caseworker eligibility screening: Eligibility screening questions include: Are you currently working as a child welfare caseworker in CPS (child protective services), foster care or adoption services?, Do you work directly with children and youth (0-21 years old)?, Do you live in the Richmond metro area? If the caseworker responds yes to each question then they are eligible to participate. Young person eligibility screening: Eligibility screening questions include: Did you receive CPS (child protective services), foster care or adoption services as a minor (under 18) in Virginia?, Are you 18-25 years old?, Do you live in the Richmond metro area? If the individual responds yes to each question then they are eligible to participate. Following eligibility determination either through the website or via phone, the student researcher will share information about the interview process, answer any questions, and schedule an interview.As indicated above, after the interview is complete the student researcher will invite the interviewee to participate in the second phase of the study. Following the interview, the student researcher will verbally describe what participation in the second phase would involve and provide the individual with a copy of the appropriate group consent form. At this time, the student researcher will get verbal consent from the individual to contact at a later date with details about the meeting time/date/location. The individual will be encouraged to take the consent form with them to consider whether they would like to participate in the second phase.After all of the interviews have taken place, the student researcher will contact the individuals who verbally expressed an interest in participating in phase 2 of the study. The student researcher will again share information about phase 2 and verbally confirm that the individual is interested in participating. At this point, the student researcher will provide the individual with the date, time and location of the first group meeting (either the co=learning group or the advisory group, as appropriate).</t>
  </si>
  <si>
    <t>This study is intentionally focusing on the micro-relationship between the caseworker and the child  or youth they are working with as site of possibility in which caseworkers can build capacity towards more meaningful participation of youth, despite system level barriers. The emphasis for this study is on exploring caseworker and young peopleÆs viewpoints about childrenÆs participation and perceived possibilities for strengthening participatory practices. Therefore, this study will use an interpretivist approach to explore caseworkers and young peopleÆs perspectives about how to build capacity for meaningful participation of youth in child welfare, especially in care and safety planning. The interpretivist approach was selected in order to centralize the perspective of caseworkers and young people with lived experience and build knowledge about childrenÆs participation from their expertise, experiential and lived knowledge. The study will explore the research questions in two phases. The first phase will involve interviews with individuals who have lived experiences of child welfare (i.e. child welfare caseworkers and young people with lived experiences) and the second phase will involve a series of discussion group meetings (similar to focus groups) where a group of caseworkers and a group of young people will discuss how to strengthen participatory approaches with children in a child welfare setting.</t>
  </si>
  <si>
    <t>Study Design: This is a qualitative interpretativist study. The interpretivist approach was selected in order to centralize the perspective of caseworkers and young people with lived experience and build knowledge about childrenÆs participation from their expertise, experiential and lived knowledge. Qualitative constructivist grounded theory methodology guides this action research project. The design is well supported in the qualitative literature where there are numerous examples of action research studies using CGT as the guiding methodology (e.g. Fern, 2012; McIntyre, 1999; Also see Charmaz, 2017; Creswell, 2013; Herr &amp; Anderson, 2015).Study Procedures. This study includes two primary phases of data collection (see Research Process Diagram for detailed outline). In the first phase, the student researcher will interview caseworkers and young people about their perceptions of and experiences with childrenÆs participation. In the second phase of the research process the student researcher will facilitate meetings of a co-learning group with caseworkers and an advisory group with young people. These group meetings will be discussion based and similar in format to focus groups. Participants in these groups will be invited to engage more deeply with the student researcher in exploring childrenÆs participation in child welfare planning processes. Qualitative data will be collected through audio recording and transcription of the interviews and group meetings.Participant Demographic Survey: Following consent discussion and prior to the interview, the participant will be asked to complete a brief demographic survey. The survey asks the participant to provide their age (from a range), their gender identity, their racial/ethnic identity, and basic information about their involvement with the child welfare system (i.e. what service they work for or have experience with, CPS, foster care or adoption, and how long they have had experiences with the child welfare system). See the attached brief survey tool for details. The student researcher will use this demographic information to account for inclusiveness and diversity in the study participant population because maximum variability of study participants is a fundamental part of the constructivist grounded theory design.Interviews. Approximately 30-40 in person interviews, 1 hour long will be conducted in the first phase of the research process. The purpose of the interviews will be to gather data on individual perspectives about and experiences with childrenÆs participation in child welfare care and safety planning processes. Semi-structured interviews with caseworkers will explore the following domains of interest: 1) caseworkers motivations for entering into child welfare work, 2) perspectives about working with children in a child welfare setting, 3) perspectives about what meaningful participation looks like and 4) perceptions about what could help caseworkers and young people work together better. Similarly, interviews with young people will explore the following domains of interest: 1) perceptions of what meaningful participation looks like for young people, especially in child welfare care and safety planning processes 2) perceptions about what it looks like when young people feel that they are heard/not heard and 3) perceptions about what could help caseworkers and young people work together better. See attached sample semi-structured interview guides for more detail about specific questions which may be asked.Groups. Following the interview phase, 4 co-learning group meetings and 3 advisory group meetings will be facilitated by the student researcher. The meetings will take place monthly and last between 1.5 - 2 hours. The location of these group meetings will be determined by group preference, but will be centrally located in the Richmond metro area, fully accessible, on the public bus line and in a private meeting room. The student researcher will provide refreshments for each meeting.Co-Learning Group. Caseworkers who are interviewed will be invited to participate in a co-learning group (CLG) where they will have the opportunity to explore childrenÆs participation more deeply, to reflect on their practice with children and to consider action that they could take to enhance their practice. The purpose of the co-learning group is to gather rich data from group discussion of perceptions and experiences related to childrenÆs participation and feedback from the advisory group. In addition, through the co-learning group process, participants will be invited to try out participatory practices that they have identified and report back to the group about how it went and what they learned. Real world data generated from discussions about what it is like to actually put participation into practice will be critical to answering the research questions for this study. Implementing action plans will not be required for study participation, however, trying out and reflecting on elements of action will be strongly encouraged.Journaling. Throughout the data collection period, caseworker participants will be encouraged to try out participatory approaches in their practice and share their reflections on what it was like for them through reflective journals and in discussion at the co-learning group meetings. The purpose of including a journaling component is to capture caseworker reflections and perspectives about discussions had in co-learning group meetings and their practice experiences with trying out participation in their practice. Following each discussion group meeting caseworkers will be provided with the journal prompt for that month. The prompts are meant to encourage reflection and keep momentum going between group meetings. Consistent with the CGT methodology, the first reflective prompt will bedetermined by group discussion. Caseworkers will be asked to write the prompt on theworksheet and then use the space below to write and reflect. See the attached journal prompt worksheets for details about what will be asked of caseworkers. Writing and reflecting between group meetings through journaling will be encouraged but not required of study participants. If caseworkers choose to, they may share their reflective journals with the researcher. If shared these journal entries will be de-identified (including removing names, places and workplace information) by the student researcher before they are coded and analyzed along with the rest of the data. Any action plans which are developed by caseworkers and shared with the researcher will be de-identified, coded and analyzed as well.The role of the student researcher within the co-learning group will be to facilitate and create space for discussion/reflection about childrenÆs participation in child welfare planning processes. Although sample discussion guides have been developed for each meeting (see the attached sample group discussion guides for more specific detail about the questions and activities for each group meeting.), consistent with a CGT approach emergence has been built into the design (Charmez, 2017) firstly by discussing emergent themes from the ongoing coding and analysis process with participants at each meeting (which could result in a divergence from the proposed agenda) and secondly by inviting co-learning group participants to collaborate with the researcher to modify the agenda, suggest activities or materials which might be useful for the group, and to define what action planning might look like for group members. Engaging caseworkers in a discussion about emergent themes will also increase trustworthiness of the findings as the caseworkers will provide direct feedback to the researcher about the consistency, validity and utility of the themes as the research process unfolds. Advisory Group. Young people who are interviewed will be invited to participate in an advisory group (AG). The purpose of the advisory group is to generate rich data about young peopleÆs perspectives and experiences with participation in child welfare settings and develop a deeper understanding of how young people view the challenges and solutions to improving relationships between caseworkers and youth. The advisory group will offer feedback and prompts for the co-learning group to consider. The advisory group may choose to explore childrenÆs participation, generate critical questions and ideas for caseworkers in the co-learning group to consider, and reflect on how they think caseworkers could support children in having their voice heard and taken seriously within a child welfare context. Mirroring the same CGT approach as in the co-learning group, sample agendas and potential discussion topics for the advisory group meetings have been developed, however, emergence is built into the design by inviting advisory group members to discuss emergent themes generated throughout the research process and by collaborating with advisory group participants in modifying or augmenting meeting agendas or activities. Please see the attached sample group discussion guides for more specific detail about the questions and activities for each group meeting.Joint meeting. Another emergent aspect of the study design, is the potential for a joint meeting of the co-learning group and advisory group. The meeting will be offered to both groups and if both groups express an interest in participating in this type of meeting then the researcher will coordinate. If it occurs, the meeting could provide an opportunity for caseworkers and young people to interact directly and have discussion about a topic of interest to each group. The advisory group will lead the process of developing the agenda and determining the focus of the meeting based on their discussions of materials/questions coming to them from the caseworker co-learning group. (See sample group discussion guide for specific details.)Transcription and Coding of Data: Consistent with a CGT approach, data collection, coding and analysis will take place simultaneously (Charmaz, 2006, 2014; Creswell, 2013). Throughout the data collection period, as data are transcribed, they will be loaded into MaxQDA for coding and analysis. Every effort will be made to transcribe all data before coding. However, during the group phase of the research process, it may be necessary to initially code audio recordings from group meetings in order to generate the emergent themes document for discussion at the subsequent group meeting. If this occurs, as soon as the transcription becomes available, it will be coded and replace the audio file in MaxQDA. If the budget allows, the student researcher may utilize a transcription service to transcribe interviews and audio from group meetings. The Qualitative Data Transcription service at the University of Massachusetts (http://www.umass.edu/qdap/services.html) is the most likely transcriber that the student will use. This service includes secure upload for audio files and the transcribers are skilled at handling qualitative data.</t>
  </si>
  <si>
    <t>HM20009964</t>
  </si>
  <si>
    <t>Building Interactive Environments for Older Adults with Autism that Promote Stress Management and Engagement</t>
  </si>
  <si>
    <t>Staci Carr</t>
  </si>
  <si>
    <t xml:space="preserve">In 2016, RichmondÆs A Grace Place Adult (AGP) Care Center shared a specific need with VCUÆs Rehabilitation Research and Training Center, Department of Gerontology, the Department of Interior Design. Older adults with autism appeared to require supports and services that varied from similarly aged adults with disabilities and age-related conditions. Academic literature, overwhelmingly Our emerging transdisciplinary team, the Partnership for Aging with Autism Research Core (PAARC), observed AGPÆs service environment, physical space (i.e., floorplans), and enlisted the creative energy of VCU interior design students and, in concert with clearly defined parameters, we further defined the scope of needs and a genesis for proposed solutions. Adults with autism receiving services at AGP have exhibited support needs for stress reduction and active engagement in learning and leisure. Stress, often displayed as anxiety, is one of the most common comorbid mental health conditions for individuals with autism (White, Ollendick, Scahill, Oswald &amp; Albano, 2009). Engagement, often described as attention, is also a commonly cited challenge, and tends to decline in older age (Taylor &amp; Mailick, 2014). engaging younger populations, provided little guidance on the topic, As a team we felt an opportunity existed for braiding our knowledge to develop a service environment better equipped to meet the need of adults with autism. </t>
  </si>
  <si>
    <t xml:space="preserve">Interventions will be developed to satisfy participants' sensory needs. Alterations to the physical and social environment, including staff training, will create contexts for reducing stress and increasing participation. If effective, intervention materials will be kept by AGP staff for the use and benefit of participants after the study. </t>
  </si>
  <si>
    <t xml:space="preserve">We target for study adults with ASD in order to develop evidence based practices for stress reduction and increased participation for this population and for those who support them. </t>
  </si>
  <si>
    <t xml:space="preserve">Sensory interventions 1 (aggregate) and 2 (individualized) will change recorded levels of stress and engagement as measured through frequency of behaviors. </t>
  </si>
  <si>
    <t xml:space="preserve">The research co-investigators along with the consultant from A Grace Place will have monthly meetings to discuss recruitment, data collection and analysis, potential project challenges, and other pertinent study information. Research assistants will debrief the CEO of A Grace Place, the PI, and the research team after all observations through an live memos (e.g., Google Form). Live memos will not include any identifiable information. Any adverse events will be captured through these memos, and addressed within 48 hours by the research team. </t>
  </si>
  <si>
    <t>Best practices for reducing stress and meeting the sensory needs of adults with ASD have yet to be developed. This study will provide initial evidence for strategies that support adults with ASD. The strategies, if effective, can be disseminated to multiple adult care centers and other environments (e.g., home and work).</t>
  </si>
  <si>
    <t>CEO of A Grace Place identified y all eligible participants for study. A letter of invitation and description of the study was distributed to clients with ASD that attend AGP and their primary caregivers. The letter was in the form of the attached recruitment email. For those who were interested, they participated in one of two focus groups to share their experiences with their son/daughter/etc. with an autism diagnosis. At the end of the focus group, the consent form was read to, reviewed with, and sent home for further review. The consent forms that were sent back were then placed in a secure file and the family was given a unique number to protect their identity.</t>
  </si>
  <si>
    <t xml:space="preserve">Goal 1: VCU and A Grace Place (AGP) together will develop a comprehensive training plan to deliver to support staff and care givers targeting a variety of topics including but not limited to: overview of autism and aging, identifying stress support needs, building appropriate communication systems, identifying feelings, thoughts, and actions, and aging comfortably in an environment built to enhance the above skills while providing comfort and independence. Trainings are for non- research and to inform staff about autism, sensory differences, and how to implement intervention.Objective 1: Design live training for staff and caregivers that can be delivered at AGP with guided discussion and activities to assess knowledge.Objective 2: Develop on-line modules with facilitator guide to allow on-going training for AGP new staff, additional training, new caregivers, and other stakeholders.Objective 3: Develop training evaluation for both live and on-line training to evaluate the effectiveness of training.Goal 2: VCU and AGP together will design spaces and supports to address independence, stress reduction, communication, social engagement, and leisure skills for a new space expected to be purchased summer 2017. 	Objective 1: Develop visual supports, schedules, choice making systems that can be accessed by any adult at AGP to help them navigate their environment, plan their day and engage with others to the greatest extent possible.	Objective 2: Explore sensory profiling questionnaires that can be completed with adults with autism to assess sensory activities that would be beneficial for the client for stress reduction.	Objective 3: Design spaces taking into account the sensory needs of adults with autism including: lighting, noise, color, and need for time away from others. 	Objective 4: Design a system for adults to access self-soothing items such as noise canceling headphones, weighted items, tactile items, etc. based on the individual results of their sensory profile	Goal 3: VCU and AGP together will develop and execute a research plan utilizing data collection targeting engagement and stress reduction for aging adults with autism and complete IRB proposal and submissionObjective 1: Operationally define engagement for the aging adults with autismpopulation.Objective 2:  Operationally define stress for each client with autism served at AGP and develop a plan to measure it across settings and activities.	Objective 3: Train staff, student interns, and research core on data collection procedures and protocols and interventions to address both engagement and stress.	Objective 4: Use pilot research data and result to submit for additional funding from outside agencies. </t>
  </si>
  <si>
    <t>PAARC is committed to person-centered support services for adults aging with autism. Such support accounts for personal factors like life events, coping styles, personal preferences, and sensory profiles and environmental factors, both physical and social. Intervention therefore will be individualized and target the physical and social environment.Understanding the individual. An estimated 95% of individuals with autism experience challenges with sensory processing which includes receiving, integrating, interpreting and responding to sense related stimuli (Baker, Lane, Angley &amp; Young, 2008). Congruence between sensory processing preferences and the physical environment can reduce stress responses and improve behavior, including attention and participation. A parent/guardian or LAR will complete DunnÆs (1999) Caregiver Sensory Profile on paper form, building sensory processing preferences for each participant. To accurately document stress and engagement behavior, AGP staff  will also create lists of observable behaviors, for each participant, indicative of stress and non-attending (Data Collection Form 1). Staff will be providing preferred materials and activities as determined through the documentation of observable behaviors, the results of the sensory profile, and focus group themes. This preferred materials will be included in the individual's sensory bin. Specific instructions on how to engage the client will be outlined and shared with case managers and direct care staff through client conference meetings. The physical environment. AGP serves approximately 200 clients with various disabilities, including dementia and AlzheimerÆs disease. Different wings of the building accommodate different populations, nonetheless there are common areas shared by the majority of clients making impractical any wholesale environmental altercations for the benefit of individuals with autism.  Additionally, AGP is currently fundraising to build and subsequently populate a new building making expensive changes to the building structure financially irresponsible. Environmental changes best fitting individual needs and organizational contexts are those which attentive yet inexpensive, thoughtful yet mobile. The first intervention (Intervention A) to alter the physical environment will be an age appropriate, multi-paneled interactive piece of furniture. Pictures will be submitted once construction is completed. With the appearance and relative mounting simplicity of an art installment, the sensory furniture instillation will be housed in a separate recreation room and will be responsive to multiple preferred textures, sounds, scents, and surfaces. The surfaces may include different types of lighting complete with switches as well as games, instruments, and creative expression activities. Through the furniture installment each participant will have access to multiple modalities for meeting sensory needs while reducing stress and increasing engagement in activities of leisure, learning or expression. Explicit details have not been worked out, however the attached description of this sensory intervention is included in the documents section.The second intervention (Intervention B) will be developed from participantsÆ sensory preferences, but unlike the wall will be entirely individualized. Interactive sensory boxes have long been used for calming and educational effects they have on children with autism. We will co-develop and implement boxes (i.e.,20 gallon bins), filled with various age-appropriate interactive tools, games and devices that satisfy personal preferences and sensory needs. For example, one box might include items such as weighted lap pads, a jewelry making kit, headphones with options for music or white noise, and a meditative sand garden. The bins will provide opportunities for choice making and include activities that can be social, creative or educational, each with the goal of reducing stress and maintaining attention. The bins will be easily stored, labeled, and transported from room to room or from building to building. Please note that interaction with bins and sensory furniture/wall will only be available during intervention until study is completed. The initial pilot of the study will include 8 participants with autism, 4 randomly assigned to treatments A &amp; B and 4 serving as controls that will not access either intervention. To remain within budget and mitigate unknown, negative externalities, a smaller intervention group is optimal. AGP staff will be trained to facilitate engagement in interventions A &amp; B while research assistants will be trained to collect baseline and intervention data; both are necessary precursors to intervention. AGP staff will be trained in a "train the trainer" model so that case managers gain the necessary information and skills and can then train their staff in staff meetings or when convenient to them. Each participant will be observed twice during each phase of the project- baseline, intervention A and intervention B, during a three month timeframe. The wait-list control group will receive three baseline observations during the same timeframe. Their intervention will begin after the pilot group completes their interventions. If the wait-list control group extends beyond the end date of this study, an amendment to IRB will be submitted. Intervention B is more individualized than A and we expect corresponding reductions in stress and nonattending behaviors. Observing multiple baselines for the control group captures typical behavior variation.  Two research assistants will participate in each observation to provide 12 observations per participant and the ability to test for interrater reliability. Observations will be 10 minutes each and non-attending (i.e., not interacting or paying attention) and stress related behaviors will be taken at 20 second intervals. Research Assistants will introduce themselves to the participant and inform them that they are there to "See what they are working on".  We hypothesize that instances of non-attendance and stress will decrease across observations for the intervention group. Data will be collected on participant specific data forms that have observable behaviors listed (specific to the participant)- in document section We will analyze data using separate ANOVAs to test each dependent variable, attending and stress. This test will allow us to examine within group changes over time (T1, T2, T3) and between group differences for those receiving and not receiving treatment. We will also examine interaction effects between time and treatment group. The study will also use secondary focus group data (transcripts) from caregivers of adults with collected by A Grace Place. In these focus groups caregivers described the support needs for adult children with ASD. Themes generated from focus groups will be used to inform interventions A and B. Please note that focus groups have been completed and information from the focus groups were used to inform the development of the intervention.</t>
  </si>
  <si>
    <t>A Grace Place Adult Care Center;</t>
  </si>
  <si>
    <t>HM15174</t>
  </si>
  <si>
    <t>Assessment of Health Needs: A Community Based Approach</t>
  </si>
  <si>
    <t>Carlin Rafie</t>
  </si>
  <si>
    <t xml:space="preserve">Cancer is a significant health problem in Virginia, impacting the physical, emotional, economic, and social well-being of individuals, their families, and communities. An average of 32,769 Virginia residents are diagnosed with cancer annually(1),  with an average of 13,891 succumbing to their disease (2). Cancer was the leading cause of death in Virginia in 2007, surpassing heart disease (3). Virginia is a highly diverse state in geography, population demographics, economics, and access to healthcare. With a land mass of 40,000 square miles that spans from the shores of the Atlantic to the hills of the Appalachian Mountains, there are varying degrees of knowledge of and access to health care. For cancer prevention and control efforts to be effective they, ômust be complete, comprehensive, sustainable, community-specific, and culturally and linguistically appropriate.ö Virginia is poised to combat this disease with healthcare institutions, cancer care centers, state education and research institutions, city and state governments, non-profit organizations, and grass-roots community groups working to reduce the cancer burden in the State. In addition, a statewide network of partners, the Cancer Action Coalition of Virginia (CACV), has developed a State five year cancer plan since 2001 to help unify and direct the efforts of these organizations in combating cancer (4).  To accomplish this; an evaluation of the needs specific to defined communities is required. This study proposes to asses the health and health care attitudes, and cancer health needs in five Southside and Southwest health districts, which carry a heavy cancer burden and are largely medically underserved.  The focus group method will be used to gather community based information.  Focus groups provide a method of assessment that differs from traditional data collection methods. The advantages of this type of assessment are that it provides rich, in-depth descriptions, has immediate explanatory power, and grounds the research in local contexts (5). These factors will help the research go beyond its initial questions and lead to potentially unexpected and insightful findings (6). Focus groups provide a broader range of information to the study as participantsÆ ideas keep building on themselves, thus making room for the unexpected. Although individual interviews are also a frequently used method in qualitative research, the focus group method goes much further in permitting total candor that often is not found in a one-to-one interview. This is because members of the focus group draw strength from one another and support the expression of ideas or opinions that may otherwise be viewed as unpopular (7). The assessment of cancer needs specific to each community will be used to develop a holistic strategy to improve cancer outcomes, and will utilize strategies that are culturally appropriate to these communities.  1.Statistics provided by the Virginia Cancer Registry (June, 2011), data from 2001 to 2007.  2.Statistics provided by the Virginia Department of Health (June, 2011), data from 2005 û 2009.  3.CDC, National Center for Injury Prevention, WISQARS Leading Causes of Death Reports 1999 û 2007, accessed on November 1, 2011, http://webappa.cdc.gov/cgi-bin/broker.exe.  4.The Virginia Cancer Plan 2008 û 2012, Cancer Plan Action Coalition (CPAC)  5.Tipping, J. (1998), Focus groups: A method of needs assessment. J. Contin. Educ. Health Prof., 18: 150û154. doi: 10.1002/chp.1340180304  6.Kitsinger S. Introducing focus groups. BMJ 7. Bers TH. The popularity and problems of 1993; 311:299-302. Focus group research. College and University 1989; 44:260-264.   </t>
  </si>
  <si>
    <t xml:space="preserve">There is significant potential benefit for the human subjects participating in the research project. The participants will be given the opportunity to contribute to the discussion regarding cancer resources in their community. Participation could also lead to further opportunities for participants to change the resources for cancer support in their health districts in a positive direction. </t>
  </si>
  <si>
    <t xml:space="preserve">All participants will be recruited from the the Health districts of Central Virginia, Lenowisko, West Piedmont, Cumberland Plateau, and Southside. These five health districts have a relatively high cancer burden in comparison with the rest of Virginia, and are largely medically underserved areas. The subject population for recruitment will be rurally based,  as all of these health districts are largerly rural.  Focus groups will be held in each of the counties within the health districts to ensure geographically representative participation. </t>
  </si>
  <si>
    <t xml:space="preserve">Cancer is a difficult disease -- difficult to treat, to endure and to cure.  A report from the Robert Wood Johnson Foundation and the Population Health Institute at the University of Wisconsin highlighted areas of Virginia that have the worst health outcomes.  VirginiaÆs Tobacco Counties ranked among the worst.  Rural populations often do not have adequate access to the best cancer care and, consequently, may not receive appropriate treatment at the earliest stages of the disease.  Many rural areas in Virginia do not have adequate oncology services.To effectively reduce the cancer incidence and mortality rates in the Southside and Southwest counties of Virginia, it is imperative to evaluate the gaps in knowledge, access to early detection services and effective treatment, cancer risk factors, and advocacy organizations at the county level.  This information can then be used to inform and support resource investment decisions at the state, county, and community level to address the county specific needs.  Numerous organizations, governmental and non-profit, within the State are collecting cancer related information at the state and regional level.  A collaborative effort to systematically gather all relevant information, including physician and patient based subjective data, into county specific documents that can be used to prioritize funding does not exist, however.This project proposes to collect information on the perceived burden of cancer and availability of medical and support resources within five health districts in Southside and Southwest Virginia through the performance of focus group.   We will evaluate the experiences, attitudes and awareness of health district residents of cancer as a health issue in their community, cancer prevention and screening services, availability of treatment and survivorship support,  cancer information needs, and attitudes toward cancer clinical trials. This information will be collected, analyzed, and eventually published in a comprehensive cancer assessment report for each health district along with other assessment data that falls outside of this specific research protocol. </t>
  </si>
  <si>
    <t xml:space="preserve">All of the investigators on the study, including the Community Needs Assessment Coordinators were involved in the development of the protocol.  In addition, all additional research personnel involved in the project will be required to read and review the protocol.   Weekly meetings of all personnel will be conducted throughout the project to ensure everyone is aware of progress in the protocol. </t>
  </si>
  <si>
    <t>The information gathered during the focus group discussions will provide valuable information about the public perception of the assetts in their community related to healthy lifestyles and cancer care, as well as the gaps and needs in their community for the same.  Information about the resources and needs related to health and cancer prevention and care in largerly rural communities may have broad applicability in other similar communities.  In addition, evaluation of the effectiveness of both gathering and disseminating community based information back into the community to mobilize local organizations to action will be valuable to promoting this approach to community assessment in other similar areas.</t>
  </si>
  <si>
    <t xml:space="preserve">Subjects will be recruited through advertisement using flyers, local advertising, and word of mouth.  Fliers and PSAÆs will be developed for the general population and cancer survivor/caregiver focus groups separately.  Promotional materials will instruct interested participants to call the local cancer needs assessment coordinator.  Two groups of participants will be recruited, health district residents from the general population who have not had cancer or been the primary caregiver of someone with cancer, and residents who are cancer survivors or primary caregivers of someone with cancer.  Interested participants will be pre-screened by the local cancer needs assessment coordinator over the phone for socio-demographic information, eligibility and willingness to participant (See recruitment materials) During the phone screening the participant will be informed about the study. Upon arriving at the focus group the participants will again be informed about the purposes and goals of the study and what their participation entails. They will also be given a written consent to review and sign before they begin the focus group (See Appendix 1 and 2). This study will only collect names and contact information of screened potential participants who are eligible for participation and who indicate that they would like to participate during the pre-screening process.  This information will kept electronically, and saved in a password protected file as described in Section C.  </t>
  </si>
  <si>
    <t xml:space="preserve">Specific Aim 1: Perform focus groups with the general population to evaluate community perceptions of cancer as a health issue in their community, relationship of lifestyle and evironmental factors and health, cancer screening and research, and community needs around these topic areas in 5 Health Districts in Southside/Southwest Virginia.Specific Aim 2:  Perform focus groups with cancer survivors and caregivers to evaluate community experiences with cancer diagnosis and treatment, coordination of post-treatment follow-up, cancer research, and the community needs in these areas in 5 Health Districts in Southside/Southwest Virginia. </t>
  </si>
  <si>
    <t xml:space="preserve">Focus groups will be conducted with two population groups to gather community based information about health and health care attitudes, and cancer health needs in the five health districts.  The first population group will be adults from the general population who have not necessarily had cancer or cared for someone with cancer.  The second population group will be residents who have either had cancer themselves, or who were primary caregivers of an individual with cancer.  This project will perform 4 - 5 focus group with the general population group, and 4 -5 with the cancer survivor/caregiver population group in each of 5 health districts.  The actual number will depend on the population of the health district, and saturation of information coming from the focus groups.  Each focus group will consist of  6 to 12 participants.  The focus groups will be recruited by voluntary participation in response to advertisement through media, flyers, and word of mouth.  Potential participants will be asked screening questions related to demographics and experience with cancer in order to obtain participants who mirror the demographic make-up of the health district.  The focus groups will be geographically distributed throughout each of the counties that make up the health districts, in order to get broad based representation.  Community organizations willing to provide meeting space for the events will be identified and selected for accessibility to the majority of participants.  Potential locations include local libraries, churches, healthcare facilities, among others.  The focus groups will be offered at a time conveneint for the majority of volunteers, and will take appromiximetly two hours. They will be led by a trained facilitator and an assistant. Facilitators have received training at VCU by a Faculty member of the Department of Family Medicine and Population Health, who teaches qualitative research methodology, and have extensive experience with the performance of focus groups and data analysis (Resa Jones, PhD, Associate Professor).  In addition, prior to conducting the cancer survivor focus groups, facilitators will receive training on the management of emotional distress in cancer survivors by a licensed clinical social worker (Connie Macaluso, LCSW, NCC) at the Massey Cancer Center who facilitates the cancer support groups offered at this institution.  The focus group will begin with an overview of the project and obtaining written consent from each participant.  Major thematic areas for discussion in the general population focus groups include general attitudes about health and cancer specifically, perceptions of lifestyle, evironmental factors and health, attitudes about cancer screening and research, and perceived community needs around these topic areas..  Focus groups with cancer survivors and caregivers will focus on participant experiences  with cancer diagnosis and treatment, coordination of post-treatment follow-up, and cancer research in the health district, and the community needs in these areas. The sessions will be recorded for transcription later and the focus group assistant will take detailed notes during the session.   Within 24 hours after each session, the facilitator and assistant will discuss and document their general impressions and most salient themes that came out of the focus group.  Participants will be compensated $50 for participating, $25 if they leave early. </t>
  </si>
  <si>
    <t>HM20010221</t>
  </si>
  <si>
    <t>Assessment of Guideline-Driven Cervical Cancer Screening ESRHS</t>
  </si>
  <si>
    <t>Mark Ryan</t>
  </si>
  <si>
    <t>Background and Significance: In 2011, the American Society for Colposcopy and Cervical Pathology (ASCCP), the American Society for Clinical Pathology (ASCP) and the American Cancer Society (ACS) updated their joint guidelines with respect to the frequency of pap smears for cervical cancer screening. The American College of Obstetricians and Gynecologists (ACOG) issued a practice bulletin updating their recommendations, initially in 2009 and again in January 2016. The current guidelines include initiating pap smears at age 21 and continuing until age 65. The frequency of pap smear, assuming the previous pap smear is normal, is every 3 years from age 21-29 and every 5 years with HPV co-testing from age 30-65 (ACOG, 2016).Preliminary Data: According to recent QA data measuring Huddle Sheet results between September 2015 û October 2016, the average compliance with the pap guidelines at ESRH was 62.42%, with a range of 46.41% to 83.34%. The national average for federally qualified community health centers (FQCHCs) in 2015 was 56% (Health Resources &amp; Services Administration, 2015).References:The American College of Obstetricians and Gynecologists. (2009). ACOG Committee Opinion No. 431: Routine Pelvic Examination and Cervical Cytology Screening. Obstetrics &amp; Gynecology, 113(5), 1190-1193.The American College of Obstetricians and Gynecologists. (2016). Practice Bulletin No. 168 Summary. Obstetrics &amp; Gynecology, 128(4), 923-925.Health Resources &amp; Services Administration (2015) 2015 Health Center Data. Retrieved January 18, 2017, from https://bphc.hrsa.gov/uds/datacenter.aspx</t>
  </si>
  <si>
    <t xml:space="preserve">None. </t>
  </si>
  <si>
    <t>The inclusion criteria are broad in order to address system-wide performance in providing appropriate preventive care. The exclusion criteria have been selected to limit the sample to patients who fit the standard guidelines for Pap smears and to avoid pregnant patients given that they have additional healthcare needs outside of the scope of this study.</t>
  </si>
  <si>
    <t>This study will assess how well a rural community health center conformed to the 2009 ASCCP guidelines for pap/hpv testing frequency from 2010-2016.</t>
  </si>
  <si>
    <t>All persons at all involved sites will be informed of the specific research protocol in writing and will receive HIPAA training as required for any individual with access to patient records, regardless of whether they have access to the data before or after stripped of patient identifiers. The team will schedule periodic research calls/teleconferences and will be in regular contact via email.</t>
  </si>
  <si>
    <t>This study will enable the researchers to identify the level of compliance with current pap smear guidelines at ESRH. This study may also identify barriers to adhering to guidelines and methods increase adherence to guidelines that may applicable to other health care organizations.</t>
  </si>
  <si>
    <t xml:space="preserve">We are searching the database for pap results during the time period noted, and then removing the patients in the exclusion criteria by looking at DOB to exclude those &lt;21 and &gt;65, searching for positive pregnancy tests, as well as hysterectomy status. The EMR in question has been in use with this population for over 10 years with similar recording methods for each data point throughout the time in question so pulling the data is fairly straightforward. </t>
  </si>
  <si>
    <t>The 2009 ASCCP guidelines changed the interval for cervical cancer screening via pap smear to every 3 years for women ages 21-29 and to every 5 years (with HPV cotesting) for women ages 30-65.  We will determine the percentage of Eastern Shore Rural Health Inc. (ESRH) patients screened at the recommended intervals.  Additionally, we will determine whether women with an abnormal screen received appropriate follow up per the 2009 guidelines. Our review will search for both over-treatment/testing and under-treatment/testing.</t>
  </si>
  <si>
    <t>Experimental Design and Methods: We will conduct a review of electronic charts of all patients who had a pap smear performed by an ESRH provider between the dates 1/5/2010 - 1/4/2016. Data will be searched and collected through the eClinicalWorks program and then sorted using traditional statistical measures for interpreting data. Patient data, once collected, will be stripped of identifiers. After identifying patients who had cervical cancer screening performed as described above, the patient's medical record will be reviewed for follow-up testing as per 2009 guidelines. No patient identifier will be included in the final data set used for analysis. That is, the final dataset will include the pap result and date, the date of the pap, the age in years of the patient, and a numerical identifier (patient records will be labelled 1-10,000 so that for patients who have had more than 1 pap, this will be clear in the dataset). Additional data that will be included if available for a patient: hysterectomy status, colposcopy results.</t>
  </si>
  <si>
    <t>Eastern Shore Rural Health, Inc.;Eastern Shore Rural Health, Inc.;</t>
  </si>
  <si>
    <t>HM15425</t>
  </si>
  <si>
    <t>Sensor-Augmented Sleep Hygiene (SASH) Training for Adults with Autism</t>
  </si>
  <si>
    <t>Lynwood Gentry</t>
  </si>
  <si>
    <t>Autism spectrum disorder (ASD) has reached epidemic proportions in the U.S., with an estimated 1 in 88 children diagnosed with the condition, which is characterized by cognitive, sensory and somatic dysfunction that affects communication and behavior, leading to difficulty in managing everyday functional tasks and social engagement (Goldman, et al., 2009; Baio, 2012). Sleep disorders û primarily insomnia and poor sleep efficiency û are more prevalent in children with ASD (44-83%) than in the general pediatric population (10-30%) (Bruni, et al., 2007; Reynolds &amp; Malow, 2011) and students with ASD who sleep poorly are more likely to have attention problems, aggression and oppositional behavior than those who sleep well (Goldman, et al. 2009; Goldman, et al., 2011; Park, et al., 2012; Taylor, Schreck &amp; Mulick, 2012). Though a growing body of literature addresses the sleeping problems of children with autism, we know very little about whether those problems persist into adulthood and how they may impact everyday function. We do know, however, that people with autism are the least likely cohort within the intellectual disability population to find any sort of employment (CDC, 2013). Cognitive-behavioral challenges pose daunting problems in post-secondary schooling and social life as well. Any intervention that can improve cognitive-behavioral performance may be expected to support the independent living goals of this group. A personalized sleep hygiene program tailored to the sleep habits of the individual may improve sleep quality and cognitive-behavioral function. Sleep research with people who have autism can be difficult. Overnight polysomnographic sleep labs may be poorly tolerated, because of the artificial nature of the sleep environment and the potential for sensory overload associated with the lines and leads attached to the patient. Traditional group-based sleep hygiene therapies may prove unsuccessful, because many people with autism function poorly in social settings. A home-based, individualized approach, using non-intrusive instrumentation and computerized feedback, may be well tolerated by people with autism, providing both quantitative measures of sleep quality and private just-in-time sleep quality recommendations. The Sensor-Augmented Sleep Hygiene (SASH) pilot study proposed herein is designed to test the feasibility of just such a method, using a Readiband sleep-monitoring watch linked wirelessly to an Apple iPhone for data collection, transmission and sleep hygiene cueing. If proven feasible, we will undertake an efficacy trial focused on improving the sleep quality of people with autism and by extension their cognitive-behavioral performance in waking life.Baio, G., Robinson, R.O., Boyd, S., &amp; Charman, T. (2006).  Sleep electroencephalograms in young children with autism with and without regression. Developmental Medicine &amp; Child Neurology, 48 (7), 604-608.Bruni, O., Ferri, R., Vittori, E., Novelli, L., Vignati, M., Porfirio, M.C., Curatolo, P. (2007). Sleep architecture and NREM alterations in children and adolescents with Asperger syndrome. Sleep, 30 (11), 1577-1585.Centers for Disease Control (2013). New data on autism spectrum disorders.  Downloaded from http://www.cdc.gov/features/countingautism on March 26, 2013.Fatigue Science (2013).  Validation of the Readiband actimeter for assessment of sleep quality.  Downloaded from http://www.fatiguescience.com/solutions on March 26, 2013.Gentry, T., &amp; Loveland, J. (2013).  The occupation of sleep:  OT role in assessment and management of sleep disorders.  OT Practice, 18 (1), 9-14.Gentry, T. , Lau, S., Molinelli, A., Fallen, A., &amp; Kriner, R. (2012).  The Apple iPod Touch as a vocational aid for adults with autism:  3 case studies.  Journal of Vocational Rehabilitation, 37, 75-85.Gentry, T. &amp; Loveland, J. (2012).  The OT role in assessment and management of sleep disorders: Short course.  American Occupational Therapy Association Annual Conference.  Indianapolis.Gentry, T., Wallace, J., Kvarfordt, C., &amp; Lynch, K.B. (2010).  PDAs as cognitive aids for adolescents with autism:  Results of a community-based trial.  Journal of Vocational Rehabilitation, 32, 101-108.Gentry, T. (2008).  PDAs as cognitive aids for individuals with multiple sclerosis.  American Journal of Occupational Therapy.  52:  444-452.Gentry, T.  &amp; Wallace, J.  (2008). Personal digital assistants as cognitive aids for individuals with severe traumatic brain injury:  A community-based trial.  Brain Injury, 22:  19-24.Goldman, S.E., McGrew, S., Johnson, K.P., Richdale, A.L., Clemons, T., &amp; Malow, B.A. (2011).  Sleep is associated with problem behaviors in children and adolescents with autism spectrum disorders.  Research in Autism Spectrum Disorders, 5, 1223-1229.Goldman, S.E., Surdyka, K., Cuevas, R., Adkins, K., Wang, L., &amp; Malow, B.A. (2009). Defining the sleep phenotype in children with autism.  Developmental Neuropsychology, 34 (5), 560-573.Matson, J.L., Ancona, M.N., &amp; Wilkins, J. (2008).  Sleep disturbances in adults with autism spectrum disorders and severe intellectual impairments.  Journal of Mental Health Research in Intellectual Disabilities, 1 (3), 129-139.Morgenthaler, T., Alessi, C., Friedman, L., Owens, J., Kapur, V., Boehlecke, B., Brown, T., Chesson, A., Coleman, J., Lee-Chiong, T., Pancer, J., Swick, T.J. (2007). Practice Parameters for the Use of Actigraphy in the Assessment of Sleep and Sleep Disorders: An Update for 2007. Sleep, 30(4): 519-529.Natale, V., Plazzi, G., &amp; Martoni, M. (2009). Actigraphy in the assessment of insomnia: a quantitative approach. Sleep, 32 (6), 767-771.Oyane, N.M., &amp; Bjorvatn, B. (2005).  Sleep disturbances in adolescents and young adults with autism and Asperger syndrome.  Autism, 9 (1), 83-94.Park, S., Cho, S-C., Cho, I., Kim, B.N., Kim, J-W., Shin, M.S., &amp; Yoo, H.J. (2012).  Sleep problems and their correlates and comorbid psychopathology of children with autism spectrum disorders.  Research in Autism Spectrum Disorders, 6, 1068-1072.Reynolds, A.M., &amp; Malow, B.A. (2011).  Sleep and autism spectrum disorders.  Pediatric Clinics of North America, 58 (3), 685-698.Schreck, K., Mulick, J., &amp; Smith, A. (2004).  Sleep problems as possible predictors of intensified symptoms of autism.  Research in Developmental Disabilities, 25 (1), 57-66.	Tani, P., Lindberg, N., Nieminen-von Wendt, T., von Wendt, L., Alanko, L., Appelberg, B., &amp; Porkka Heiskanen, T. (2003).  Insomnia is a frequent finding in adults with Asperger syndrome.  BioMed Central Psychiatry, 3, 12. Doi: 10.1186/1471-244X-3-12.</t>
  </si>
  <si>
    <t>It is possible that telehealth cues provided to study participants related to sleep quality and sleep hygiene may be used by the participant to address sleeping difficulties.</t>
  </si>
  <si>
    <t>We are conducting this study with adults who have a diagnosis on the autism spectrum, because this is the population under consideration for this intervention.</t>
  </si>
  <si>
    <t>Research DesignThis pilot study will assess the feasibility of using a Sensor-Augmented Sleep Hygiene (SASH) protocol with adults who have autism and a self-reported sleep disorder; it will also provide preliminary data to assess the efficacy of the SASH intervention. Initial exploration of the effectiveness of the intervention will use a single subjects AB experimental design, enhanced with time series and treatment by subjects elements. The Readiband wrist-worn actigraph proposed for this study measures total hours of sleep, insomnia and interrupted sleep, the most prominent sleeping problems identified among those with autism. Hypotheses:H01a (Specific Aim 1) û Participants will find wearing a Readiband actigraph during the eight-week study acceptable, as measured by a usage questionnaire and by actigraphy readings showing that they wore the actigraph continuously during the study.H01b (Specific Aim 1) û Participants will find using a smartphone to upload sleep data and receive sleep hygiene recommendations acceptable, as measured on a usage questionnaire, and by automated time-stamped records of smartphone usage during the study.HO2a (Specific Aim 2) û Participants who receive sleep hygiene recommendations will demonstrate improved sleep quality measured by actigraphy on the following outcomes:  (1) shorter average time to sleep onset, (2) fewer average number of nightly awakenings, and (3) longer average nightly total time asleep across their seven weeks of study participation. Participants who receive more training will show more improvement.HO2b (Specific Aim 2) û Participants will self-report improvements in sleep quality, as measured by before-after trial scores on the Pittsburgh Sleep Quality Index (PSQI). Participants who receive more training will show more improvement.HO2C (Specific Aim 2) û Participants will self-report decreased daytime fatigue, as measured by before-after trial scores on the Fatigue Symptom Scale (FSS). Participants who receive more training will show more improvement.To assess Specific Aim 3, a questionnaire will be developed to rate SASH subject satisfaction with the intervention protocol and its ease of use.</t>
  </si>
  <si>
    <t>All subjects will be seen in their homes or at another location of their choosing.  The study consent form will be provided for them to read, a verbal description of the protocol and consent will also be delivered, and subjects will be given an opportunity to review the consent and ask any questions they may have.  Investigators will be available by phone, text, or email throughout study participation.</t>
  </si>
  <si>
    <t>We know very little about the sleep habits of adults with autism.  Using actimeters in natural environments to measure sleep quality and text messages as telehealth cueing strategies may increase our knowledge of this topic and provide a straightforward way of addressing sleep challenges.</t>
  </si>
  <si>
    <t>Fliers will be distributed to programs in central Virginia that offer services to adults with autism, and those organizations will be asked to post these fliers.  The fliers will include contact information for the principal investigator, so interested volunteers may call.</t>
  </si>
  <si>
    <t>Specific AimsAim 1 - To assess the acceptability of the equipment used in a sensor-augmented sleep hygiene (SASH) training program by adults with autism. All subjects in the study will wear a Readiband wrist-worn actigraph for seven weeks. They will also receive an iPhone for periodic upload of sleep quality data and automatic download of sleep hygiene recommendations via text message. At the conclusion of each subjectÆs participation, I will ask her/him to complete a brief questionnaire inquiring about the acceptability of wearing the actigraph and the acceptability and ease of use of the smartphone sleep aid.Aim 2 - To generate preliminary data for estimation of effect size for the SASH intervention, in order to conduct a power analysis and determine necessary sample size for an efficacy study. Because we are using a staged-intervention single subject design, this pilot study will provide preliminary estimates of effect size of the SASH training program measures for adults with autism, on the following outcomes:2.1	Quantitative sleep quality measures, provided by Readiband watch, including nightly:  (1) time to sleep onset, (2) number of awakenings, and (3) total sleep time. This technology will show any change in sleep quality over time during study participation as a measure of the effectiveness of the SASH protocol. 2.2	Change in scores on the Pittsburgh Sleep Quality Index compared at beginning and end of the 7-week study period.2.3	Change in scores on the Fatigue Severity Scale compared at beginning and end of the 7-week study period.Aim 3 û To provide information to guide further development of the SASH training program in preparation for an efficacy study among adults with autism and poor sleep quality. In order to capture information about the usefulness of SASH training for subjects, I will collect the automated recommendations generated for each SASH treatment group subject, ask the subjects to rate the usefulness of each recommendation on a Likert-scaled questionnaire, and ask the subject to fill out a questionnaire about her/his satisfaction with the intervention as a whole. This data will be helpful in developing a more robust automated training algorithm for future users.</t>
  </si>
  <si>
    <t xml:space="preserve">Subjects and Power AnalysisThis is a pilot study focused on exploring the feasibility of the SASH intervention and outcome measures, and acceptability of the technologies being used. This information will be used to support power analysis and other factors in a subsequent larger study. I plan to enroll 7 subjects in the study, following a staged single subject design over a 7-week intervention, repeating the 7-week intervention with new cohorts four more times for a total of 35 participants. I anticipate that this number of participants will allow a sufficient analysis of feasibility and useability factors for a future study, while also resulting in provisional evidence on the efficacy of the SASH intervention for community-dwelling adults with autism. Inclusion/Exclusion CriteriaThe study will include people age 18-above with a primary diagnosis on the autism spectrum, who self-rate as having a sleeping disorder on the Pittsburgh Sleep Quality Index (score of 0-25). I will also administer the Berlin Sleep Apnea Questionnaire. Obstructive sleep apnea is common among adults. It is a dangerous condition characterized by periodic paused breathing during sleep. This condition is not susceptible to sleep hygiene therapy, but must be diagnosed by polysomnography and treated appropriately. Because of the immediate health risk associated with obstructive sleep apnea, people screened as likely to have this condition will be excluded from the study and encouraged to pursue further testing at a diagnostic sleep laboratory. Additionally, on initial assessment, participants must demonstrate corrected vision and hearing sufficient to see and hear smartphone messages, dexterity sufficient to plug in a smartphone and navigate a smartphone screen, and they must demonstrate the ability to read and follow a text message delivered by the smartphone and follow instructions for using the actigraph and smartphone in accordance with the study protocol. RecruitmentOver the past decade, I have conducted a series of community-based trials with people from the autism community in central Virginia, have presented at local autism conferences and to autism support groups, and have cordial relations with leaders in the autism community. In a current NIDRR-funded study, I successfully recruited 50 adults with autism for a six-month assistive technology trial with similar inclusion criteria to the proposed study. For the proposed study, I will circulate a recruitment flier to leaders in the local autism community, post this flier at autism support group meeting locations, and share the flier with educators, clinicians and researchers in central Virginia who work with adults who have autism. As an incentive for participation, recruits who complete the study will receive a $50 gift card.MethodologyUpon notification of award, I will submit a research subjects protections proposal to VCUÆs Internal Review Board. When approved, I will proceed with recruitment as noted above. Volunteers will be recruited from central Virginia and consented. Consenting participants who do not meet the inclusion criteria or who are at risk for obstructive sleep apnea will be withdrawn. The study is designed to test the feasibility and useability of the SASH intervention. Therefore, I am pursuing a single subject staged protocol, in which seven subjects will be enrolled in the same week. All seven subjects will be provided with a fully-charged Readiband wristwatch actimeter (which will be fitted to her/his non-dominant wrist) and asked to wear the watch continuously, except while bathing, for eight weeks. Subjects will also be provided with an Apple iPhone 4 loaded with an AT&amp;T prepaid phone card, a bedside docking station (for charging the phone) and an ANT-wireless dongle (for transmission of actigraph data to the phone). The subject will be asked to plug the iPhone docking station into an electrical socket at bedside for docking at night, in accordance with the protocol. At the end of each week, the iPhone will generate an auditory and visual (blinking) reminder message, cueing the subject to plug in the ANT dongle and upload sleep quality data from the watch. The ôSleep Betterö application on the iPhone will periodically generate incoming text messages, recommending sleep hygiene behavioral adaptations and encouraging the subject to follow these recommendations. At the end of the seven week period, a researcher will meet with the participant, retrieve the study equipment and ask for completion of the two sleep quality checklists (H02b, H02c) and the two acceptability questionnaires (H01a, and Specific Aim 3 checklist). The participant will be given a $50 gift card and her/his participation in the study will end at this point. In line with our staged single case study model, sleep hygiene recommendations will be provided to subjects in the following stepwise manner. One subject will begin receiving automated sleep hygiene recommendations after the first week of participation, another will begin receiving these recommendations after the second week, another after the third week and so on. The seventh subject in the group will receive no sleep hygiene recommendations at all. Nightly Readiband actimetry measures of each subjectÆs sleep latency, number of awakenings, and total number of hours of sleep will be recorded and analyzed. By comparing sleep quality changes between participants who receive it at different points in time, I hope to clarify a ôbest fitö for intervention length in preparation for a subsequent larger study. This protocol will be repeated four more times during the study, enrolling seven new subjects for each seven-week intervention, for a total of five trials and 35 participants.Readiband ActigraphyActigraphy is a term that describes the use of accelerometry to measure sleep patterns. Actigraphy is typically far superior to that of subjective sleep reports and, as a result, actigraphy has been endorsed by the American Academy of Sleep Medicine as ôan acceptably accurate estimate of sleep patterns in normal, healthy adult populations and in patients suspected of certain sleep disordersö (Morgenthaler, et al., 2007; Natale, et al., 2009). The wrist-worn ReadiBand is an actigraphy device developed by Archinoetics, LLC that gained FDA clearance in 2011. It looks and functions like a regular sports watch, but also contains a 3-D accelerometer, data-collection algorithms, a data-storage chip, and data-transmission components that all work together to measure movement. Coupled with specialized data-classification software, the ReadiBand uses a procedure called wrist actigraphy to accurately characterize the sleep quantity, sleep quality, and sleep/wake timing patterns of the wearer. The accuracy of the ReadiBand actigraph and associated classifications were determined in a study with 104 patients undergoing a standard polysomnographic sleep study at the Kettering Health Networks Sleep Disorders Center while concurrently wearing the ReadiBand. ReadiBand data agreed with polysomnography 93% overall on behaviors associated with insomnia and movement-related parasomnia (Fatigue Science, 2013). Generation and Transmission of Sleep Hygiene RecommendationsThe iPhoneÆs data collection application will operate as follows:  Each evening, the iPhone will generate a reminder message cueing participants to complete an onboard checklist reporting certain daily activities known to impact sleep quality, including daily exercise, consumption of nicotine, alcohol and caffeine, and medication usage. Once data entry is completed, the data collection application on the iPhone will automatically and securely encrypt (via https) the data, send it to a secure data server, then delete it on the iPhone. Once a week, a reminder message will cue participants to upload data from their Readiband actigraphs to the iPhone. Readiband data will be uploaded via an ANT-transmission protocol dongle connected to the iPhone docking station. The iPhone will also be fitted with a sound-and-light sensor that will periodically sample ambient sound (via the phoneÆs audio recorder) and light (via the phoneÆs camera) in the participantÆs room while the phone is docked at bedside during the night. This automatic function will occur for five seconds at random intervals twice each night, in order to garner environmental data that may inform sleep hygiene recommendations (for instance, a cue to darken the room or turn off a tv). Please note that no photographs or sound recordings will be made; these applications will be used only as sensors, not recorders. The secure server will receive this information and perform two output functions. For research purposes, weekly sleep quality and activity data will be stored for later analysis in order to track any change over time. The data server will also feed uploaded information into a secure computer algorithm engine that will analyze this data and generate individualized recommendations for sleep hygiene for return to the participantÆs iPhone via text message. The recommendation algorithm was developed initially for our current study of military veterans with sleep disorders, based on clinical expertise and review of a rich body of clinical literature in sleep hygiene and behavioral management. The algorithm is designed to recognize salient characteristics of sleep and make individualized lifestyle recommendations based on this data. Prior to launching the trial, the PI will meet with VCU professors Carol Schall and Jennifer McDonough, behavioral specialists in autism (see attached biosketches), to review the sleep hygiene protocol and revise its language, as they recommend, for a cohort of adults with autism.  For each study cohort, the generation of sleep quality recommendations will be staged, as noted above, so that one participant receives recommendations for six weeks, another for five weeks, another for four, etc.Data AnalysisReadiband actigraph data will be stored on the secure server and automatically analyzed to generate sleep hygiene recommendations. The server will store weekly sleep quality data for research analysis, including:  (1) number of sleep minutes per night, (2) number of sleep interruptions, and (3) time from bed to sleep (latency). These nightly data will be plotted on a graph for each subject, with initiation of the intervention clearly designated. If the intervention is effective, the graphs should show decreased latency and number of sleep interruptions, as well as increased total hours of sleep in a night, after the intervention (but not before it). Numeric scores from the PSQI and FSS, administered before and after each subjectÆs trial, will be analyzed using a repeated measures MANOVA technique. </t>
  </si>
  <si>
    <t>HM20010240</t>
  </si>
  <si>
    <t>RVA Breathes</t>
  </si>
  <si>
    <t xml:space="preserve">Despite the existence of evidence-based asthma treatments, and increased understanding of effective community-based interventions for high-risk pediatric populations, childhood asthma disparities persist. For more than one-third of children with asthma (38.4%), this condition is poorly controlled; this rate is even higher among children in Virginia.1 A recent study of African American children (7-12 years) with asthma in Richmond found that 27% had 3 or more asthma-related emergency department (ED) visits in the last year.2 Richmond is often cited as the ôAsthma Capitalö of the U.S. by the Allergy and Asthma Foundation of America, and is consistently identified as one of the most challenging places to live with asthma.3 This application proposes a community-engaged, well-integrated, sustainable program of care to reduce pediatric asthma disparities in Richmond.To address this urgent public health concern, the investigative team participating in this application conducted a year-long, mixed-methods community needs assessment (September 2015-August 2016, U34HL130759). Led by Dr. Everhart, this needs assessment included community-engaged researchers from VCUÆs Departments of Psychology and Pediatrics, School of Nursing, Center on Society and Health (CSH), Office of Health Innovation, and stakeholders from Engaging Richmond. Engaging Richmond, funded by NIH in 2011 (NCATS UL1TR000058), is a community-university partnership comprised of Richmond City residents, individual health service providers with community connections, and faculty and staff from CSH, who work collaboratively to address community-identified health priorities. Other stakeholders in the needs assessment included representatives from the Healthy Homes Initiative (a program of the Richmond City Health District [RCHD]), the Virginia Asthma Coalition, the Institute for Public Health Innovation (IPHI), Richmond City Public Schools (RPS), Virginia Premier Health Plan, Medical-Legal Partnership of Richmond, pediatricians, pediatric asthma providers, and area health systems, as well as children with asthma and their caregivers. The needs assessment involved caregiver and youth advisory groups, monthly panel meetings with stakeholders and advisory groups, a community survey, caregiver and child focus groups, and key informant interviews. We used a community-based participatory research (CBPR) model throughout the planning year to engage stakeholders and enhance understanding of community needs with respect to childhood asthma; this novel approach is vital to research translation4 and directly informed the design of RVA Breathes. RVA Breathes, is comprised of 3 evidence-based interventions, adapted to address specific needs identified by the Richmond community. We will integrate CHWs throughout the program as this is a proven strategy for providing culturally competent care.6 We heard directly from parents that effective facilitation is a key component of an asthma program. Families cited lack of trust in providers, and limited understanding of asthma and its management as barriers to treatment. Parents reported feeling overwhelmed with the burden of caring for a child with asthma, as well as worry that they could not always ensure that their child was receiving optimal asthma care. Our program will enhance asthma control through an individually tailored approach that addresses familiesÆ specific barriers to asthma management. It was clear from our needs assessment, that each family experiences different barriers to effective asthma control, suggesting a tailored approach might be more effective than a one size fits all prevention approach. Results of our needs assessment suggest that there is a gap between complacency and urgency that can be addressed by empowering families with preventive strategies. CHWs will be integral in RVA Breathes by: a) helping families advocate for their childÆs asthma needs and b) ensuring that they follow through with their childÆs daily asthma care. A focus on preventive action will reduce reliance on emergent care and increase child quality of life. </t>
  </si>
  <si>
    <t>We expect that families enrolled in the intervention arms of RVA Breathes will experience benefits in that their childrenÆs asthma may be better controlled and managed through a comprehensive asthma care plan. Our proposed research will make a significant contribution to minimizing pediatric asthma disparities by implementing evidence-based interventions that have been directly informed by the Richmond community. Some of the children enrolled in our study may be receiving less than optimal care; although this study will not alter the childÆs medical management, it is possible that the education provided in our study may empower families to interact in more productive ways with their PCPs and promote better disease self-management. For instance, CHWs will help to identify inadequate symptom control and the need for stepped up therapy to improve asthma control (but not the actual care needed). Similarly, as noted, CHWs will be able to help families of children with no medications determine what steps to take to find a provider or to try to access medications. Further, data collected from this trial will inform subsequent iterations of RVA Breathes, which will benefit more children with asthma. Although children in the control group may not directly benefit from the intervention, they may benefit from an enhanced SOC. Nurses across the school district will receive more asthma education, which may benefit children in the control group. The risks described in the preceding paragraphs are minor and will be further minimized by the steps outlined above. As substantial benefits may accrue to society from this research, this project has a very favorable risk-to-benefit ratio.</t>
  </si>
  <si>
    <t xml:space="preserve">In this amendment (June 4, 2019), we are uploaded all participant materials that have been translated to Spanish. </t>
  </si>
  <si>
    <t xml:space="preserve">The goal of this U01 application is to evaluate a sustainable, community-engaged program to reduce asthma disparities among 5 to 11-year-old children in Richmond, Virginia. Richmond, an urban center, has been named the Asthma Capital, or ômost challenging place to live in the U.S. with asthma,ö by the Asthma and Allergy Foundation three times in the last 5 years. To date, however, the city has no comprehensive, community-engaged asthma care program for those children at highest risk for poor asthma outcomes. To address this disparity, we engaged with community partners and completed a mixed-methods needs assessment (U34 HL130759) to enhance understanding of the barriers and supports to asthma care for children and their families living in Richmond. Several key priority areas emerged: peer support, advocacy, treating the home as a system, increased school nurse education, and coordination with schools and providers. Working together, our community-engaged team translated needs assessment findings to RVA Breathes, a program coordinating asthma care across 4 sectors: family, home, community, and medical care. </t>
  </si>
  <si>
    <t xml:space="preserve">The research team is located at VCU. We will have biweekly meetings of all team members, with targeted meetings of smaller groups (e.g., Drs. Everhart and Schechter) to ensure the success of this project. Dr. Everhart will also meet with research assistants and graduate students regularly. We will discuss confidentiality, protocols, research related duties, and other issues that will ensure all members of the research team are adequately trained.Additionally, the PI, Healthy Homes assessors, and CHWs with IPHI will have weekly care coordination meetings to discuss the care of each participant in the program. These will be in person and via teleconferencing. If any study personnel discover a problem or an AE, they are to submit a description of the event to the PI in writing within 24 hours. AEs and additional issues that arise will be tracked in real time in a spreadsheet. Personnel at other sites will also complete the required citi training in human subjects protection. Staff at other sites will also be trained on the protocol by PI Everhart; both sites also have supervisors who will be trained on the protocol and will monitor adherence to the protocol by Healthy Homes assessors and CHWs. I have also uploaded a detailed communication plan for the research team. </t>
  </si>
  <si>
    <t xml:space="preserve">Pediatric asthma disparities persist. We used a community needs assessment to gather knowledge from residents, service providers, and other stakeholders in Richmond City that directly informed the development of RVA Breathes. Using a community-based participatory research approach, we were able to sufficiently capture the experiences of individuals in the Richmond community. This U01 study will implement a much needed program of care that uses evidence-based interventions and that was informed by the community. Given that pediatric asthma disparities are a serious public health problem, the significance of this research proposal is high. As the study risks are small, the benefit to society outweighs subject risk. New information learned from this study has the potential to improve the health and lives of urban children with asthma, as well as their families. Moreover, findings will be used to support a sustainable, community-supported program to minimize pediatric asthma disparities among children at high risk for poor asthma outcomes. </t>
  </si>
  <si>
    <t xml:space="preserve">In the beginning of Year 1, Engaging Richmond will recruit a family advisory board comprised of 5-6 caregivers and 5-6 youth (15-17 years) with asthma. Engaging Richmond will recruit caregivers from the Parent Teacher Associations at schools in Richmond City, and from community centers and faith organizations. This will include verbally asking caregivers if they may be interested in the study by using a script and flyer (that have been uploaded). If the caregiver is interested, a team member will record the caregiverÆs contact information on a contact form. The information on this form will then be emailed in a password protected file to the project coordinator or spoken to research staff over the phone (not left as voicemail). Engaging Richmond will shred the physical copy of the contact form. The email file will be deleted once Dr. EverhartÆs research staff has transferred this information to the screening form. We will screen caregivers and children over the phone to determine eligibility. Alternatively, if a potential participant would like to be screened in the field by the member of Engaging Richmond who told them about the study, team members listed as study personnel will complete the screening form with the caregiver in person. When screening youth participants for the advisory board over the phone, Dr. Everhart's research staff will first speak to the childÆs caregiver and request permission to speak with the child about the study over the phone. Participants will be provided with a description of their involvement in the advisory board and given the opportunity to ask any questions they might have. If interested and eligible, advisory group participants will meet with study staff in person to review the consent form with caregiver participants and the caregivers of child participants. All participants will be provided written and verbal information regarding risks, benefits, confidentiality, incentives, and the names and phone numbers of personnel to contact if they have additional questions. Children for RVA Breathes will be recruited from from the community (including primary care health providers), from hospitals in Richmond City (e.g., Bon Secours Health System [BSHS], VCUHS, HCA), and from schools (each recruitment pathway is explained in further detail). The Office of Health Innovation at VCU and VCUHS has developed a system to identify excessive healthcare utilizers; we will use hot spotting methodology to recruit children with at least 1 hospitalization and/or 1 ED visit for asthma in the past year and have been seen at area hospitals. Analysts from Enterprise Analytics will work with the Health SystemsÆ Information technology programs to provide a weekly list of children meeting our high-risk definition for asthma who are currently in the ED or hospital. This weekly list will be emailed in a password protected file to the project coordinator and saved as a password protected recruitment file on a password protected computer in Dr. EverhartÆs lab space (which is locked). Information in this weekly list from Enterprise Analytics will include patient name, PCP, address, phone #, admit data, patient type (ED, inpatient, ops), MRN, and primary diagnosis. Research assistants will refer to this recruitment list when calling potential participants and screening for interest and eligibility. Information from the screening process will be recorded on the screening forms, which are locked in file cabinets. We will also work with the CCTR biomedical informatics core (BIC) team at VCU Health Systems to search electronic health records of VCU over the past 12 months to identify potential research participants who meet our inclusion/exclusion criteria. BIC will release names and contact information of potential participants to Dr. Everhart. Our study staff will then contact these families over the telephone to determine eligibility using our eligibility screener. Existing CHWs already present in the resource centers of public housing developments will also assist with recruitment given their established relationships with families in the community. Existing CHWs will provide flyers to potentially interested families. Using a community script, CHWs will ask the family if they would like someone from Dr. EverhartÆs lab to contact them about the study. The person telling them about the study will not be able to answer any questions about the study. If the family says yes to being contacted, they will record their contact information on a contact form for us. The information on this form will then be emailed in a password protected file to the project coordinator or spoken to research staff over the phone (not left on a voicemail). CHWs will shred the physical copy of the contact form. The email file will be deleted once Dr. EverhartÆs research staff has transferred this information to the screening form. We will screen caregivers over the phone to determine eligibility. Recruitment from hospitals throughout BSHS and VCUHS (and other health systems in Richmond City) will also occur through clinic referrals, hospital inpatient units, and the ED. This recruitment procedure will include posting flyers, placing flyers in waiting rooms, and sitting in waiting rooms to hand out flyers. Non-engaged individuals at these sites, such as nurses, office assistants, or physicians, will also use the recruiting script. In the script, they will ask the family if they would like someone from Dr. EverhartÆs lab to contact them about the study. The person telling them about the study will not be able to answer any questions about the study. If the family says yes to being contacted, the staff member will record their contact information on a contact form for us. The information on this form will then be emailed in a password protected file to the project coordinator or spoken to research staff over the phone (not left on a voicemail). The physical copy of the contact form will then be shredded. The email file will be deleted once Dr. EverhartÆs research staff has transferred this information to the screening form. We will then call and screen caregivers over the phone to determine eligibility. We will recruit through elementary schools in Richmond City Schools. This will include sending the flyer home in student backpacks. In this way, families will contact us if they are interested and we will screen them for eligibility and interest. We will use Dr. Everhart's lab website to recruit participants. The information uploaded in documents will be posted here: http://wp.vcu.edu/everhartlab/  I will add a tab for RVA Breathes with the lab's contact information. We would also like to post this information about RVA Breathes to the following websites: http://www.vdh.virginia.gov/richmond-city/healthy-homes/ (this is our Healthy Homes partner) and https://www.rvakidsasthma.org (this is the website for an asthma collaborative that I am a part of) We have designed a logo for RVA Breathes (which has been uploaded). This logo will be put on recruitment materials, including flyers and our website, and will also be put on the cover of questionnaire packets and other study materials. We will also have magnets, folders, and other items made with this logo on it. We believe that this universal branding will allow the community and participants to easily recognize our study. Finally, we have a developed a newsletter that will be used for recruitment purposes and to improve retention with current participants in the study. This newsletter will be sent on a quarterly basis and each edition will be IRB-approved prior to dissemination. Recruitment with Research Unlimited: Community Outreach: Research Unlimited will work with VCU study personnel to assist the research team with meeting recruitment goals. Convenience and snowball sampling will be utilized in the current study. Participants will be recruited via verbal and print advertisement in community locations (clinics, churches, community advocacy organizations, local community events, etc.) and by word of mouth. Permission will be obtained from appropriate persons at community agencies and facilities where potential participants frequent (e.g., health clinics and social services organizations).Project managers (Pelto and Pope) and other designated research staff will meet with key persons at each community location who are in contact with clients/consumers to explain the purpose of the study and obtain their permission to recruit individuals.  Flyers will be distributed at these agencies. Some will be posted; some will be given to staff to disseminate to potential participants. The study will also be advertised on social media platforms (ie., Twitter, Instagram, and Facebook) using IRB approved materials. Flyers will instruct prospective participants to contact a Research Unlimited staff member via phone. Initial communication will involve informing potential participants of the purpose of the study and explain that all data will be kept anonymous and confidential. Potential participants will also be informed that participation in the study will last for 24 months and a monetary incentive of up to $340 will be provided upon study completion. Upon completion of eligibility screening and confirmation of desire to participate, individuals will be given a date, time, and location for participation. Research Unlimited staff will then provide an appointment notification to the VCU study team. The staff at community sites will be asked to refer potential participants to the Research Unlimited staff if they are interested in participating. The staff at the sites where the flyers will be posted will NOT be involved in obtaining participantÆs consent or act as an authoritative representative of the investigators. Individuals who are interested in participating will call the number provided on the flyer to schedule an appointment.Participant Registry:Research Unlimited works with community organizations and key stakeholders to raise awareness about participation in research and to register interested individuals in a secure online participant registry. Research Unlimited recruits participants via this registry and associated mobile application, a platform designed specifically for the advertisement of research studies. Mobile App and Website for Research Unlimited: Mobile App and WebsiteDuring the initial app registration process, participants have the opportunity to review our privacy policy. Our Privacy Policy link includes the word "Privacy", and can be easily be found on the app. Users will be notified via email of any privacy policy changes. Users will also be able to change/update personal informationáat anytime by contacting us via email or telephone.After review, users electronically sign a consent form permitting us to review their information. After reviewing and signing the consent form, users will then be notified via their preferred method of contact (i.e., phone, email, text, app) about studies for which they may meet the eligibility criteria and study requirements. Users will also have the ability to browse for themselves active studies that are listed on the app. Once users have located a study of interest they have the option of indicating their interest for the study via the app OR obtaining additional information by clicking on the "Contact Us Now" button to be connected directly to a trained staff member. For RVA Breathes, once an individual registers with RU and selects the RVA Breathes study, they are presented with our IRB approved study flyer.If after the study specific screening process individuals are eligible to participate, Research Unlimited staff schedules participants based on availability of study personnel and sends participants reminder notices/updates via the app. Research Unlimited only collects data from potential participants in the beginning of the app registration process and that data is never released or made available to researchers. That is, information collected for app registration purposes belongs to Research Unlimited and is never seen or accessed by anyone other than organizationÆs staff. It is important to note that app users and study participants will have the option of withdrawing their consent and/or deleting their account at anytime.áIt is important to note that as Research Unlimited completes their work, the PI and Project Coordinator will continue to try to recruit study participants through the originally proposed means of flyers distributed throughout the community. Additional screening in communities: In this amendment, we are also asking that study staff be allowed to complete the eligibility screening form with parents in person at community events or other events. Research has demonstrated that families screened in person are more likely to enroll in the study versus when they are contacted over the phone. Staff will find a private location to screen the participant in person. This includes Research Unlimited, and all IRB approved personnel. Recruitment from school nurses: We would also like school nurses at Richmond Public Schools to be able to send home a flyer and one page description of the study (IRB approved) to students with asthma that are seen in their clinic during the school day. We would also like the option for school nurses to give us a list of students with asthma that we can contact. In this amendment (Jan 2019), we are adding additional recruitment procedures. We would like to develop a Facebook page. This page will have language from the flyer posted and a link to the online screening form (see document attached). We will not invite current participants to join the page - rather, parents will seek out the page on their own. However, we anticipate that our advisory board members and other parents may "like" or "share" the page on their Facebook accounts to increase visibility. The purpose of this Facebook page is to disseminate an electronic version of the flyer so that others can share it on their Facebook pages for snowball sampling. We will set the page so that comments/posts cannot be made by others. We will plan to share the IRB-approved newsletter on this page as well, but no other material (unless IRB approved). We are also adding an online screening survey, similar to what other faculty in the Psych dept. have done. I have uploaded a short consent that will be completed first in redcap before the participants complete the screening questionnaire (consent and questionnaire are uploaded - I will create in REDCap once the language is IRB-approved). If a family is eligible based on this screening questionnaire, then an RA will call them to describe the study in more detail, answer any questions they have, and schedule a baseline session if the family is still interested. I have added the RECap link to the revised flyer. Finally, I am requesting that RPS students take home the consent to contact form in addition to the flyer. Teachers, if they would like, will let students know that if the form is returned, they can receive a pencil or sticker. Teachers will be given a folder to put the forms in and RAs will collect the folder from teachers. Amendment (March 2019): In this amendment, I am requesting approval for a physician letter that can be sent home or given by physicians at their discretion to patients. This is a generic letter that providers at any clinic or hospital can give or mail to their own patients. Providers have the option of using it, but are not required. I am also requesting approval for lists of potentially eligible participants from Bon Secours, Richmond Public Schools, and insurance companies. These processes are the same as for the bioinformatics core or Enterprise Analytics. Sites will email a password protected list of individuals and contact information for those who meet our inclusion criteria (age, asthma diagnosis, and ED visit/hospital due to asthma in last year if known). These files will remain password protected and be stored on our password protected server that can only be accessed through password protected computers. I am requesting to add a cover page with the flyer and consent to contact form that is being sent home to RPS students. This describes that if they bring the form back, they can receive a small prize (which we already have IRB approval for.)I am also requesting that we are able to have a research team member present when a school nurse calls a potentially eligible family from their office. After speaking with researchers at the University of Rochester, this appears to be a fruitful way of increasing a family's trust in the program and understanding of its importance for their child. School nurses would identify the potentially eligible family and call the family as non-engaged research personnel. They would follow a script which has been uploaded. If the family says they are interested in hearing more, the nurse would pass the phone off to our team member who would screen the family for eligibility over the phone using our standard procedures and forms. A final initiative to increase enrollment is to set up a voluntary referral plan so that participants can refer a potential family to the program and earn $10 for each referral if they enroll. I have created an information sheet for parents to sign to indicate that they understand the program (this is not a consent form). This compensation will be paid through an e-gift card (see compensation section). In this amendment (dated June 4, 2019), we have uploaded all recruitment/screening materials that have been translated to Spanish. This process included translating English versions to Spanish and then back-translating from Spanish to English to ensure that materials were translated appropriately. The credentials of our translation team have also been uploaded. </t>
  </si>
  <si>
    <t xml:space="preserve">Aim 1: To evaluate a randomized controlled trial (RCT) of RVA Breathes. ?	Conditions will be compared on the primary outcome of asthma-specific healthcare utilization (e.g., composite of frequency of ED visits and hospitalizations), and secondary outcomes of school absences, and medication usage. ?	We hypothesize that children in the two active interventions will achieve greater reductions in healthcare utilization and school absences, and increases in controller medication usage at post-treatment and follow-up than children in the comparator condition.?	We will also explore differences in outcomes between the two active intervention conditions. This will provide important data for determining best practices in subsequent iterations of RVA Breathes.     Aim 2: To evaluate the effectiveness of the RCT on secondary outcomes including asthma control, symptoms, and quality of life. ?	We hypothesize that secondary outcomes of children in the intervention groups will be superior to those of the control group.    Aim 3: To identify putative mediators and moderators (e.g., caregiver asthma self-management skills, perceived stress, and depressive symptoms) of treatment outcomes. ?	We hypothesize that intervention effects will be mitigated in families with caregivers who have poor asthma self-management skills, and experience more stress and depressive symptoms.    Aim 4: To evaluate the sustainability of RVA Breathes after 12 months (without active intervention), including a review of qualitative data from participants and stakeholders in the program. We will also complete an economic cost analysis, explore the potential for cost-effectiveness and budget impact analysis, and plan for dissemination and implementation of RVA Breathes on a larger scale.  </t>
  </si>
  <si>
    <t xml:space="preserve">Our program represents a change from traditional care approaches in that we will: a) empower children and families to manage daily asthma management behaviors effectively, b) address challenges that urban families face in managing child asthma, including those that emerged during our needs assessment (e.g., use of ED as primary source of care, medication routines, caregiver stress, social support), and c) incorporate a peer advocate model using CHWs. Research suggests that when caregivers have concerns about medication usage (e.g., side effects, dependence), they experience their childÆs asthma as more burdensome, prompting higher ED use, less adherence, and contributing to asthma disparities.7,8 Each child enrolled in an intervention arm will be assigned a CHW. This CHW will follow the family throughout their study enrollment and serve as the main source of coordination for their participation in RVA Breathes. Previous experience has shown that consistency in interactions between research staff and participants increases retention. Further, this model will build trust between CHWs and families and minimize barriers that families face in daily asthma management.   Each week, the project team, including CHWs and their supervisor, Healthy Homes assessors, the project coordinator, and community liaisons will meet to discuss enrolled patients, review data points that have been collected, and oversee care coordination for each child enrolled in the program. Dr. Everhart will oversee the initial work of this care management committee to ensure that the program is well coordinated. This group will meet in the CHWsÆ community location. The care management committee will ensure that reports from home sessions and school nurses are communicated to the childÆs medical home (e.g., PCP/asthma provider). Families will be provided with this information to use in discussions with their child's provider. Our team includes community liaisons, community residents from Engaging Richmond, who will provide support to schools and nurses enrolled in the program and to PCP offices serving children in our program. (Engaging Richmond is a VCU enterprise and the members of Engaging Richmond involved in this study will be VCU employees.) There is no coordinated system in place to transmit information between school nurses and PCPs. Program activities include: assisting physiciansÆ offices in providing medical forms to ensure that nurses have information and documentation that enables them to provide necessary asthma care to students, providing school nurses with PCP contact information and vice versa to facilitate communication, and providing any other support that would increase coordination among families, schools, and medical homes. A novel component of our care coordination is that CHWs will be parents of children with asthma, who are trained in advocacy and asthma management. Families will be able to contact their CHW throughout the study year, with interaction data relayed in weekly meetings to the care committee. RVA Breathes represents a substantial change from existing programs of care in Richmond; there is currently no community-based program for children with asthma addressing family, community, home, and medical care.Advisory Board: In the beginning of Year 1, Engaging Richmond will recruit a family advisory board comprised of 5-6 caregivers and 5-6 youth (15-17 years) with asthma. This advisory board will be actively engaged and instrumental in ensuring that RVA Breathes is appropriate to the family, community, and cultural context, and is driven by an ISF model. Engaging Richmond will recruit caregivers from Parent Teacher Associations at schools in Richmond City, and from community centers and faith organizations. Our investigative team has well-established connections with each of these groups, facilitating recruitment. Research assistants (RAs) will screen families for eligibility: inclusion criteria will include youth with asthma (15-17 years) and caregivers passionate about issues related to asthma. We will include older adolescents as they are cognitively mature enough to reflect upon and discuss their past experiences, including how those experiences have helped them manage their asthma. We used a similar model in the U34 and enrolled and retained our advisory board for monthly meetings across the full year. The U01 advisory board will meet monthly during the first year, quarterly during Years 2-4, and as needed in Year 6. As in the U34, meetings will occur in community locations (e.g., family resource centers) to provide an easily accessible, non-threatening, and comfortable environment, setting the stage for productive collaboration. Caregivers will receive $25 and youth will receive $15 for each meeting. Advisory groups will review intervention materials, strategies for recruitment and retention, and provide general assistance related to any other issues that arise during the intervention trial. The role of the advisory group is to advise and place participant experiences within the context of their own experiences to further increase the acceptability and sustainability of the program for families in the Richmond area. For instance, if CHWs are noting barriers to scheduling visits or family engagement in the material, these issues will be brought to the group for advisement. Our program includes 3 evidence-based interventions: 1) asthma self-management education, 2) home environmental remediation, and 3) components to support appropriate care in schools. We will test one intervention arm with all 3 components against an intervention arm with asthma self-management education + home environmental remediation, and a comparator condition, enhanced standard of care (E-SOC). The schedule of participation includes a baseline session, then the first of 4 intervention sessions within 2 weeks (intervention sessions occur every 3 months). After the 12 months of interventions sessions, the family completes a post-intervention session, followed by assessments at 3, 6, and 12 months. The interventions and E-SOC condition are described further in the following paragraphs.1) Family-based, self-management education. In response to our community needs assessment, CHWs will be parents of children with asthma. In the first 6 months of the U01 grant, CHWs and a supervisor will be hired and trained by IPHI in advocacy, as well as asthma-specific knowledge, using their established procedures for hiring and training CHWs. CHWs integrated into IPHI will facilitate sustainability of this role. Drs. Everhart and Schechter will work closely with IPHI to ensure that CHWs are trained in appropriate, evidence-based asthma education. CHWs will deliver evidence-based asthma education to parents and children. This will be an interactive process, tailored to the familyÆs prior knowledge, strengths, and challenges. We used the evidence-based You Can Control Asthma,20,21 content on asthma management from the National Cooperative Inner City Asthma Study,22 and from the Seattle-King County Healthy Homes project23 as our guides in developing the protocol for this component of RVA Breathes. Educational topics include: asthma etiology, symptoms, triggers, medications, asthma action plans, and psychosocial concerns related to asthma. Families will participate in 4 home-based sessions across 12 months. Material will be delivered to both parents and children together, with appropriate visuals for families. We contemplated separating parents and children; findings from U34 focus and advisory groups, however, suggested that children would be most interested in learning information with a parent present. Parents strongly preferred children attend to ensure that they could apply the knowledge gained to settings (e.g., schools) in which parents are not present. Overall, we made a number of adaptations to education sessions based on our needs assessment. We will have 5 CHWs coordinate care for the 200 children enrolled in the active intervention arms, consistent with a typical caseload for CHWs with IPHI. Between sessions, CHWs will call parents at least monthly to check in and assess family asthma management, including healthcare utilization since the last contact. CHWs will problem solve with parents to address relevant barriers, provide additional asthma education, and offer needed support or encouragement in between sessions. CHWs will have office space in the community, such as at the East District Family Resource Center, a site used in our U34 meetings, to ensure CHWs are housed in locations easy for families to access. (Please see the attached documents, CHW intervention manual and data forms for CHW sessions, for specific details on the protocol.) 2) Home environmental remediation delivered by the Healthy Homes Initiative of RCHD. This component of RVA Breathes will be delivered in conjunction with the family-based asthma education. A CHW and a Healthy Homes assessor will attend all intervention sessions jointly as a team; the 4 home-based sessions will last approximately 2 hours each. During our needs assessment, focus groups emphasized wanting visits to be efficient and material condensed into as few visits as possible. Thus, having both CHW and Healthy Homes in their home at the same time was considered more acceptable to community stakeholders. Furthermore, Healthy Homes is an existing resource in the Richmond area; RCHD is committed to including Healthy Homes as a part of our asthma program, and, given this commitment and the history of support from RCHD, our intervention is highly sustainable. Healthy Homes will complete home-based environmental assessments using evidence-based protocols promoted by HUD/CDC and the National Center for Healthy Housing, as implemented in other published studies.24-26 Specifically, Healthy Homes will complete home assessments that include: family smoking habits, use of the dwelling, housing attributes (e.g., structural, mechanical, plumbing), non-intrusive observations for signs of problems, and use of environmental sampling equipment (temperature and relative humidity gauge, moisture meter, and/or CO/methane sniffer) to help detect and define problems. Healthy Homes will also provide real-time education and share information about their findings and recommendations for actions. Tenant education, specifically on rights and responsibilities based on the VA Landlord Tenant Residential Act, is a key educational component, as well as referrals to Medical-Legal Partnership of Richmond (MLP-R). CHWs will serve an important role in advocating for families with regards to landlords and housing authorities based on recommendations from Healthy Homes. Once the first assessment is completed, families are provided with low-cost intervention materials (e.g., filters, pillow covers), as well as behavioral modifications to aid in the reduction of asthma triggers in the home. In response to issues raised in our needs assessment, families will be asked which specific environmental area is their top priority. This iterative and individually tailored approach to addressing environmental barriers was considered preferable by stakeholders, compared with addressing multiple environmental issues simultaneously, which families perceived as overwhelming and unrealistic. Healthy Homes will also build on familyÆs strengths and priorities in a non-judgmental way (another important program feature, according to focus group participants). The CHW will be present at these assessments to facilitate a team atmosphere among family, CHW, and Healthy Homes. In all of these ways, CHWs will serve as a critical component of our asthma program. (Please see the attached documents, Health Homes protocol and data forms for Healthy Homes, for specific details on the protocol.) 3) The school component of RVA Breathes, piloted in the U34, uses materials from evidence-based asthma education programs, including the American Lung AssociationÆs (ALA) Asthma Basics course27 and the Open Airways for Schools curriculum. Nurses are also introduced to ALAÆs Back to School Asthma Toolkit.28 Topics include: recognizing and managing symptoms, the importance of an asthma action plan, responding in an emergency, tracking school absences, communicating with families, encouraging physical activity, and reducing trigger exposure. Drs. Everhart and Schechter will meet with school nurses for 45 minutes, 4 times across the academic year to deliver basic asthma education and answer questions regarding asthma. We will train a school nurse to lead this education component in the following years of the program to build sustainability. This model will also address the needs of children that enroll in RPS mid-way through the academic year; all RPS nurses will receive this information and content is repeated and reinforced every year.    For children in the school component of RVA Breathes, CHWs will ensure that families submit required health paperwork (e.g., asthma action plan, medication release form). Parents in our focus and advisory groups had concerns that school nurses were not equipped to provide appropriate asthma care as needed, but added that they often did not turn in required forms to support such care. Parents stated that it can be confusing and challenging to determine which forms to complete and to follow through with completion. Barriers included: lack of time, forgetfulness, and challenges in having the forms completed by PCPs. Nurses cited their inability to provide appropriate care in the absence of information from parents. In RVA Breathes, CHWs will assist families with this process and confirm with school nurses that children have the appropriate medications. This might include working with families to receive a prescription for a second inhaler from their physicians, with the appropriate insurance authorizations. Community liaisons will support PCP offices in completing the appropriate forms. RVA Breathes will focus on cultivating collaboration among school nurses, families, and PCPs.29 Additionally, school nurses in the intervention will be given a standardized protocol to follow with clear guidelines for caring for students with asthma: this includes a pathway to respond to the needs of children with acute asthma symptoms, as well as one to follow if the child is chronically symptomatic or has asthma-related school absences. The CHW assigned to the family will work with the school nurse to ensure that communication with the medical provider and connectivity with the childÆs medical home is occurring. School nurses will have access to information and support from asthma specialists at the ChildrenÆs Hospital of Richmond. This extra support might be needed as school nurses make refinements in their approaches to the asthma care provided to children in their schools. (See the attached school nurse protocol and school nurse data form for more detail.)4) Enhanced standard of care (E-SOC). Health disparities in pediatric asthma treatment persist; it would be a disservice, therefore, to children in Richmond to enroll a control group that is usual care without an active component. Given the unique infrastructure of school nursing in RPS, our E-SOC condition will include the usual care that children receive for their asthma, as well as education for school nurses. The monthly school meeting targets all school nurses (elementary, middle, and high) in RPS, which allows for dissemination at the district level. An E-SOC that includes nursing education addresses a priority area highlighted in our needs assessment. Thus, nurses in each school for children in the E-SOC (as well as the other conditions) will receive asthma education in the group meetings. There will only be follow up, however, among CHWs, school nurses, and child medical homes in the arm with all interventions; E-SOC families will not work with a CHW throughout the program. Families in the E-SOC group will also receive 4 mailings throughout the year (Months 1, 4, 8, 12) that contain publicly available information about asthma. Our E-SOC will not contain any of the tailored, individual components of the treatment conditions. It will allow us, however, to assess whether there is value added in a program that implements a CHW as a key component in optimizing child health. Study design: Overview. We will enroll 300 children on a rolling basis in RVA Breathes. Families will complete a baseline session and then be randomized into one of 3 conditions: 1) asthma self-management education + home remediation + school, 2) asthma self-management education + home remediation, or 3) E-SOC. Families will complete a post-intervention assessment following the active 12-month intervention, as well as 3-, 6-, and 12-month assessments.  Data Collection and Procedures: Baseline session. Once a family has screened eligible, a baseline session will be scheduled within 2 weeks. Two RAs will conduct this visit; no personnel involved with the active intervention arms (CHWs or Healthy Homes) will be present. Caregivers and children will complete the consent/assent process and questionnaires assessing: healthcare utilization, asthma symptoms and control, home environment, demographic information, and psychosocial characteristics (see Measures). Information regarding the childÆs PCP and school will also be obtained. After the visit is complete, the project coordinator will randomize the family to one of the 3 conditions based on the childÆs school. In consultation with RPS, we will match elementary schools based on demographics and location, and whether school nurses travel among schools; 8-9 schools will be included in each condition. After the baseline session is complete, the project coordinator will randomize the family to one of the 3 conditions based on the childÆs school. Given the nature of our program, it will not be possible to blind participants or staff to their condition. The project coordinator or research assistant will call the following using the uploaded script to describe whether they are in the control or intervention arm. Also, following our DSMP, ACT scores (asthma control test score) will be reported to the family during this phone call if it is a control family. If it is an intervention family, the CHW will follow up about the child's ACT score in the first home session. Participation in active trial. Two to four weeks after the baseline session, families will complete the first of at least 4 home-based sessions (more may occur if it would be helpful for family; CHW would return to home to reinforce information). For children in the CHW + Healthy Homes + school intervention arm and children in the CHW + Healthy Homes intervention arm, this will be the first home visit that includes both family-based asthma education and a home assessment by Healthy Homes. Home visits will last up to 2 hours, and include both the CHW and Healthy Homes assessor. For children in the CHW + Healthy Homes + school intervention arm, CHWs will begin the process of communicating with the schools to ensure that children have the necessary forms and medication in place. Caregivers will complete a release to allow us to interact with school nurses and the childÆs PCP and/or asthma provider. School nurses and PCPs will be alerted to the childÆs participation in an active arm of RVA Breathes. School nurses will follow the standardized protocol in their interactions with students, which will be documented and relayed to CHWs. PCP coordination: After each home visit, CHWs in consultation with the care management committee, will update providers on the familyÆs participation in the intervention and information related to symptoms, asthma control, missed school days, and healthcare utilization since the last home visit. Data from family interactions with the PCP will be communicated back to CHWs (see Metrics in D). Post-intervention (1 hour). Within 2 to 4 weeks of completing the 12-month program, children and caregivers will complete a post-intervention session of measures collected at baseline. Feasibility and family satisfaction with the program will be ascertained in semi-structured interviews. Follow-up sessions (45 minutes). We will collect follow-up data from families at 3-, 6-, and 12-month intervals (see Measures in D). The measures to be collected at each follow-up session include:o	Caregivers will report on the duration and number of times the child has been hospitalized due to asthma or visited the ED because of asthma in the last 12 months. o	Caregivers will report on the number of times their child missed school due to asthma in the last 12 months. o	Caregivers will report on the childÆs asthma medication name, dose, and refill information. Caregivers and children will complete the Childhood Asthma Control Test (cACT) jointly, which measures the frequency of daytime and nighttime asthma symptoms, activity limitations, and perception of disease control. o	Caregivers will report on number of symptom free days in the last 7 days on the Asthma Assessment Form.o	Children will complete the Pediatric Asthma Quality of Life Questionnaire (PAQLQ). o	Caregivers will complete the Pediatric Asthma Caregiver Quality of Life Questionnaire (PACQLQ) and report on their own quality of life.o	Caregivers will complete the Asthma Self-Efficacy Management Questionnaire (ASMQ), Perceived Stress Scale (PSS), Stressful Life Events and Conditions Checklist (SLECC), and Centers for Epidemiologic Studies Depression Scale (CES-D). Comparator condition involvement (E-SOC): Families in the E-SOC will not receive any direct contact or coordination from CHWs. As with the other groups, families will complete the baseline, post-intervention, and follow-up sessions with study RAs and follow a similar compensation structure. Families will be mailed publicly available information on asthma at Months 1, 4, 8, and 12. All school nurses in the district will participate in asthma education sessions offered as a part of existing school nurse meetings.  Tracking and evaluation efforts will be led by the Office of Health Innovation. We will use the REDCap system, a secure web application, to build online surveys and databases, and track children in our program. CHWs will have laptops in the field that will feed directly into this database, both in terms of parent/child and evaluation data collected during sessions. Extractions of metrics from Healthy Homes, school nurses, and PCPs will also be imported into this database; community liaisons and CHWs will work with school nurses and providers to reduce burden related to inputing data. The database will indicate which assessments are to be completed at each visit. Data entry procedures will notify those entering the data when information has been omitted, which will increase data quality. At weekly care committee meetings, CHWs will review children under their purview, ensuring that the correct forms and medications are at the school, that communication with PCPs has occurred after each home session (uploaded letter has been sent to child's PCP describing involvement in study), that data from PCP visits have been communicated to CHWs, that school nurse visits have been conveyed to both family and PCP as needed, and that next research visits and provider appointments have been scheduled with appropriate reminder calls, texts (script has been uploaded), and postcards in place. Community liaisons, the project coordinator, and RAs will further assist with coordination. Analysts at the Office of Health Innovation with also obtain and track health utilization data from health systems and insurers. To promote the success of our program as an integrated community program, in Year 4, we will conduct a sustainability transition phase with 60 families (Recruitment Wave D). These 60 families will complete the full RVA Breathes protocol; data will not be considered in our hypothesis testing as we will not collect follow-up data. We will use this period as a way to transition from a fully funded program to a program that does not have active U01 support. We have created strategic partnerships that support RVA Breathes; just as our stakeholders are committed to RVA Breathes, we are committed to ensuring that they succeed in Year 5 (and beyond) and that the program has been successfully integrated into their existing resources.37 In Year 4, stakeholders will take the lead in implementing RVA Breathes. We will evaluate and address barriers that arise specifically during that transition phase (when they are leading the program) before there is no active support. Our efforts related to continuous program evaluation (see D.2. Evaluation) in Years 2-4, plus this transition phase will ensure that we have successfully built the capacity for a sustainable asthma program in Richmond. Program-specific data will be gathered from CHWs, Healthy Homes, school nurses, and PCPs. Metrics will be entered directly into REDCap and used to assess intervention implementation, including whether short-term outcomes were achieved. Metrics from home visits. CHWs and Healthy Homes assessors will complete productivity reports indicating time spent on each component of the session, content that was covered, and content that was not (and reason). Information on family questions and barriers described will also be entered. CHWs will be prompted to ask a series of questions at each visit related to symptoms, asthma control, medication use and changes, healthcare utilization, and missed school days. Healthy Homes will note observations of the home environment, as well as document education shared, materials provided to the family, and referrals to MLP-R. Metrics from nurses. Nurses will record data related to interactions with student, including reason and length of visit; actions during and following visit; reports from child of visiting ED, PCP, or missing school (for CHW follow-up); and whether coordination with family and/or PCP occurred. RAs will be available to complete data entry for nurses to minimize burden. Metrics from medical homes. CHWs and the project coordinator will track any visits that occur. RAs will retrieve information from the childÆs medical home regarding reason for visit, treatments prescribed, and if follow up is needed between medical home and school. Metrics from insurers: Frequency, length, and cost for asthma-related inpatient and ED visits, as well as information on asthma medication prescriptions and refill data.In Years 5 and 6 of the project, we will conduct focus groups will participants to better learn how to increase the sustainability of project. With Engaging RichmondÆs assistance, we will complete focus groups with family participants to determine if they were able to sustain change, and what strategies were used to achieve this outcome.  An IRB amendment will be added prior to those focus groups.School nurse participation: ?	Nurses will record data related to interactions that they have with a student enrolled in RVA Breathes. This will include:o	reason for visito	action taken at the visit as determined by the response protocol ?	This information will be recorded on a form to be sent home with the child that day. Data from this form will also be entered into the database by the school nurse or by a research assistant. This form will also be transmitted to the childÆs PCP by the project coordinator to be kept in the childÆs health record. ?	If a child is seen by a school nurse, the school nurse will be asked to enter the data from the form into the database that day or in a password protected file that is then emailed to the project coordinator that day. ?	The project coordinator will track and review data from school nurses and bring it to weekly care coordination meetings. This information will be shared with the childÆs CHW by the project coordinator. ?	School nurses will have contact information for the childÆs PCP on file. This will allow them to contact PCP directly if needed. ?	School nurses will also have contact information for asthma specialists at CHoR if general advice is needed while treating a student.?	School nurses will be provided with an audio recorder and asked to record their thoughts on the program every 2 weeks. This includes successes and areas for improvement.    I have added two non-VCU students to the study. They will serve as research assistants and assist with participant recruitment, screening for eligibility, research sessions, data entry/analysis. I will oversee their involvement through weekly lab meetings and regular correspondence. Both students have completed the citi training on human subjects protections. A signed independent investigator agreement for each student has been uploaded. Fidelity of study visits with CHWs and Healthy Homes will be determined from completion of checklists by interventionists and caregivers. These forms will be completed independently at the end of each session. These checklists can be found in the data forms for CHWs and Healthy Homes and in the uploaded session checklist for caregivers. We will send participants a postcard to their home address if we are not able to reach them via phone or email after their baseline visit. The text of this letter has been uploaded. We will also send birthday cards that are simply signed "from the RVA Breathes team". In this amendment, we are also requesting to complete research sessions in a public community setting if a family so desires. With the fall season and it getting darker earlier, we are concerned about safety after dark when completing research sessions. Thus, families will also be asked if they would prefer to complete a research visit in a private room of a community setting (resource center, library) versus having staff come to their home in the evening. In this amendment dated January 2019, we are requesting to use Facebook for recruiting purposes, as well as to include a screening questionnaire on REDCap. We believe that this will help minimize our screen fails and participant time in completing a screener over the phone when they are not eligible. We are also requesting permission to send home the flyer through schools with a consent to contact form. If a child returns this form to the classroom, we will ask the teacher to give the student a sticker or pencil (which we will supply). The consent to contact form is already IRB approved. The flyer has been updated to include the REDCap link (which we will update once the language has been approved by the IRB). We have also uploaded a release form that Anthem would like their members to complete. We will ask families who identify Anthem as their insurer to sign this release. In this amendment date March 2019, we have added several recruitment strategies which have been outlined in a previous section. The physician letter and cover page have been uploaded. I have also revised the telephone recruitment script to indicate that we have received their information from their insurance provider, Bin Secours, or RPS. I have also added procedures so that we are able to be present when a school nurse calls a family and screen them over the phone. As an amendment to the protocol, we are requesting that at intervention session 2, 3, or 4, the CHW presents the parent with the document on the referral program. If the family is interested, they will sign the document indicating that they understand the family may not enroll in the program or may not be eligible, and that we can not tell them if the family does enroll. Then if the family that is referred does enroll in the program, we will provide a $10 e-gift card to the referring family once the family has completed a baseline session. A final protocol change is that for Sessions 2 and 3 in which the family receives payment, we will pay the families via an e-gift card. The department has approved this process for us and we believe that it will minimize staff burden in having to deliver the payment to families during these sessions. As soon as the session is complete, the CHW will alert the project coordinator and she will have a gift card send to the participant's email address. If the participant does not have email, then the payment will be brought to the session as we have been doing. In this amendment date 5/28/19, we are adding procedures that include the Healthy Homes program providing families with a verbal reminder to wash the pillowcase prior to use. Healthy Homes will implement this procedure with each family moving forward - when they give the family a pillowcase, they will instruct them to wash prior to use. Also in this amendment, we will plan to call families who received a pillowcase and instruct them on washing the pillowcase prior to use. We will call all families who were given a pillowcase and not told to wash it first. If we cannot reach the family over the phone, we will mail the family a letter. The script for the phone call and the mailing have both been uploaded to documents. In this amendment (dated June 4, 2019), we have uploaded all research materials that have been translated to Spanish. This process included translating English versions to Spanish and then back-translating from Spanish to English to ensure that materials were translated appropriately. The credentials of our translation team have also been uploaded. </t>
  </si>
  <si>
    <t>Healthy Homes Initiative ;Institute for Public Health Innovation ;Healthy Homes Initiative ;Institute for Public Health Innovation ;Research Unlimited;Healthy Homes Initiative ;Institute for Public Health Innovation ;Healthy Homes Initiative ;Research Unlimited;Institute for Public Health Innovation ;Healthy Homes Initiative ;Research Unlimited;Institute for Public Health Innovation ;Healthy Homes Initiative ;Institute for Public Health Innovation ;Research Unlimited;Healthy Homes Initiative ;Institute for Public Health Innovation ;Research Unlimited;Research Unlimited;Healthy Homes Initiative ;Institute for Public Health Innovation ;Institute for Public Health Innovation ;Healthy Homes Initiative ;Institute for Public Health Innovation ;Healthy Homes Initiative ;Institute for Public Health Innovation ;Healthy Homes Initiative ;</t>
  </si>
  <si>
    <t>3;3;3;3;2;3;3;3;2;3;3;2;3;3;3;2;3;3;2;2;3;3;3;3;3;3;3;3;</t>
  </si>
  <si>
    <t>HM20000956</t>
  </si>
  <si>
    <t>LGBTQ Young Adults Counterstorytelling Project</t>
  </si>
  <si>
    <t>The lives of LGBTQ young people are often defined by dominant cultural narratives that are driven by the perceptions of adults and decision makers rather than young people themselves. This is problematic because it is driven by a risk-dominated framework limiting our ability to understand the ways in which LGBTQ young people negotiate risk and develop resilience. In addition, it limits our ability to shape programs and services that are rooted in the experiences and needs of LGBTQ young people as they perceive them.Previous research by Ungar and Teram has identified that adolescents and young people are aware of the dominant narratives about them and the risks that they face in society. Based on their work, youth are able to reject aspects of these narratives that they do not perceive as being helpful. As such, the meaning assigned to dominant cultural narratives by young people who face risk factors to their well-being is an important aspect of understanding resilience.While the literature on resilience among LGBTQ young people is growing, little is known about the unique factors that promote it in this population as compared to the general population of youth. Given this gap, we need to build greater understanding that is driven by the voices and experiences of LGBTQ youth and young adults themselves.Counterstorytelling is a method that has been used by critical race theorists as a tool for creating spaces where young people can tell their stories, often in contradiction or resistance to the pathologizing dominant narratives that are told about them in society. For example, African American and Latino youth are often negatively labeled by education systems, which has detrimental affects on their ability to negotiate success in the school environment. By allowing them to tell a different story about themselves and to contextualize it within these dominant narratives, youth can begin to identify ways that they have power to create change in the institutions that impact them. Counterstorytelling has not been used as often in research with LGBTQ young people. Storytelling, however, has been used in a number of advocacy and activist spaces as a tool for social change. Storytelling has also been used as a tool to develop relationships that promote social change, such as those necessary in participatory action research teams.</t>
  </si>
  <si>
    <t>Financial compensation.</t>
  </si>
  <si>
    <t>This study is specifically aimed at LGBTQ-identified young people.</t>
  </si>
  <si>
    <t>How do LGBTQ (lesbian, gay, bisexual, transgender or queer-identified) emerging adults make meaning of the dominant cultural narratives that are told about their lives? How are these dominant cultural narratives aligned or misaligned with the narratives that LGBTQ emerging adults tell about their own lives?</t>
  </si>
  <si>
    <t>The PI will directly supervise all activities and will ensure that the research assistant is well-trained in the research protocol for participant identification and recruitment, as well as other duties. The research assistant will observe the PI conducting aspects of the study before being allowed to conduct them on her own. In addition, the PI will observe and/or debrief all interactions between the research assistant and the participants on a weekly basis. Finally, a documentation system will be established to track all participant contact (de-identified) to allow for monitoring.</t>
  </si>
  <si>
    <t>Understanding the process of resilience and the way that LGBTQ young people make meaning of their own and the dominant narratives will inform services and programs targeting this population.</t>
  </si>
  <si>
    <t>Recruitment materials will be displayed at local businesses, as well as through organizations that involve or serve the target population including:ROSMY, SONG (Southerners on New Ground), the Gay Community Center of Richmond, Minority Health Consortium, Fan Free Clinic, LGBTQ student organizations at VCU, and organizations that have a web presence.Those interested in participating will be directed to contact the PI either via phone, email or Facebook private message. The PI will arrange to speak with the interested party via phone or in person to complete an initial overview of the study and the screening tool. Once the recruitment period has ended, those selected (based on diverse representation) will be contacted via the preferred method that was identified at the time of screening.The PI and the research assistant will both participate in outreach and distribution of recruitment materials, as well as direct contact for screening. The PI will make contact with those who were screened to notify of whether they have been selected for participation.</t>
  </si>
  <si>
    <t>This study has two primary aims. First, is to create a space where a diverse group of LGBTQ-identified young people can tell the stories (both dominant and personal) of their lives. These will be discussed in comparison and contrast to one another, and participants will identify ways that both dominant narratives and their own personal narratives shape their lives and what they need from the agencies and institutions that support them.  Second, this project will be used as a launching space for the development of a local participatory action research team of LGBTQ young people. Participants will be offered an opportunity to engage in ongoing collective research if they are interested.</t>
  </si>
  <si>
    <t>The study will involve the recruitment of 8 to 10 LGBTQ-identified emerging adults (ages 18 to 24) from diverse racial and economic backgrounds, and gender identities in the Richmond area. Young people who express interest in participating will be screened and selected to ensure diversity in participation based on these identity factors. The participants will commit to a 6 week process of storytelling. Weekly sessions will be held for 2 hours each session for a total of 12 hours of participation. During the first session, the participants will get an overview of the study and purpose as well as initial training on the storytelling process. The second and third sessions will be spent developing dominant cultural narratives based on the participants' experiences and perspectives. The fourth and fifth sessions will be spent developing and telling their personal narratives. And the sixth or final session will be spent discussing the dominant and personal narratives juxtaposed against one another. In addition, the final session will involve a discussion about how the stories should or could be told, and an invitation to participate in an ongoing action research team.Each session will be audio-recorded. In addition, participants will be paid an incentive of $20 at each session as well as be offered a meal. The incentive is in keeping with the relationship building process of participatory action research that seeks to honor and value the contributions of participants who are also potential co-researchers.The stories will be analyzed for collective themes, emphasizing the ways in which the dominant and personal narratives converge and diverge. This will be used to identify aspects of resilience and service needs that would support LGBTQ young people.See the attached citation list.</t>
  </si>
  <si>
    <t>HM20010557</t>
  </si>
  <si>
    <t>Parent Implemented Communication Intervention for Preschool Aged Children with Autism</t>
  </si>
  <si>
    <t xml:space="preserve">Autism is a disability that is defined by it's effect on social communication, social interaction, and encompasses restricted, repetitive patterns of behaviors.  Individuals present these symptoms early in their development and these symptoms significantly impair important areas of development (APA, 2013, p. 50-51). Sundberg and Michael (2001) stated, ôbecause language underlies most learning in the typical child and is so conspicuously defective in children with autism, developing language skills is seen as a major goal of any training programö (p. 701). 	Exploring the specific interventions that promote expressive, verbal language for preschool children with autism is essential. If a child with autism acquires ôuseful speech by 5 years,ö they are more likely to develop positive social and occupational outcomes (Yoder &amp; Stone, 2006, p. 708).  Furthermore, children who acquire verbal communication are also more likely to function more adaptively (Carr, 1979). According to Yoder and Stone (2006), verbal communication is the least burdensome and most widely understood way to communicate. The speaker does not need to rely on pictures, symbols, or gestures to supplement their communication. Thus, it is considered more efficient than other pre-verbal or non-speech communication (Yoder &amp; Stone, 2006). Furthermore, when considering communication, ôspeech is often at the front of peopleÆs minds, especially parentsö (Greenberg, Tomaino, &amp; Charlop, 2013, p. 36).	When teaching children to verbally communicate, B.F. Skinner (1957) indicated that mand repertoire should be an initial focus of language training. Simply, mands are requests, i.e. a child says ôappleö because the child wants to eat the apple.   Mands are the first type of verbal behavior used by a child. From the childÆs perspective, mands give the child the ability to control their environment for their benefit.  An infantÆs early language consists of ômands for unconditioned reinforcers or for strong conditioned reinforcersö (Sundberg &amp; Michael, 2001).  In essence, this is the one verbal operant that benefits the child directly, i.e. a child asks for candy and immediately gets the candy.	 Many studies exploring verb mand communication interventions utilized highly trained instructors/researchers to implement and collect data during intervention (Yoder &amp; Layton, 1988; Carbone &amp; Sweeny-Kerwin, 2010). The Division of Early Childhood (DEC, 2014) provides practitioners with guidance on how to effectively work with young children with disabilities and their families. DEC (2014) provides practitioners with evidence based teaching strategies that are rooted in empirical evidence and recommended by researchers in the field. DEC (2014) strongly recommends the use of family-centered interventions and natural environment teaching; thus, the childÆs caregivers should be implementing interventions with their children in the home, through out their day. Further, learning should occur in all aspects of the childÆs natural environment. Thus, researchers must explore the generalizability and practicality of interventions in these natural environments. </t>
  </si>
  <si>
    <t xml:space="preserve">The children may benefit in this study by learning to verbally communicate. Further, the parents will be given enhanced education by a trained researcher/student investigator. The parent will learn how to implement an evidence-based intervention with their child. Social validity evidence from the student investigator's pilot study revealed the parent was unsure how to proceed after the intervention had ceased. She explained that follow-up training from the researcher would have been beneficial. Thus, during the proposed study, the student investigator will provide naturalistic training sessions for each parent participant. These sessions will occur after each participant has completed the intervention phases. The student investigator will provide two 30-minute follow-up sessions for each of the three parents. During the sessions the student investigator will help the parents learn how to generalize the intervention steps by helping them facilitate their childÆs communication during a naturally occurring time in the day (e.g. play time or meal time in the home). During the sessions, the parents will use the same prompting strategies explained in the intervention procedures; however, the child will be allowed to freely move around their environment. </t>
  </si>
  <si>
    <t>Based on the pilot study information (IRB approved pilot study: HM20009117) and literature examined, the hypothesis of this current study is two-fold. First, a verbal mand DTI intervention for preschool aged children with autism will improve their ability to use independent verbal requests for preferred items (toys, activities, and/or food). Second, parents will be able to reliably implement the verbal mand DTI intervention with their child. As the child begins to use verbal mands, it is hypothesized that he/she will first begin to use prompted mands, e.g. requiring prompts from their parent to mand. As the intervention progresses, the childÆs use of prompted mands will decrease and their use of independent mands will increase. This hypothesized relationship between independent and prompted mands is consistent in the literature (Carbone et al., 2010; Gutierrez et al., 2007; Jennet et al., 2008; Kodak &amp; Clements, 2009). To test these hypotheses, this study will attempt to answer the following research questions: 1. What is the effect of a parent implemented verbal mand direct trial instruction intervention on verbal communication skills of preschool aged children with autism? 2. How can parents reliably implement the verbal mand direct trial instruction intervention with their preschool aged child with autism?</t>
  </si>
  <si>
    <t xml:space="preserve">All members of this research team have completed CITI training. The research team includes the PI, student investigator, and 4 research assistants. The research assistants will be trained by the student investigator according to the training protocols. The members of the research team will be in constant communication by email, phone, and during face-to-face meetings. The student investigator will ensure that all research staff have each-otherÆs contact information, including phone numbers, mailing address, email address, and office location address. If an adverse event should happen, the research team will be informed to contact the PI immediately. The parent participant in the study will also have the contact information for the PI and student investigator including phone numbers, mailing address, email address, and office location address. The participant will also be given the Office of Research contact information. All of this will be available on the content form. The participant will be kept abreast of information during the study and will be in regular communication with the student investigator. The participant will have the student investigatorÆs cell phone number as well.  </t>
  </si>
  <si>
    <t>The purpose of the study is to determine if the verbal communication intervention is effective for teachingyoung children with autism to use verbal communication. Further, after teaching the parents how toimplement the intervention, the student investigator will explore how practical the intervention is within the childÆs natural environment.This will enhance the literature base on language training and interventions designed to help children with autism and otherdevelopmental disabilities. Additionally, this is a student-led research study and information gained will inform the student'sfuture research.</t>
  </si>
  <si>
    <t xml:space="preserve">Three parents and their children with autism (n = 3 dyads, 6 participants total) will be included in this study. The parent/child dyads will be recruited from a private inclusive childcare program for typically developing children and children with autism (FounderÆs Center, Courtney Vaughan is the director and has agreed to distribute the recruitment  flyer).  The program provides educational services for children with autism aged two through six years. The program collaborates with two inclusive private preschool programs and includes two autism classrooms. Each autism classroom is staffed with a lead teacher and several instructional assistants with a maximum ratio of six adults to every eight children. The children with Autism Spectrum Disorder (ASD) receive individualized direct instruction, small group learning, and participate in inclusion opportunities with typically developing peers. After obtaining IRB approval, the director of the program has agreed to contact parents in the program (using the recruitment flyer attached). The director will email the recruitment flyer to parents in the program and interested parents will contact the student investigator directly. The interested parents contact the student investigator based on the contact information listed on the flyer. After parents have expressed interest in completing the study, the primary student investigator will speak to the parents via phone or email to discuss specific information about participation.When the parent agrees to be in the study, the parent will give permission for the student investigator to interview the child's teacher. The teachers work at a private school and the director of this school has also given permission for the student investigator to interview the teachers. Therefore, the student investigator  will email the children's teacher(s) and ask permission to interview them (see attached email script). They will sign consent and have their questions answered before agreeing to be interviewed.  UPDATE 6-28-17: The  student investigator was hoping to recruit all of the parent/child participant dyads from the Founder's Center network of families; however, only one parent has expressed interest. Thus, the  student investigator would like to reach out to her network of families. These families have shown interest in wanting to be informed of new opportunities, community resources, and/or research studies.  The  student investigator will email the families who have expressed interest in her prior research opportunities (e.g. pilot study) and will email the will give the flyer to the families who have previously shown interest in wanting to be informed of new opportunities, communityresources, and/or research studies. The parents will contact the primary researcher based on the contact information listed onthe flyer. After a parent has expressed interest in completing the study, the  student investigator will speak to the parent via phoneor email to discuss specific information about participation. The student investigator will approach andrespond to potential participants. The same screening information will be followed: "When the parent agrees to be in the study, the parent will give permission for the student investigator to interview the child's teacher. The teachers work at a private school and the director of this school has also given permission for the student investigator to interview the teachers. Therefore, the student investigator  will email the children's teacher(s) and ask permission to interview them (see attached email script). They will sign consent and have their questions answered before agreeing to be interviewed." Please see the attached "Parent Consent Form-2." These will be used for the families that are recruited through the student investigator's network of families.   </t>
  </si>
  <si>
    <t>The goal of this student-led dissertation study is to determine if a parent can implement a verbal communicationintervention with integrity. Further, we would like to determine how a child with autism learns verbalcommunication utilizing the intervention. The student investigator from Virginia Commonwealth University will help the parentlearn how to implement a verbal communication intervention and will assist the parents when implementingthe intervention with their preschool aged child with autism.</t>
  </si>
  <si>
    <t xml:space="preserve">The purpose of this student-led dissertation study is to inform a dissertation project in the future and to: 1) investigate if a parent can implement the intervention with integrity; and 2) to examine the effects of the intervention on children's verbal communication. 	Recruitment. Three parents and their children with autism (n = 3) will be included in this study. The parent/child dyads will be recruited from a private inclusive childcare program for typically developing children and children with autism (FounderÆs Center, Courtney Vaughan is the director and has agreed to help with recruitment).  The program provides educational services for children with autism aged two through six years. The program collaborates with two inclusive private preschool programs and includes two autism classrooms. Each autism classroom is staffed with a lead teacher and several instructional assistants with a maximum ratio of six adults to every eight children. The children with Autism Spectrum Disorder (ASD) receive individualized direct instruction, small group learning, and participate in inclusion opportunities with typically developing peers. The director of the program has agreed to help with recruitment; thus, after obtaining IRB approval, the director will contact parents in the program (using the recruitment flyer attached). The director will email the recruitment flyer to parents in the program and interested parents will contact the student investigator directly. The interested parents contact the student investigator based on the contact information listed on the flyer. After parents have expressed interest in completing the study, the primary student investigator will speak to the parents via phone or email to discuss specific information about participation.  Inclusion Criteria. The student investigator will screen the participants to ensure they meet the inclusion criteria for this study.  After a parent has expressed interest in completing the study, the student investigator will speak to the parents (via phone and/or email) to discuss specific information about participation. To be included in this study, the parent must provide consent for themselves and their child. The familyÆs primary language spoken in the home must be English and the parent must be willing to provide intervention for their child, in their home, twice a week. Further, the family must agree to allow the child to participate in formal language and autism related testing. The child participant must be between the ages of three to five years with a diagnosis of ASD (which may include autism, AspergerÆs Syndrome, or Pervasive Developmental Disorder [Not Otherwise Specified]). The child must also have trouble communicating their wants/needs, e.g. have a low mand repertoire. If the child has a hearing delay/impairment or a motor impairment the child will be excluded from the study. After speaking to the parent via phone, if the child meets the initial criteria, the student investigator will ask the parent to meet at a mutually agreed upon location to gain parental consent. The consent will then grant the student investigator permission to observe the child at school and speak to the childÆs teacher (see attached for the screening guide which includes the observation guide and screening interview questions).  The student investigator will observe the child at school and speak to the childÆs teacher to ensure that they display the necessary skills to participate in the intervention: e.g. an appropriate attention span shown by the ability and willingness to sit at a table to complete work for 30 minutes without displaying interfering behaviors (screaming, crying, or trying to leave the table).  	After the student investigator screens the potential participants, three dyads will be identified for the study. If more than three parents are willing to participate in the study and meet the inclusion criteria, the student investigator will determine who will be participants by using the random number generator in Microsoft Excel. Each participant dyad will be assigned a random three-digit number in Microsoft Excel, the participant dyads with the three highest numbers will be chosen for participation. Further, before signing consent each parent will receive the ôAnticipated Timelineö document to ensure they are fully aware of the time commitments and the proposed timeline for the study (see attached).  	If a parent/child dyad meets the screening procedure but is not chosen for participation, they will be provided an intervention training session at the end of the study (if they choose to participate). During this training session, the student investigator will come complete the training for 60 minutes, providing the written instructions video models, role play, and performance feedback (spoken about below in the ôparent training sessionö). The location of the training will be help in the School of Education at VCU in a closed classroom to ensure the confidentiality of the parents and children in the videos. Gathering Participant Background Information. Once a child and parent participant are selected, the student investigator will interview the childÆs parents and the childÆs teachers for the second time to gain relevant background information, information regarding previous intervention participation, and information related to their interests: favorite toys, foods, and activities (see the attached ôOral History Interview Questionsö for a full description of the interview questions). The parent may also be asked to share any relevant documents to gain background information. These records may include: Individual Educational Plans (IEPs), Individual Family Service Plans (IFSPs), treatment and educational plans, therapy notes, eligibility status and diagnostic information (from the school, medical or private agency), and teacher reported skills and behaviors. Formal Assessments. The child participantsÆ behaviors related to their autism diagnosis will be assessed with Autism Diagnostic Observation Schedule- Second Edition (ADOS; Lord et al., 2012). Dr. Donald Oswald will be completing the ADOS assessment and he is a licensed psychologist, ADOS-research trained, and an autism expert. The ADOS provides a standardized measure of behaviors that are associated with the diagnosis of Autism Spectrum Disorder (ASD). Thus, the assessor observes behaviors related to communication (both verbal and nonverbal skills), social interaction, play, restricted and repetitive patterns of behavior, unusual play interests and sensory interests, and other abnormal behaviors. The ADOS is designed to assess individuals between the ages of 12 months to adulthood using five different modules (Toddler Module and Modules 1 to 4).  	The Assessment of Basic Language and Learning Skills, Revised (ABLLS; Partington, 2006) will also be used to gain background information about the children participants. Heather Coleman, the student investigator will be completing the ABLLS with the child participants. Heather is a licensed Early Childhood Special Educator. Her training an educator provides her with the expertise to complete the ABLLS. The ABLLS (Partington, 2006) is a criterion-referenced assessment used in the field of autism instruction to assess skills related social interaction, self-help, academics, motor skills, and language. The assessment of expressive language skills is based on Verbal Behavior principles (Skinner, 1957). The ABLLS can be used to assess children from birth to 12 years (the scoring sheets for both of these assessments are attached). Selected sub-scales will be used, including: cooperation and reinforce effectiveness, visual performance, receptive language, motor imitation, vocal imitation, requests, labeling, intraverbals, spontaneous vocalizations, syntax and grammar, and play and leisure; the remaining sub-scales will not be used as this information is irrelevant to this study.Formal Observation. Prior to intervention the student investigator will also complete a formal observation at home and at school (this will be the second time the student investigator observes at school). The student investigator will record the following information on the ôFormal Observation Data Sheet (attached)ö: utilizing frequency data, the number of functional mands produced (AAC mands, e.g. sign language, gestures, picture exchange, mands with VOCA devices) and the number of verbal mands produced; what the child is choosing to play with; the words that the child is using; and any relevant notes. Reinforcer Assessment. Consistent with the recommendations and steps provided by Frost and Bondy (2002), the student investigator  will complete a reinforce assessment to determine what the child is interested in and what items will be used for intervention. To complete the assessment the student investigator  will: (1) Interview significant others, e.g. the childÆs teacher and parent (gathered during the ôOral History Interviewö); (2) Observe the child while he/she is engaging in free-play (gathered during the ôFormal Observationö); (3) Conduct a formal reinforcer assessment (by Front &amp; Bondy, 2002, see protocol attached). Settings and Materials	The preferred items determined by the preference assessment will be used for the intervention. Six to eight items will be used for each child. The preferred items determined by the preference assessment will be used for the intervention. Six to eight items will be used for each child. To encourage the childÆs interests in the materials and to help ensure the items are novel, the parent will be asked to hide or put away the targeted items. The student investigator will ask to parents to only allow the child to have these items during the study sessions.  The intervention will take place in the childÆs home, and the child and parent will be seated at a table for the intervention sessions. The student investigator will be present at each session to take data on the intervention effects and treatment fidelity. The parent will sit next to the child and the student investigator will be seated across from the parent and the child. The student investigator will video-record each baseline and intervention sessions. These videos will be referred to for IOA training and for treatment fidelity purposes (see the ôInterrater Reliability and Treatment Integrityö for a full description of the IOA training and treatment fidelity procedures). Since the student investigator will be present during all sessions (baseline, intervention, and maintenance sessions), the æresearcher effectÆ may cause a threat to internal validity. Thus, the student investigator will allow time to elapse before collecting data for analysis, e.g. the student investigator  will begin collecting data on the second intervention trial. The social validity assessment will also help account for this threat. The social validity information will assess whether the intervention and effects are useful for the parents. Thus, the parents will be participating in the study because the intervention is meaningful, and they are performing the procedures to help their child communicate, not just for the purpose of pleasing the researcher. Further, interobserver agreement (IOA) data will be collected to ensure that the student investigator is collecting data in a non-bias manner. Parent Training	Prior to the baseline phase, the student investigator will teach the parent how to implement the baseline procedures. To ensure that the parent does not implement the intervention procedures prior to the intervention phase, the student investigator will teach the parents how to implement the intervention procedures immediately before the child begins the intervention phase. The student investigator will provide the parent with training utilizing written instructions, the intervention protocol (see attached), the visual diagram (see attached), role-play rehearsal, video models, and performance feedback. The student investigator will train the parent on how to implement the intervention according to the model provided in the Nigro-Bruzzi and Sturmey (2010) study.	Nigro-Bruzzi and Sturmey (2010) explain how to effectively train staff members (teachers and Speech Language Pathologists) and this research will attempt to replicate these methods to train a parent of a child with autism. Consistent with the methods described in the Nigro-Bruzzi and Sturmey (2010) study, the student investigator will provide approximately five 30 to 60-minute training sessions to the parent prior to intervention implementation. First, the parent will be provided with detailed, written instructions on how to implement the intervention (see attached for the intervention protocol). The student investigator will also provide an abbreviated set of instructions that the parent can easily reference, very similar to the model provided by Tincani (2004; see the procedural integrity checklists, attached). A written list of the items that will be used in the intervention with the corresponding sign language mand will also be provided (see attached). This list provides a picture of the corresponding sign language mand and a URL link to a video model. The student investigator and parent will review all the signs and written instructions, and answer any questions that arise. These are the same procedures that were used in the pilot study completed by the student investigator. 	The student investigator will then provide role-play opportunities and performance feedback to further teach the parent how to implement the intervention. During the role-play opportunities the student investigator will pretend to be the child as the parent practices the steps (referring to the written instructions and visual diagram as needed). The student investigator will provide performance feedback during these opportunities. The student investigator and parent will also watch video models of the intervention (collected during the pilot study, IRB approved HM20009117). The training sessions will conclude when the parent is able to implement the steps for the baseline and intervention phases with a minimum of 80% accuracy across three consecutive role-play trials. During the pilot session, the parent struggled to remember how many trials were completed with each item; thus, the student investigator developed a ætrial and item tracking data sheetÆ (see attached for an example) to help with tracking. This tracking data sheet will be used for this dissertation project. Measures and Data Collection	The student investigator will serve as the primary data collector and the research assistants will serve as the second observer to record data for inter-observer agreement (IOA). When recording data in the baseline and intervention phases, the student investigator will use the researcher-developed data sheets (see attached) to record the following: date/session number, duration of the session, trial number, target item, independent mand count, prompted mand count, sign language mand count, no mand count, percentage of independent mands, any relevant notes, and treatment integrity and inter-observer agreement (IOA) data if applicable for that trial/session. Data on the independent, prompted, sign language, and no mands will be collected using an event recording technique; every occurrence of the mand will be recorded during the intervention and baseline sessions. Procedures	Baseline Conditions. The purpose of the baseline phase is to assess the participantsÆ ability to mand in a typical setting, without the treatment/intervention (Gast, 2010).  Please see the attached intervention protocol for the full step-by-step process of the baseline procedures. These are the same methods used in the pilot study (IRB approved HM20009117). The baseline session will conclude when each targeted item is presented once. Consistent with the pilot study, the student investigator estimates the baseline sessions will last approximately 15 minutes. The baseline phase will occur for three to five sessions, once per day, for two or three times per week dependent on the parentsÆ availability. Transitioning to the intervention phase. The student investigator must follow the guidelines of single subject research and multiple baseline design when deciding when to begin the intervention with each participant (Gast, 2010; WWC, 2011; Kratochwill et al., 2010). Each of the three children participants must begin the baseline phase at the same time. Once a stable baseline is established across three to five data points, the intervention phase will begin for participant one. Further, a stable baseline is established for participant two and three, data will be collected once a week as a probe; i.e. the parent will be asked to implement the baseline with the child twice a week and the student investigator will be present for one session a week and will collect data during this session (as opposed to collecting data twice a week before a stable trend is seen).The intervention phases will be fixed and staggered for each participant. Ideally, the intervention will not be implemented with the subsequent participant until the criterion is met with the previous participant: the participant must independently mand with 80% accuracy across three intervention sessions. Thus, the first participant will begin the intervention phase after a stable trend during the baseline has been established (with a least 3 to 5 data points represented- this will occur after 3 to 5 sessions). The intervention will be introduced to the second participant when the first participant has met the criterion (Gast, 2010; WWC, 2011; Kratochwill et al., 2010), while the third participant continues with the baseline and the first participant continues with the intervention. Similarly, when the second participant has met the criterion, the intervention will be introduced to the third participant, while the first and second participants continue with the intervention. In a case that a participant does not meet the predetermined criterion after receiving the intervention for four weeks, the intervention will be implemented with the subsequent participant nevertheless. The student investigator hypothesizes that the participants will meet the criteria after four weeks because the pilot study data demonstrated that the child met the criteria after three weeks. Thus, this dissertation proposal will use a fixed four-week intervention period for each participant to account for individual child differences. Further, after participant one and two have met the criterion, data will be collected once a week as a probe; i.e. the parent will be asked to implement the intervention with the child twice a week and the student investigator will be present for one session a week and will collect data during this session (as opposed to collecting data twice a week before the criterion is met). 	The participant order will be randomly selected based on the Microsoft Excel random number generator process explained in the ôInclusion Criteriaö subsection. The three participants will be assigned a random three digit number in Microsoft Excel: the participant with the highest number will be participant one, the participant with the second highest number will be participant two, and the participant with the lowest number will be participant three. Intervention Conditions. Consistent with previous effective verbal mand intervention studies (Carbone et al., 2010; Jennett et al., 2008; Kodak &amp; Clements, 2009; Reichle et al., 2008), this verbal mand intervention will utilize Direct Trial Instruction (DTI). The DTI intervention includes time delay, verbal prompting, and sign language paired with verbal prompting.  The parent will implement the intervention and will be seated beside the child at a table. The procedures for the intervention were adapted from the Tincani (2004), Jennett et al. (2008), and Nigro-Bruzzi and Sturmey (2010) studies (see Figure 4 for a visual diagram of the intervention). Please see the attached intervention protocol for the full step-by-step process of the baseline procedures. These are the same methods used in the pilot study (IRB approved HM20009117).If, at any point during the error correction procedures, the child uses a sign language request without the verbal mand, the parent will say the name of the item and wait for 3 to 5 seconds before allowing the child access to the item. The student investigator will then record this as a sign language mand. The time delay is used in this procedure to further encourage the child to use verbal communication. If the child provides a verbal mand at any step during Error Correction, the parent will immediately allow access to the item. At any point during the error correction procedures, if the child uses verbal communication to request, the request will be recorded as a prompted mand. If the child uses a sign language mand and a verbal mand simultaneously, both of these responses will be recorded. If the parent has to provide the child with a physical, hand-over-hand prompt, the response will be recorded as a no mand (see step four of the error correction procedures). The hand-over-hand and sign language prompts are consistent with the Tinanci (2004) study. These methods are used to encourage the child to use a sign to request if they are not yet using language. When the child allows the parent to model the sign language, i.e. use the hand-over-hand prompt, the child will be allowed access to the item. The hand-over-hand prompt used in the intervention is to ensure that the child delivers a correct response and he/she will be reinforced with access to item. Following the principle guiding errorless teaching (Green, 2001), the child will be provided with a prompt that will ensure that he/she is reinforced; thus, increasing the likelihood of the target behavior- the ability to request. Further, consistent with Tinanci (2004), the simplest form of American Sign Language will be used. For example, the sign for ball will consist of using two hands to form a shape that resembles a ball (see attached for an example list of items with corresponding signs). To avoid confusion, the signs taught will not resemble each other. After the child is provided access to the preferred item, the parent will repeat the intervention trial steps and the Error Correction Procedures (as necessary).Concluding Intervention Trials and Sessions. During each intervention trial, one preferred item will be used for instruction. The trial will continue until one of two conditions is observed. Condition one consists of the child achieving ten opportunities to access the preferred item. Condition two consists of the child pushing the targeted item away, turning away, refusing to eat the targeted edible item, or displaying signs that they do not want the targeted item.  After the first trial is completed, the parent will begin the subsequent trials by following the same procedure described in the attached intervention protocol. The parent will begin by presenting one to three new reinforcing items, depending on the childÆs preferences and what toys have been used in the session. The order of the targeted items will be pre-determined by the student investigator before each intervention session using a quasi-random selection. It will be determined by the childÆs preferences and behaviors when items are removed.  For example, it is recommended to present the items in a random or quasi-random order, dispersing edible and highly reinforcing items to increase the likelihood that the child will stay engaged (Tinanci, 2004). Further, if there are six items being targeted for instruction and two items are remaining, the parent will present two items. If three items are remaining and one is a ôhighly preferred itemö (determined by the reinforcer assessment), the parent and student investigator may determine that the highly preferred item not be presented until the end. This example occurred during the pilot, when the child always preferred to choose the iPad and would get upset when it was taken away. Thus, the iPad was presented last to avoid interfering behaviors. The opportunity to request for cookie and candy was also dispersed throughout the pilot sessions to provide the child with these highly preferred items. Approximately six to eight different items (toys and edibles) will be used for instruction during each intervention session. The intervention session will conclude under two conditions. Condition one- the child requests all preferred items (six to eight items depending on the childÆs interest). Condition two- the child has requested 80 percent of the items and he/she continually pushes away the remaining items. If the child begins to display interfering behaviors (e.g. crying, screaming, pushing away items) before 80 percent of the items are used in the intervention, the child will be given a short break. The break will last for approximately 5 minutes, and then the child will be encouraged to come back to the table to complete the intervention. If the child refuses, other behavioral incentives will be provided to encourage the child to come back to the table, e.g. play with a preferred item at the table or providing a snack at the table. Intervention Level. The student investigator assumes that during this dissertation project the sessions will last 30 to 45 minutes (based on pilot-study data), with breaks built in as needed. The intervention sessions will occur twice per week. This amount of intervention (two sessions per week, 10 trials per item) was successful for the child in the pilot session. The child immediately started using prompted mands and during the fourth intervention session (after 2 weeks), the child began to consistently using independent mands (see Figure 3). Consistent with the pilot, the student investigator hypothesizes that the intervention phase will last for four weeks per child; thus, the total study will occur for approximately 14 to 16 weeks. Maintenance Phase.  A maintenance phase will be implemented to determine if the skills learned, the ability to mand, is maintained when the intervention procedures are removed. After the intervention phases have concluded for each participant, a maintenance phase will be implemented for three sessions per participant. During the maintenance phase, the baseline procedures will be implemented and data will be collected on the target behavior. Follow Up. Social validity evidence from the student investigatorÆs pilot study revealed the parent was unsure how to proceed after the intervention had ceased. She explained that follow-up training from the student investigator would have been beneficial. Thus, during the proposed study, the student investigator will provide naturalistic training sessions for each parent participant. These sessions will occur after each participant has completed the intervention phases. The student investigator will provide two 30-minute follow-up sessions for each of the three parents. During the sessions the student investigator will help the parents learn how to generalize the intervention steps by helping them facilitate their childÆs communication during a naturally occurring time in the day (e.g. play time or meal time in the home). During the sessions, the parents will use the same prompting strategies explained in the intervention procedures; however, the child will be allowed to freely move around their environment. For example, during the 30-minute session, the parent may wish to work on communication skills during play time; thus, the child will be able to freely move around their play area. When the child chooses a toy, the parent will be instructor to join in play, gentle hold back play items, and prompt the child to communicate using the same prompting same prompting strategies explained in the intervention procedures (while holding the toy the child wants, the parent will say, ôWhat do you want?ö ôTrain [item name],ö etc.). If the parent wishes to work on communication during a meal time, the parent will be instructed to give the child a small bite of food and then prompt the child to communicate (while holding the food the child wants, the parent will say, ôWhat do you want?ö ôCookie [item name],ö etc.).	Interrater Reliability and Treatment Integrity. The research assistants will be trained to collect inter-observer agreement (IOA) data. The student investigator will train the assistants using the written instructions (explained in the ôParent Trainingö section), and the baseline and intervention video models (collected during the pilot study, IRB approved to used in future research settings). After the training has been completed, the research assistants and student investigator will watch different video models and gain an average IOA score of at least 80% across three intervention trials and three baseline sessions before collecting real-time IOA data with the parent and child. Real-time IOA data will be collected during at least 25% of the baseline and intervention sessions, respectively. Each session, treatment fidelity information will be assessed during at least 25% of the intervention trials. The student investigator will observe the parent implementing the intervention and will record treatment integrity information on the ôProcedural Integrity Checklistö (see attached for the baseline checklist and attached for the intervention checklist). Further, after each session during all the phases (baseline, intervention, and maintenance), the student investigator will assess the parentsÆ competence of delivery related to delivering the intervention. The competence rating will estimate the parentsÆ ability to comfortably deliver the intervention as prescribed (skillfulness) and their ability to read and respond to the childÆs behavioral cues (responsiveness; scale adapted from Sutherland, McLeod, Conroy, Abrams, &amp; Smith, 2014). Skillfulness and responsiveness will be measured on a 5-point Likert scale, where scores of 1-2 should reflect low competence and scores of 4-5 should reflect high competence (see the ôParent Competence Ratingsö attached for a full list of competency ratings).For the baseline and intervention phases, an average fidelity score and IOA will be calculated as 80% or higher. For each trial/session observed, if a fidelity score is below 80%, the parent and the student investigator will review treatment procedures, referring to the video models if necessary. If an IOA calculation is below 80%, the student investigator and research assistants will review the errors, practice data collection and refer to the video models if necessary. For each IOA trial, one agreement will be scored if the behavioral response recorded exactly matches between the student investigator and research assistants. Point-by-point agreement percentage will be calculated by dividing agreements by agreements plus disagreements then multiplying by 100. Social Validity. Social validity assessment information will also be gathered to determine if the dependent variable under investigation is socially important, the intervention is practical, and if the results are generalized outside of the intervention sessions (Gast, 2010; Horner et al., 2005). Social validity information will be gathered in two different ways. First, during the intervention sessions, detailed field notes will be taken to capture parentsÆ perspectives, observations, and experiences during the study and parents will be asked to reflect on their experiences if an opportunity naturally occurs. For example, during the pilot study, the parent got very excited when her child first began to speak in response to the intervention. The student investigator could have recorded this excitement and asked the parent to reflect on this experience in that moment. Further, the pilot parent asked the student investigator to video-record parts of the intervention session to share with the childÆs Speech Language Pathologist. The parent wanted to share this video to explain the childÆs communication progress and to ask for a similar intervention to occur in school and during speech therapy. During this proposed study, the student investigator will record detailed field notes and will ask the parents to reflect on these experiences to capture social validity evidence.  	After completion of the intervention, the student investigator will also interview parent participants to assess social validity and each interview will last approximately 30 minutes. The semi-structured interviews will take place at a mutually agreed upon location chosen by the student investigator and parent, and will be audio-recorded. The social validity interview questions are adapted from Tincani (2004) and informed by pilot study results. The social validity interview protocol is attached.Data Collection and Analysis	The student investigator will serve as the primary data collector while the parent implements the intervention. Event recording technique will be used to collect data during each baseline and intervention session on the researcher-developed data sheet (see attached for the baseline and intervention data sheets). Data Confidentiality and Storage. Collected data during the study will be stored in a secure location. Only the research team listed on the IRB protocol will have access to the data. Data will be linked to the participants with generically assigned participant numbers and pseudo names. During the duration of the study, the video recordings will be digitally secured on a password protected VCU secure server. If the parents give consent, the video recordings will be kept after the study is completed. They will be used for training purposes for the student investigatorÆs future research and will be shared at conferences/professional development events to train others in the intervention methods. </t>
  </si>
  <si>
    <t>The Founders Center of Commonwealth Autism;The Founders Center of Commonwealth Autism;The Founders Center of Commonwealth Autism;The Founders Center of Commonwealth Autism;</t>
  </si>
  <si>
    <t>HM20000434</t>
  </si>
  <si>
    <t>Community Engagement Education Program - 2</t>
  </si>
  <si>
    <t>Wally Smith</t>
  </si>
  <si>
    <t xml:space="preserve">BACKGROUND Despite continued advances in cancer research, detection, and treatment, there are significant disparities in patient knowledge of healthy behaviors, cancer screening guidelines and resources for cancer detection, and treatment. Most common barriers to increase cancer screening utilization and achieve such objectives are poor education and awareness to screening guide lines, racial and ethnic disparities, mistrust, low socioeconomic status, and lack of access (Freeman, 1995; Haynes, 1999; Wolff, 2003).In 2012, cancer was the second leading cause of death in the state of Virginia (CDC,2008). In 2010, the United States Cancer Statistics cites 34.981 new cancer cases and 14.078 cancer deaths in the state of Virginia (CDC,2013). A statewide network of partners, the Cancer Action Coalition of Virginia including VCU Massey Cancer Center (MCC), government entities, and community, has come together to combat cancer in VA. Ranging from the coast line of the Atlantic Ocean to the Appalachian Mountains and bordering with the major metropolitan city of Washington DC, Virginia has a highly diverse population demographics, and economics leading to varying degrees of knowledge of and access to healthcare. A comprehensive cancer needs assessment specific to four Virginia health districts which was performed by VCU Massey Cancer Center (MCC) has identified need for community resources targeting preventive health education. The community in the project identified cancer information as a needed resource. The community leaders have expressed a need for cancer information related to healthy living, a lack of community campaigns, and a lack of local awareness to cancer risk factors and screening resources. The assessment also revealed several limitations to implement programs such as isolated populations due to large distances between geographical regions. These populations exhibit mistrust in health system; however, they show trends/culture in following local community leaders. Based on the MCC community needs assessment, we completed a pilot of the CEEP study in partnership with Community Action Councils in the Piedmont Health District (PHD) and Mount Rogers Health District (MRHD). The program focused on increasing awareness of cancer risk factors, cancer screening guidelines, and community resources in the PHD and MRHD.The innovative community-based educational program we used proved to be an appropriate educational tool for enhancing participantsÆ knowledge of cancer risks and health care opportunities in the community. Chain referral will effectively create a "daisy-chain" of participants to reach necessary recruitment numbers. In the pilot CEEP study, this has been shown to be an effective recruitment method in the PHD and MRHD. Chain-referral sampling is respondent-driven, which allows community engagement by leveraging social networks and the chance to reach out into the hidden population. Advantages of chain referral include: 1. benefiting from the community at the initial point of contact; 2. ability to reach the hidden population; and 3. likely recruitment of relatives, friends, and social circles who socialize together and may instigate common discussions about health. These discussions may act as a catalyst to change in perceived efficacy and behavior while building community capacity.Limited health literacy of the community also is a significant factor in the population we are trying to reach. Limited health literacy may impede individualsÆ capacity to obtain, process, and understand basic health information about cancer risk factors, guidelines for cancer screening, and appropriate cancer screening tests. The first CEEP project used a linguistically and culturally appropriate audiovisual tool, the Health Promotion Educational Tool (HPET) delivered on an iPad to enhance cancer knowledge. Use of interactive multimedia tools has been shown to enhance patientsÆ healthcare knowledge over traditionally disseminated health knowledge tools (Homer, 2000; Shaw, 2001; Sefton, 2000; Stromberg, 2002; and Yin, 2010). One proposed method in overcoming this barrier is patient navigation. Patient navigation has been shown to reduce disparities in cancer through increasing timeliness of screening and cancer diagnosis and potentially improved quality of life through social and health care support (Ferrante, 2008).SIGNIFICANCE AND INNOVATION:Based on the first CEEP study, Community Action Councils in the PHD and MRHD suggested use of Patient Navigators (PNs) to enhance cancer screening behavior. PNs are individuals who act as liaisons between patients and the healthcare system by providing links to appropriate health care. They often share ethnicity, language, socioeconomic status, and life experiences with the community members they serve. This shared background allows navigators to provide social networking, support, and personalized guidance in overcoming care barriers. They have been found to be an effective tool in overcoming barriers to cancer screening among low socioeconomic status and ethnically diverse populations (Freeman, 2006; Percac-Lima, 2009).This study is unique in its use of two innovative tools, the HPET and patient navigation, to achieve unprecedented results. The HPET provides a linguistically and culturally appropriate educational tool for cancer screening, and patient navigation may provide an additional effect in increasing cancer intention and behavior towards cancer screening after use of an educational cancer knowledge tool. Data will be collected regarding patients cancer and cancer screening knowledge, cancer screening intention, and cancer screening behaviors.REFERENCES:Center for Disease Control. Virginia: Burden of Chronic Diseases, 2008. Public-use data file and documentation. http://www.cdc.gov/chronicdisease/states/pdf/virginia.pdfCenter for Disease Control. Cancer û State Cancer Facts û Virginia, n.d.. http://apps.nccd.cdc.gov/StateCancerFacts/state.aspx?state=Virginia. December 13, 2013.Ferrante, J.M., Chen, P., &amp; Kim, S. The effect of patient navigation on time to diagnosis, anxiety, and satisfaction in urban minority women with abnormal mammograms: A randomized controlled trial. Journal of Urban Health, 85(1): 00. 114-124. Freeman, H.P., B.J. Muth, and J.F. Kerner, Expanding access to cancer screening and clinical follow-up among the medically underserved. Cancer Pract, 1995. 3(1): p. 19-30. Freeman, H. P. Patient navigation: A community based strategy to reduce cancer disparities. Journal of Urban Health, 2006. 83(2): pp. 139-141. Haynes MA, Smedley BD The unequal burden of cancer: an assessment of NIH research and programs for ethnic minorities and the medically underserved. in Institute of Medicine (United States). Committee on Cancer Research among Minorities and the Medically Underserved. 1999. Washington DC: National Academy Press.Homer C, Susskind O, Alpert HR, et al. An evaluation of an innovative multimedia educational software program for asthma management: report of a randomized controlled trials. Pediatrics. 2000;106(1 Pt 2):210-215.Percac-Lima, S., et al. A culturally tailored navigator program for colorectal cancer screening in a community health center: A randomized, controlled trial. Journal of General Internal Medicine, 2009. 24(2), pp. 211-217. Sefton E, Glazebrook C, Garrud P, Zaki I. Educating patients about malignant melanoma: computer-assisted learning in a pigmented lesion clinic. BrJ Dermatol. 2000;142:66-71Shaw MJ, Beebe TJ, Tomshine PA, Adlis SA, Cass OW. A randomized, controlled trial of interactive, multimedia software for patient colonoscopy education. J Clin Gastroenterol. 2001;32:142-147. Stromberg A, Ahlen H, Fridlund B, Dahlstrom U. Interactive education on CD-ROM - a new tool in the education of heart failure patients. Patient Educ Couns. 2002;46:75-81. Wolff, M., et al., Cancer prevention in underserved African American communities: barriers and effective strategies--a review of the literature. WMJ, 2003. 102(5): p. 36-40. Yin, L., Bickmore, T., Byron, D., and Cortes, D. (2010). Cultural and Linguistic Adaptation of Relational Agents for Health Counseling. Workshop on Interactive Systems in Healthcare, Atlanta, GA. </t>
  </si>
  <si>
    <t>Participants in this study will potentially gain knowledge about various cancers as a result of participation in this study.</t>
  </si>
  <si>
    <t xml:space="preserve">This project targets the Piedmont Health District, a low-literacy community which has been identified has having low cancer screening rates and low rates of knowledge about cancer screening. </t>
  </si>
  <si>
    <t>All Community Education Engagement Program-2 (CEEP-2) participants in the Piedmont Health District (PHD) will have increased knowledge of cancer and cancer screenings after exposure to the Health Promotional Education Tool (HPET), a computer-based audiovisual educational tool as compared to baseline knowledge before exposure to the HPET.In addition, CEEP-2 participants in the PHD exposed to both the HPET and a Patient Navigator (PN), will have increased colon cancer, breast cancer, and cervical cancer screening intent and behaviors at four months into study participation, as compared to CEEP-2 participants exposed to HPET alone.</t>
  </si>
  <si>
    <t>All study personnel will be involved in weekly teleconference meetings with the PI to ensure ongoing compliance with human subjects protection and study procedures. These meetings will also address any quandaries that may arise during the project and will serve to clarify any questions study personnel have about their roles in the project.  Quarterly in-person meetings with all personnel will also be coordinated, and site visits to the recruitment and study implementation sites will be coordinated to gauge community response and staff responses. The PI will be available by phone to all implementation personnel: project manager, site facilitators, and patient navigator(s).</t>
  </si>
  <si>
    <t>This study is unique in its use of two innovative tools, the HPET and patient navigation, to achieve unprecedented results. The HPET provides a linguistically and culturally appropriate educational tool for cancer screening, and patient navigation may provide an additional effect in increasing cancer intention and behavior towards cancer screening after use of an educational cancer knowledge tool. Data will be collected regarding patients cancer and cancer screening knowledge, cancer screening intention, and cancer screening behaviors.</t>
  </si>
  <si>
    <t>Project facilitators will contact potential subjects at local Piedmont Health District community sites, such as: local churches, community centers, grocery stores, and a local health clinic. Flyers will also be posted at these sites with information to contact the project facilitator. Potential subjects will either self-refer themselves to the facilitator or call with their contact information, with the intention of direct contact to administer the HPET.</t>
  </si>
  <si>
    <t>AIM #1: Disseminate the HPET to a large, hard to reach population in the Piedmont Health District (PHD) by:a) Making HPET available to participants at a free health care facilityb) Making HPET available to an organized network of local, cooperating PHD churches.AIM #2: To pilot test the use of a community PN in addition to the HPET to help participants navigate through the health care system to obtain cancer screening by:a) Using the HPET to increase cancer and cancer screening knowledge as a part of the standard of care to both arms (control and PN groups);b) Providing both arms a list of community resources to help participants overcome barriers to cancer screenings; andc) Randomly providing a PN to some participants to further encourage screening behaviors and intent to screen.</t>
  </si>
  <si>
    <t xml:space="preserve">I. PROJECT SETTING The setting for this project includes various community sites in the Piedmont Health District (PHD) in Virginia. These sites include local churches, community centers, and local grocery stores. The decision regarding study recruitment centered on a previous needs assessment survey and input from local community partners. Sites chosen were based on the ability to maximize participant recruitment by increasing feasibility of days and time available to complete surveys, transpiration, likelihood of visiting these sites, and child care. II. PROJECT RECRUITMENT Recruitment of 300 participants will take place through local sites in the PHD as listed above. Flyers will be posted at community sites throughout the recruitment phase in the timeline and local churches will be sent letters to share with their congregations. The project Facilitators will reach out and maintain connections with the recruitment sites, serve as the main points of contact for recruited participants, and obtain consent from participants. In addition, chain referral recruitment will be utilized. Participants who are consented into the study will be allowed the option to refer other eligible participants into the study for a small compensation sum (as detailed in the Compensation section). Recruited participants will have to accompany referred participants to complete a W-9 form. However, referred participants will still go through the screening call and meeting scheduling process to complete the video intervention phase.Individuals will be eligible to participate if: 1.	From the PHD; and in one of the following groups (#2-4): 2.	Female, no pap smear in last 2 years (Age 21-65);3.	Female, no mammogram in last 2 years (Age 40-74); or 4.	Male or Female, Age 50-75, not screened for colorectal cancer as outlined by American Cancer Society (ACS) standards.Individuals with be ineligible to participate if:1.	Are ineligible for cancer screening due to health restrictions;2.	Do not speak English;3.	Have visual impairment; or 4.	Have cognitive impairment. III. INTERVENTION PROTOCOLCONSENT: The Facilitator will be responsible for obtaining eligibility information and signed consent prior to giving the digital baseline survey to participants. Facilitators will be English speakers who are able to obtain consent in the PHD, and potential study participants will be allowed as much time as needed to ask questions and assess their comfort levels in the study.BASELINE SURVEY: An audible, third-grade literacy level, self-administered baseline survey will be conducted using iPads in the presence of a facilitator. This survey assesses the participants pre-intervention knowledge of breast, cervical, and colorectal cancers. The survey is split into segments: one for each cancer site. The first set of each segment asks about familiarity with the cancer-specific screening tool, and the second set of questions asks about general knowledge about the cancer, knowledge about cancer screening guidelines, cancer risk behaviors, and intent to screen. After the baseline survey is done, the Facilitator will show the participant the intervention.HPET INTERVENTION: The interventions for this study include use of the audiovisual Health Promotion Educational Tool (HPET), an animated video intervention with information based on educational tutorials from HealthFinder.org. Scripts for the HPET were written in a conversational style and reviewed by a health education literacy specialist for cultural and linguistic appropriateness. Community volunteers in the PHD recorded scripts at the radio station in Farmville, VA. Additionally, characters for the animation (a black man, a white man, a black woman, and a white woman) were chosen to be culturally sensitive based on PHDÆs demographics.This intervention will be given to all study participants on the iPad and with the use of headphones to listen to the HPET. Both males and females will receive education about each cancer site. All participants will be given a list of cancer screening resources in the PHD.POST-INTERVENTION SURVEY: A post-intervention survey composed of knowledge questions identical to the baseline survey will then be administered to study participants. This survey will be used to assess and compare participantsÆ baseline versus post-exposure cancer screening knowledge and intent to screen. This will be the end of the in-person intervention portion of the study.PATIENT NAVIGATION: Participants will then be randomized into either a Patient Navigator (PN) or control group. Participants will be notified within 5 business days after completion of the baseline visit with regards to whether or not they are assigned a PN. Participants in the control group will have no additional interventions until the 4-month follow-up call from a project Facilitator. Participants who are assigned to the PN group will be assigned a PN. The PN will receive information about a participant's cancer screening eligibility prior to making a first call.The PN follow-up timeline is as follows:1. First phone call between the participant and PN is completed within 5 business days after completion of the HPET and surveys to notify participant that they were assigned a PN.2. First face-to-face meeting in a safe, mutually agreed setting is arranged between the PN and participant within 14 business days. 3. Weekly phone calls will be placed to track progress towards the cancer screening. PNs will try reaching participants three times before ceasing attempts of phone communication for that week. 4. If participants complete the cancer screening, PNs will discontinue weekly phone calls and in-person meetings. Participants who are eligible for more than one cancer screening will be followed only for one cancer that is randomly chosen prior to patient navigation. Additional screenings tests will be encouraged but not navigated.IV. FOLLOW-UP PROTOCOLAt the 4-month follow-up call, a project Facilitator will place a call with a scripted, informal interview to assess screening behavior, healthcare barriers experienced, and overall satisfaction with the project and/or the PN. PNs will be evaluated upon: personal connection, frequency of contact, respondent burden, increased education of participant, and dependency/independence of participant.V. STUDY PERSONNEL INTERACTION WITH PATIENTSFACILITATOR:To build future capacity, we will select individuals with existing social networks in the community, who understand the geographical, linguistic and cultural nuances of their respective communities.Role:1.	To facilitate and schedule the recruitment dates and times from various sites within the health district 2.	To actualize the intervention and take consent, pre-intervention assessment, educational intervention, and post-intervention assessment from participants, and 3.	To provide participants information about resources to attain health care and screening tests, which will include avenues for free care for uninsured patients. Training: Training will include personalized training for study recruitment, study protocol, and CITI training for human subjects protection. This training will also include procedures regarding community engagement, use of computerized assessment and health educational tools, and providing additional information and resources to attain cancer screenings. Facilitators will be required to clearly know their role in the project from their training. PATIENT NAVIGATOR:Role: The PN will be responsible for helping the randomized participants in navigating through the health care system. The PN will also be responsible for providing participants information about resources to attain health care and screenings tests, including avenues for free care for uninsured patients.Training: Training will include personalized training for the study protocol, CITI training for human subjects protection, and navigation training to guide study participants with the healthcare system. The patient navigator(s) will also be required to have RN licensure with HIPPA training. The navigator(s) will be required to clearly know their role in the project from their training.VI. OUTCOME AND MEASURESPRIMARY OUTCOME: The primary outcome for the study is now the percent of each group (navigator-assisted vs passenger) that completes at least 1 of 3 cancer screening behaviors within 4 months of program entry.SECONDARY OUTCOME: The secondary outcome is change in knowledge, attitudes, and intent to screen from pre- intervention to post-intervention after viewing the HPET among all patients and relative progress in stages of change for eligible screenings in both control and PN groups.VII. DATA STORAGEThe responses of the survey will be stored and password-protected on iPads until the responses are synced to Snap Webhost data storage, a secured, HIPPA-compliant data system with no data on any particular computer. Snap WebHost is the online questionnaire delivery analysis and reporting service operated by Snap Surveys. Data is Snap Surveys is able to export the data into .csv files for analysis use. Only the PI, research assistant, and authorized study personnel will have access to the data stored in the Snap. The RA will be responsible for editing, coding, and data entry. Please visit http://www.snapsurveys.com/ for more information on Snap Surveys.In addition, a "checklist" serving as a quality control check as well as a place to maintain subject contact information will be stored on REDCap to avoid frequent paper form transfers between study staff.REDCap is a secure, web-based application designed to support data capture.Only the project team will have user access and permissions to study data in REDCap. REDCap has been approved by the VCU ISAO for capture and storage of sensitive data. System level security measures include Secure network connections, GreenSQL (protection from SQL injection attacks), VPN when off-campus, as well as encryption technologies between application and database. Application security measures include record locking, e-signature, de-identification of exported data, and extensive user rights capabilities The REDCap system is maintained by VCU Technology Services - UCC, Web Services, Users Services, ISO; as well as the CCTR, CRC, and BRADS. </t>
  </si>
  <si>
    <t>HM20010580</t>
  </si>
  <si>
    <t>Network Brokers in Automotive Supply Chain</t>
  </si>
  <si>
    <t>Lance Saunders</t>
  </si>
  <si>
    <t>See study background document</t>
  </si>
  <si>
    <t>none</t>
  </si>
  <si>
    <t>NA</t>
  </si>
  <si>
    <t xml:space="preserve">We are working with Ford Motor Company to build their social network of who communicates with whom both inside and outside of Ford regarding a new carbon footprint reduction organizational goal at Ford.  Our hypothesis is that the type of connections Ford has with connectors in the network influence the outcome of the implementation of the initiative with Ford suppliers in their supply chain </t>
  </si>
  <si>
    <t>Periodic team meetings are held to ensure that everyone understand their responsibilities and research protocol</t>
  </si>
  <si>
    <t>better understanding of how network configuration affects the implementation of sustainability initiatives</t>
  </si>
  <si>
    <t>We will email people that we have prior relationships with and use their knowledge to recruit other participants</t>
  </si>
  <si>
    <t>Illustrate the unbalanced importance of a small number of network stakeholders on the development and implementation of sustainability initiatives in a supply chain</t>
  </si>
  <si>
    <t xml:space="preserve">We will send a survey to people inside and outside of Ford asking them to identify who they have communicated with regarding the carbon footprint reduction initiative.  We will then how often they communicated, the influence of that communication, and the quality of that communication for each stakeholders for whom they communicated with regarding the initiative.  This information will be used to build the network about the carbon footprint reduction initiative.The survey will include an introductory page outlining the goals of the survey, that participation is  voluntary, that responses will be kept anonymous, and that risk of harm if identification does occur is very minimal.  </t>
  </si>
  <si>
    <t>Ford Motor Company;</t>
  </si>
  <si>
    <t>HM20002432</t>
  </si>
  <si>
    <t xml:space="preserve">Customized Employment as an Evidence-based Practice to Improve the Employment Outcomes of Transition-Age Young Adults with Physical Disabilities, Phase II Intervention </t>
  </si>
  <si>
    <t xml:space="preserve">A strategy that is showing promise to changing the unemployment/underemployment challenges faced by individuals with disabilities is customized employment (CE).   CE is defined as a blending of services and supports that may include  job development or restructuring strategies that result in job responsibilities being customized and individually negotiated to fit the needs of individuals with a disability. CE assumes the provision of reasonable accommodations (i.e., workspace redesign, assistive technology, modified scheduling, etc.) necessary for the individual to perform the functions of a job that is individually negotiated and developed. There have been mostly clinical reports and anecdotal evidence to suggest that CE may be an effective intervention to assist individuals with significant disabilities to become employed.CE demonstrations over the last ten years have generated attention at the national, state, and individual participant level in efforts to expand and clearly identify an array of employment supports of potential benefit to people with physical disabilities The next step is movement from practitioner descriptions to a research-validated catalog of evidenced-based practices that can be consistently replicated. Thus, the goals of this phase of the study is to implement the CE model in an pilot demonstration study, and assess the efficacy of the CE model with transition-age young adults (ages 18 to 24) with physical disabilities.Individuals recruited will be of legal age but some of the individuals may not be their own legal guardian.   Project staff conducting intakes on the project referrals will confirm with the individual and his/her parents who is the legal guardian.  Individuals who are their own guardian will sign an adult consent form for participation.  Individuals who are not their own guardians will sign an assent form and the parent/guardian will sign a parent/guardian consent form.   The individual and the parents will receive detailed information on the study as outlined in during face-to-face consent.  </t>
  </si>
  <si>
    <t>Participants may benefit directly from earnings related to employment, and possibly by social relationships developed with co-workers, customers, and others encountered in the work setting.</t>
  </si>
  <si>
    <t>This study will be guided by the following research questions:1) What are the employment outcomes of young adults who receive customized employment services (non-stereotypical job types, hours worked, benefits, and wages)?2) What role does assistive technology play during job negotiation and customization?3) What are the demographics (sex, age, academic performance, type of disability) of transition-age young adults with physical disabilities who become employed in customized jobs compared to those who do not become employed?</t>
  </si>
  <si>
    <t>Study team members will meet at least once monthly (and communicate more frequently via email, informal discussion, etc.) to review the study protocol, assess progress, confirm research study roles, discuss issues, and identify any needed corrective actions.</t>
  </si>
  <si>
    <t>Despite the popularity of the CE model, there is little empirical evidence to validate its potential for assisting individuals  with physical disabilities to become and remain employed.  This study will provide evidence of CE's practical use in actual employment situations and the critical components of service delivery for this population.</t>
  </si>
  <si>
    <t>CHoR Recruitment: CHoR patients or former patients with physical disabilities and their families will be provided wtih study information during clinic visits. The overview will describe that this project is designed to assist them in finding and maintaining competitive employment. Interested individuals and family members will be asked to sign a release allowing physicians to provide contact information to the RRTC. After patients have agreed to the initial contact using the consent to refer form, study staff will contact them to explain the project in detail. This will include an initial telephone or e-mail requesting the opportunity to meet with the individual and family at his/her home or a location of choice. Potential participants will be interviewed by a research team member and identified based on the selection criteria.VA DARS and school recruitment:  A process similar to the above will be followed.  VA DARS counselors and school special education staff will make the initial contact and provide information about the study.  For those who are interested in participating, they will complete the consent to referral form with them.  These forms will be relayed to the RRTC study team to provide additional information at a location of their choice and, when appropriate, complete the consent process.Because their role in the study is distributing information about the study and referring interested participants to the study team, VA DARS and the participating school systems are not engaged in the research study, nor do they meet the criteria as community partners.The previously submitted and approved referral and study information forms will be used for recruitment from CHoR patients.  These forms were modified for use by VA DARS and local school systems uploaded as separate documents.Participant Recruitment from agencies that support individuals with physical disabilities.  There are a number of agencies in the area who provide supports to individuals who meet the criteria for participating in this study. This includes the United Spinal Association, Sportable (a recreation program for individuals with physical disabilities), and Sheltering Arms Hospital.  Currently, we have not received sufficient referrals from our identified sources and would like to expand our reach. Because their role in the study is distributing information about the study and referring interested participants to the study team, these agencies are not engaged in the research study, nor do they meet the criteria as community partners.  Recruitment information for agencies has been created using the format already established and approved for our current referral sources.  These have been added to the supporting documents section.</t>
  </si>
  <si>
    <t>During Phase 1 of the study (in progress) we are identifying the critical components of the customized employment (CE) model for assisting individuals with physical disabilities to become and remain employed.  The purposes of this intervention development study (Phase 2) will be to conduct a pilot demonstration project using CE with a sample of young adults with physical disabilities who are out-patients of the Children's Hospital of Richmond at VCU (CHoR).  CHoR is a component of VCU's Department of Physical Medicine and Rehabilitation.  Additional participants will be recruited as needed from the Virginia Department of Aging and Rehabilitative Services (VA DARS) and  city and county educational systems in the Richmond VA Greater Metropolitan Area. The specific aim of the project is to further define customized employment by implementing the process with individuals who have physical disabilities.  In defining customized employment, we will identify the types of supports and services needed to facilitate employment in community businesses.  This information generated from implementing customized employment as a service delivery model will be compiled  to be used by agencies that support individuals with physical disabilities for achieving employment outcomes.</t>
  </si>
  <si>
    <t>This study will use a pilot demonstration design. We will recruit up to 80 transition-age (18 to 24) young adults with physical disabilities (20 per year for 4 years ), with the goal of placing 40 (10 per year) in customized jobs.  Potential subjects who desire to participate will not be turned away if the quota for a particular year is achieved.  Instead these subjects will be wait-listed until an opening in the intervention is available. Employment outcomes (work engagement, wages, benefits, retention, etc.) will be compared between those who are selected to receive CE services and those who are wait-listed for services during the same time frame. The specific interventions to be delivered will be individually determined within the CE framework.  CE starts with the identification of the individual's needs, strengths, and interests that has been referred to as Discovery. The next step is customized job development that includes negotiating a job with a business that matches the job seeker's needs, strengths, and interests including an employment proposal. After a job has been acquired, individualized job site supports may be provided as needed, including assistive technology, with the support of a personal representative / employment specialist. Job site supports for individuals with physical disabilities may also include personal assistance services, job site training, natural supports, and other environmental accommodations. The initial source of recruitment will be thorough CHoR patients or former patients with physical disabilities who are 18 years of age or older.  As a component of VCU, CHoR will have contact information for those who are receiving or have received services such as physical therapy, occupational therapy, and assistive devices to improve mobility and physical functioning.  Individuals (and in some cases, parents or other family members) will be provided with information regarding the study and contact information for the researchers.  After enrollment in the study, participants will be assisted in applying for services from VA DARS.  VA DARS is the state Vocational Rehabilitation agency and provides funding for employment and independent living services for youth and adults with disabilities, primarily through vendorship agreements with service providers.  While VA DARS is not a community partner in the research, the agency will support the project by providing funding for participants to obtain some of the ancillary services listed above, such as assistive technology, personal assistance, and others.  Their role and services delivered in the project are not different from those who become clients through more typical routes.Additional recruitment will be made directly through VA DARS counselors and through local school systems.  Counselors and special education staff within the schools will make the initial contact, provide information about the study, and obtain permission for the research team to contact them with additional information and, when applicable, complete the consent process.Our goal is to eventually provide services to all on the waitlist. However, we may run out of funding before this occurs. If so, we will refer these individuals to other agencies in the community such VA DARS. This information was added to the consent form. We are randomizing the selection of participants. Every participant has the same chance of being selected. The intake data is the same for all participants in the study. Monthly updates for the individuals on the wait list consists of asking them if they have become employed since the last contact. Data collected monthly on the other participants are outlined in the data collection document. This information is entered into the database by the employment specialist who is working with each participant who is receiving services. This data is based on participant observation and self-reports of the employment specialists. There is no other source of data. Interaction consists of the customized employment intervention which has been described in the literature. See: http://vcurrtc.org/resources/content.cfm/1088 and http://vcurrtc.org/resources/content.cfm/1159. These documents will be added to the document section. The individualized supports are both part of the study and part of their employment. These are inter-related. The supports are needed for the individual to become employed.</t>
  </si>
  <si>
    <t>HM20010871</t>
  </si>
  <si>
    <t>Understanding Antibiotic Use Among Older Adult Residents in Riverside Health System: Retrospective Cohort Study</t>
  </si>
  <si>
    <t>Patricia Slattum</t>
  </si>
  <si>
    <t>Antibiotic resistance is a major concern following antibiotic use. Several studies have suggested that antibiotic overprescribing and misuse increase antibiotic resistance.(Lim &amp; Stuart, 2014),(Yogo et al., 2015) Infectious diseases are common in Long-Term Care Facilities (LTCFs) and are related to either resident specific factors like comorbidities or settings related factors such as facility size (number of residents) or the location of the facility.(Nicolle, 2014) The most commonly reported infectious disease in literature among  LTCFs residents are urinary tract infection and upper respiratory tract infection.(Nicolle, 2014) The older adult population is more prone to use antibiotic medications than any other age group due to decreased immune function, use of urinary catheters, ventilation during hospitalization and other factors.(Sloane et al., 2015) A review of antibiotic use in long-term care facilities (LTCF) conducted by Lim, et al. has suggested that more than one in ten residents in LTCF in the United States have received an antibiotic agent in the past year.(Lim &amp; Stuart, 2014) The review also reported the same pattern of antibiotic use in different European countries like Germany, Northern Ireland, Latvia, and Italy.(Lim &amp; Stuart, 2014) Also, several studies have been conducted to determine the prevalence of antibiotic use among nursing home residents in the USA. For example, Pakyz, et al.  conducted the most recent and generalizable cross-sectional study among nursing home residents using data from the National Nursing Home Survey (NNHS).(Pakyz &amp; Dwyer, 2016) The study demonstrated that 11% of the nursing home residents were using an antimicrobial agent in the past six months.(Pakyz &amp; Dwyer, 2016) Although there are similarities between a nursing home and assisted living facility in the term of residentsÆ characteristics, medical problems, and institution objectives, there are also differences between AL and NH residents, which include ALÆs residents most of the time can handle the activities of daily living (ADL) activities on their own and donÆt need assistance, while the NH residents need more assistance and often skilled nursing care. Some AL communities have Registered Nurses (RN) and some of them do not, while in the NH it is mandatory to have RNs in the facility. Finally, most of the time the cost of NH is covered by Medicaid, while the AL cost is not. Only one study have examined the prevalence of antibiotic use and determined the characteristics of antibiotic use specifically in assisted living settings. Therefore, the purpose of this study is to understand the prevalence of antibiotic use and assessing the characteristics of antibiotic use among older adults living independently in long-term care settings within the Riverside Health System, Virginia.By conducting this study, we are hoping to add valuable information to the literature to understand antibiotic use among AL communities in the Riverside Health System, information that is currently lacking in the literature. There remains a lack of information regarding this issue within the older adult population due to lack of a direct source of information and lack of a database to facilitate this kind of study. We are expecting that the results of our study will help to demonstrate the importance of antibiotic stewardship program and the consequences of overprescribing antibiotic among older adults.   References:Lim CJ, Stuart RL. Reducing inappropriate antibiotic prescribing in the residential care setting?: current perspectives. 2014:165-177.Yogo N, Haas MK, Bryan C, Burman WJ, Mehler PS, Jenkins TC. Antibiotic Prescribing at the Transition from Hospitalization to Discharge?: A Target for Antibiotic Stewardship. 2015;36(4).Nicolle LE. Infection prevention issues in long-term care. Curr Opin Infect Dis. 2014;27(4):363-369. doi:10.1097/QCO.0000000000000071.Sloane PD, Zimmerman S, Reed D, et al. Antibiotic Prescribing in 4 Assisted-Living Communities: Incidence and Potential for Improvement. Infect Control Hosp Epidemiol. 2015;35(S3):S62-S68. doi:10.1086/677821.Pakyz AL, Dwyer LL. Prevalence of Antimicrobial Use among United States Nursing Home Residents?: Results from a National Survey. 2016;31(6):661-662.</t>
  </si>
  <si>
    <t xml:space="preserve">There will no direct contact or physical contact with the participants. </t>
  </si>
  <si>
    <t>Many of the individuals residing in nursing homes or assisted living facilities in virginia have cognitive impairment.  These patients will be included in this study.The study will include individuals who are 65 years of age or older because the focus of the study is on older adults rather than those who require NH or ALF care who are younger due to disabilities.Those who are receiving antibiotics within two days of hospital discharge will be excluded because the infections being treated are not likely to be community acquired and therefore have different characteristics.</t>
  </si>
  <si>
    <t>Our objective is to determine the patterns of antibiotic use and infectious diseases among long-term care facilitiesÆ residents using existing data from Riverside Health System (2016-2017 data). We hypothesize that the antibiotic use is common in assisted living facility as nursing home and the antibiotic use in assisted living facility is associated with negative outcomes such as allergic reaction and C. difficile infection.</t>
  </si>
  <si>
    <t>The research team will meet before the start of the study to ensure the applicability of the study design.  We will meet regularly with the designated Riverside health system representative (Kathy Koehl) to facilitate data access and address any issues that arise. The student and PI will meet weekly to discuss the progress and any issues that arise.</t>
  </si>
  <si>
    <t xml:space="preserve">The result of this study will help us to identify potential need for implementing antibiotic stewardship programs in long-term care facilities.  </t>
  </si>
  <si>
    <t>All the data will be located at Riverside long-term care settings. There is no direct contact with the participants to collect the data. The secondary data will be identified through a report from the pharmacy records of residents of Riverside NHs and ALFs of individuals who received an antibiotic in 2016 or 2017.</t>
  </si>
  <si>
    <t xml:space="preserve">The specific aims of this study are as follows: Specific Aim 1: To determine the prevalence and patterns of antibiotic use among long-term care residents receiving care from the Riverside Health System. Specific Aim 2: To assess the relationship between the antibiotic use and its complications among the top two infectious diseases in LTCFs, Urinary tract infection (UTI) and upper respiratory tract infection (URI). Specific Aim 3: To determine the association between the LTCFsÆ characteristics and the outcome variables. </t>
  </si>
  <si>
    <t>For specific aim 1: a retrospective cohort study design will be used to assess the proportion of antibiotic use among residents living in assisted living facilities (ALFs)  and nursing homes (NHs) operated by Riverside Health System in Newport News (VA). The pharmacy data (2016-2017) will be used to determine the antibiotic use and other variables related to the antibiotics including dosage, route of administration, and the duration of therapy. Antibiotics will be grouped by generic name and pharmacological classes and sub-classes). If a resident receives more than one antibiotic, information on all of them will be collected. Resident and facility risk factors will be assessed using resident demographic characteristics such as age group, sex, race, and facility characteristics such as facility size (number of residents) and staffing characteristics. Healthcare utilization factors will be obtained from the medical record including the number of prescription medications, indication for antibiotic use and comorbidities at the time of the antibiotic prescription. De-identified data will be recorded in Redcap.For specific aim 2: Previous studies have shown that the most common infections among older adults living in LTCFs are urinary tract infections (UTIs) and upper respiratory tract Infections (URIs). Thus, in this aim, we will only focus on these two infections. After assessing the antibiotic use for each participant with these indications, we will look for 30 days after prescribing the antibiotic and examine the occurrences of potential antibiotic complications including Clostridium difficile Infection (CDI), allergic reactions and adverse drug events, Emergency Department (ED) visits during these 30 days due to antibiotic use, and inpatient hospitalization during the 30 days due to antibiotic use. Most of the variables needed to conduct this aim will be obtained from the resident medical record. De-identified data will be recorded in Redcap.For specific aim 3: The trend of antibiotic use and the diagnostic criteria may be varied from ALFs to NHs. The variation in the antibiotic use are mainly dependent on the nature of the LTC settings, for example, NH has on site medical personnel to follow each residentÆs treatment plan, while prescribers are generally in the community for residents of ALFs and facility staff are non-medical personnel. We would like to investigate the relationship between facility type and patterns of antibiotic use, CDI rate, ED visit rate, inpatient hospitalization rate and how they may be related to characteristics of each setting including facility size, location, and the presence of medical personnel. Facility report files regarding each setting will be used to find the characteristics of each institution. Data collection for this study:Inclusion Criteria: -    All residents that live in Riverside long-term care settings who used Riverside health system for their primary care and hospital care.-    All residents that used systemic antibiotic medications in 2016 or 2017 -    Residents who are 65 years and older Exclusion Criteria: -    Residents with incomplete information regarding antibiotic use  -    Residents who received an antibiotic within two days of hospital discharge  Covariates: All demographic characteristics will be collected from the medical records in these communities such as age group, race/ethnicity, gender, marital status, and type of health insurance. From the medication file, we are looking to collect the residents receiving the antibiotic, prescriber's specialty, medication name, medication dose, medication frequency, the date of start the antibiotic and the time stopped it, route of administration, the reason for prescribing antibiotic (indication). From the residentÆs file we want to look at different lab results (blood, urine, or stool culture) if possible, treatment period, and whether there is use of urinary catheter or not, and whether the prescriber is from the ED or is a primary care provider, using PPI or H2 blocker in the past 90 days, and the list of medical conditions for each resident. De-identified data will be recorded in Redcap.Outcomes: The main outcome is to determine those who were using antibiotic in the past two years and assess the relationship with CDI rate, ED visit rate, and hospitalization rate due to antibiotic use among UTI and URI infected residents. Also, the relationship between the demographic characteristics and facility characteristics will be assessed. Moreover, we are looking to assess the most common infections among AL residents and NH and the risk factors that will increase the chance of using antibiotics among the long-term care settings.</t>
  </si>
  <si>
    <t>Riverside Health System;</t>
  </si>
  <si>
    <t>HM20005937</t>
  </si>
  <si>
    <t>CARE 2 Study (Childhood Asthma in Richmond Families)</t>
  </si>
  <si>
    <t>There is substantial research that shows that racial and ethnic minority children living in low-income populations are impacted substantially more by pediatric asthma morbidity and mortality (Frederico &amp; Liu, 2003). The project therefore aims to build off existing literature on asthma disparities and predictors of increased asthma morbidity and mortality by considering how neighborhood stress, subjective socioeconomic status (SES), and perceived discrimination may disproportionately impact low-income, racial and ethnic minority, urban families with a child with asthma.The Bronfenbrenner Social Ecological Theory is the theoretical model used to support the study aims and hypotheses (Bronfenbrenner, 1979). Bronfenbrenner's model states that there are multiple interrelated layers of a childÆs system that interact with one another to impact development, including health status/outcomes. The idea is that both child- and caregiver-reported experiences and factors are important to examine given the different mechanisms that may be at play. Psychological stress impacts the human body, including the immune system (Segerstrom &amp; Miller, 2004). In the context of asthma, stress can affect airway inflammation in response to physical triggers and subsequently increase asthma expression and exacerbations (Chen &amp; Miller, 2007; NHLBI, 2007; Wright, Cohen, &amp; Cohen, 2005; Wright, 2007). This means that exposure to more negative emotions and stressors may sensitize pathways and lead to airway inflammation. Moreover, when someone is exposed to a trigger (e.g., secondhand smoke), the inflammatory response is more profound which leads to more frequent and severe symptoms (Chen &amp; Miller, 2007). For children who experience stress, this has the potential to greatly impact their experiences and management of asthma. For caregivers, the idea is that they when they are managing multiple stressors (e.g., perceived discrimination), they may have fewer cognitive and emotional resources to dedicate to a child's asthma management.This in-depth examination of stressors commonly faced by urban families (neighborhood stress, subjective SES, perceived discrimination) and how they may be associated with child asthma outcomes (emergency department [ED] visits, school days missed, asthma control) has the potential to highlight certain variables or pathways that may help explain pediatric asthmas disparities and lead to future research and interventions to reduce such disparities. Further, child- and caregiver-reported depressive symptoms and asthma self-efficacy will be examined as potential mediators in the associations between urban stressors and child asthma outcomes.Current Study: The goal of the study is to learn more about how urban families experience and manage their child's asthma. This study will specifically explore urban stressors and how they are associated with child asthma outcomes, including through meditational pathways (e.g., depressive symptoms, asthma self-efficacy). Children between the ages of seven and 12 will be recruited for this study, along with their primary caregivers. The significance of this study is supported by research by Koinis-Mitchell and colleagues (2014) who suggest that there needs to be further research on the ways in which child-reported stress impacts asthma management and the inclusion of mechanisms that may help explain these pathways (e.g., depressive symptoms, asthma self-efficacy).</t>
  </si>
  <si>
    <t>There is not potential for direct benefit to participants. However, research on urban families, stress, and other variables related to pediatric asthma have the potential to increase knowledge in this area. Thus, participants in this study may benefit from learning that they may be able to help other families who have children with asthma. Further, participants may enjoy talking with someone about their child's asthma or their family life. We will also provide families with a summary of group-based research findings after the project is completed.</t>
  </si>
  <si>
    <t>The purpose of the study is to learn more about how urban families experience and manage their child's asthma. Specifically, the research questions are focused on the associations between child- (neighborhood stress) and caregiver-reported urban stressors (neighborhood stress, subjective socioeconomic status [SES], perceived discrimination) and child asthma outcomes (emergency department [ED] visits, school days missed, asthma control). Data collected from children between the ages of seven and 12 years and their primary caregivers will be examined in the study. Two discrete, but parallel models will be examined in the present study: 1) a child model and 2) a caregiver model. The aim of the first model is to determine how child-reported neighborhood stress is associated with child asthma outcomes, and through what underlying mechanisms these associations occur (i.e., child depressive symptoms and child asthma self-efficacy as potential mediators). The hypothesis is that more neighborhood stress will be associated with more severe child asthma outcomes (e.g., more ED visits, more school days missed, worse asthma control). Further, the hypothesis is that these associations will only occur when child depressive symptoms and child asthma self-efficacy are included in the model as mediators. The aim of the second model is to examine how caregiver-reported urban stressors (neighborhood stress, perceived discrimination, subjective SES) are associated with child asthma outcomes by way of two potential mediators (caregiver depressive symptoms, caregiver asthma self-efficacy). Similar to the child model, the hypothesis is that more stress in any of these areas will be associated with poorer child asthma outcomes. Further, caregiver depressive symptoms and caregiver asthma self-efficacy will mediate the associations between urban stressors and child asthma outcomes.</t>
  </si>
  <si>
    <t>The research team is located at VCU and we will have weekly lab meetings to discuss the research protocol and ensure best practices in our research endeavors. We will regularly discuss confidentiality, protocols, research related duties, and other issues that will ensure all members of the research team are adequately trained.</t>
  </si>
  <si>
    <t>The importance of knowledge to be gained is that we will determine targets for future research and interventions to improve asthma outcomes for urban families with a child with asthma. Our findings will also contribute to a greater understanding of pediatric asthma disparities.</t>
  </si>
  <si>
    <t>Families will be recruited from the Richmond community and we will recruit families in multiple ways, including word of mouth, flyer distribution, personal referral, and via telephone based on electronic medical records. 1) We will recruit potential participants through flyers posted in General Pediatrics at the Children's Pavilion, with the Division of Pediatric Allergy and Immunology, and the Pediatric Pulmonology Clinic, which are all part of the VCU Department of Pediatrics. In working with the Pediatric Pulmonology Clinic at VCU, Cerner will be used to identify children between the ages of 7 and 12 years who have asthma. Cerner will be accessed only by research staff or staff at the Pediatric Pulmonology Clinic with Cerner access. We will recruit patients through the clinic using our IRB-approved flyers. We will also recruit patients through the flyers and recruitment events in community-based organizations, such as community-based pediatric offices, local YMCAs, WIC offices, rental offices, neighborhood centers, and housing complexes. Research staff will also have in-person recruitment scripts and screeners specificially geared toward community-based recruitment that they will read and administer to potentially interested families. If families are interested, they can also complete a contact form that will be sent to research lab staff members in a locked file via email or taken directly to the research lab in hard-copy. This will allow research staff to contact families recruited from the community. Families will also call our lab number based on the posted flyers and provide us with their names and contact information. Study staff will speak to the families when they call, or when we return their phone calls if the families leave their names and numbers on our secure voicemail. All voicemail messages will be deleted after retrieving the necessary information. 2) We will work with the CCTR biomedical informatics (BIC) team at the VCU Health System to search electronic medical records of VCU over the past 12 months to identify potential research participants who meet our study inclusion/exclusion criteria. BIC will release names and contact information of potential participants to Dr. Everhart. Our study staff will then contact these families over the telephone to determine eligibility using our eligibility screener. 3) We will work with an academic-based institution (e.g., Engaging Richmond) to conduct community-based recruitment through flyers, word of mouth, and personal referral. Similar to other recruitment methods listed above, families will call our lab number and provide us with their names and contact information. Study staff will speak to the families when they call, or when we return their phone calls if the families leave their names and numbers on our secure voicemail. All voicemail messages will be deleted after retrieving the necessary information. Engaging Richmond team members have been added to the personnel list.</t>
  </si>
  <si>
    <t>Aim 1. The first aim of the project will examine associations between urban stressors (reported by children with asthma and by their caregivers) and child asthma outcomes. Part 1. The first goal of Aim 1 of the project is to determine how neighborhood stress (child- and caregiver-report), subjective socioeconomic status (SES; caregiver-report), and perceived discrimination (caregiver-report) are each individually associated with child asthma outcomes (ED visits, school days missed, asthma control) among urban families.Part 2. The second goal of Aim 1 is to determine whether any one urban stressor is more strongly associated with any of the child asthma outcomes, compared to the other urban stressors.Specific Aim 2. The second aim of the project is to examine factors that serve as mediators in associations between urban stressors and child asthma outcomes in both a child and a caregiver model.Part 1. The first part of Aim 2 is to examine a child model to determine whether child depressive symptoms and child asthma self-efficacy mediate the associations between child-reported neighborhood stress and child asthma outcomes.Part 2. The second part of Aim 2 is to determine whether caregiver depressive symptoms and caregiver asthma self-efficacy mediate associations between caregiver-reported neighborhood stress, subjective SES, and perceived discrimination, and child asthma outcomes.</t>
  </si>
  <si>
    <t xml:space="preserve">Projected study enrollment is 80 families between the ages of seven and 12 years with current and persistent asthma and their primary caregivers. Consistent with research on health disparities, the focus of the project is on racial and ethnic minority families with a child with asthma, although Caucasian families will not be excluded. The projected enrollment will account for the collection of screening data. Families will participate in one session that will begin with consent and assent for participation in the study. After consent and assent are gathered, the children and caregivers will complete measures independently (unless the parent/caregiver prefers to be present in the room while the child completes the questionnaires), with the help of research personnel, if needed. Caregivers will complete measures including demographic variables, neighborhood stress, perceived discrimination, subjective socioeconomic status, asthma self-efficacy, depressive symptoms, and child asthma outcomes (emergency department visits, asthma control, sick visits). Children will complete measures about neighborhood stress, depressive symptoms, and asthma self-efficacy. These measures have been previously used and validated among children as young as seven years of age.These study visits will occur in the homes of the families, in the research lab, or in a private room in a community-based site (e.g., community resource center, library), depending on the preference of the families. It is projected that the study visit will take approximately 45 minutes.The data from the proposed study (CARE-2) will be coupled with de-identified data collected from the CARE Study, the Principal Investigator of which is Dr. Robin Everhart. </t>
  </si>
  <si>
    <t>HM20011191</t>
  </si>
  <si>
    <t>Community-wide pilot study of palliative care use among cancer patients</t>
  </si>
  <si>
    <t>Jay Cassel</t>
  </si>
  <si>
    <t xml:space="preserve">Patients with advanced cancer are at risk for symptom burden, distress, loss of functional abilities, and death [1-4]. Their care often entails many different providers and settings of care including ambulatory care, acute hospitalizations, home health, hospice, and skilled nursing facilities [5].  Specialist palliative care (SPC) has developed in the past 20 years, and is provided independently of hospice care. SPC is similar to hospice, but is not constrained by the Medicare Hospice BenefitÆs requirements that patients must have fewer than 6 months to live and must forego disease-focused care. In the US, no population-based research has been conducted to answer questions about the actual prevalence and timing of SPC for cancer patients, and factors associated with SPC use. The proposed study will assemble the necessary data for determining that in the Richmond region. This is the first step in a line of research that will eventually include measurement of impact and disparities. [1] Hanks et al. (Eds.). Oxford textbook of palliative medicine (4 ed.). Oxford University Press, 2009. [2] Bruera et al. (Eds.). Textbook of palliative medicine. CRC Press, 2009. [3] Ferrell &amp; Coyle (Eds.). Oxford Textbook of palliative nursing. Oxford University Press, 2010. [4] Kelley AS &amp; Meier DE (Eds.). Meeting the needs of older adults with serious illness: Challenges and opportunities in the age of health care reform. Springer, 2014. [5] Teno JM, Gozalo PL, Bynum JP, et al.  Change in end-of-life care for Medicare beneficiaries: site of death, place of care, and health care transitions in 2000, 2005, and 2009.  JAMA 2013 Feb 6;309(5):470-477.  </t>
  </si>
  <si>
    <t>N/A - secondary data study from existing registry and repository data</t>
  </si>
  <si>
    <t xml:space="preserve">This is a population-based study of adults with cancer who were known to have died in a four-year period, so that we can study the prevalence of the use of a specific modality of cancer care during the end of life. We will not be able to identify pregnant women, prisoners, decisionally impaired adults, those with limited English, etc., within the study data. We are including both VCU and non-VCU patients from the Richmond area. </t>
  </si>
  <si>
    <t>In this metropolitan region, how many cancer patients accessed specialist palliative care services?  When did that occur in the course of their cancer course (relative to diagnosis and death)? What patient and disease characteristics are associated with using specialist palliative care?  These are the research questions for the proposed pilot study; additional questions regarding the impact of palliative care will be asked in later studies once this line of research has been demonstrated to be feasible, and is funded.</t>
  </si>
  <si>
    <t xml:space="preserve">Cassel has met in person with the consultants and other members of the core team to design the study and understand data use agreement requirements at the involved sites. We will continue to communicate regularly via email and phone. Data extraction from Virginia Cancer Registry, Bon Secours, and Chippenham Johnston Willis hospitals will be guided by the research protocol and data use agreements. Data transfer to VCU will be similarly guided by those documents. We will communicate regularly about data extraction, transfer, management, and analysis, as well as interpretation and reporting of results. Our core research team (Cassel, Skoro, McClish) will meet in person with the consultants (Yanni, Buxton, Holulbowsky) to review analyses, and interpret results.  Further meetings will then be held with executives of Bon Secours and CJW who have endorsed this research, to review findings and interpretation. </t>
  </si>
  <si>
    <t>This would be the first population-based study in the US of palliative care involvement in cancer care. In itself this pilot/feasibility step will produce sufficient information for one abstract and one paper on the use, timing, and factors associated with use and timing of palliative care services among cancer patients. But the primary aim of this first step is to demonstrate the feasibility of this line of research, to garner funding for a more comprehensive study of end-of-life care at the population level.</t>
  </si>
  <si>
    <t xml:space="preserve">For data extraction from the three health systems, adults who used palliative care services will be identified through a combination of billing data (VCUHS and Bon Secours) as well as palliative care databases (VCUHS and CJW) maintained by those clinical programs. </t>
  </si>
  <si>
    <t>To demonstrate the feasibility and value of conducting health services research on palliative care for cancer patients, which requires collaboration and data from the three (non-federal) hospital systems in the Richmond area regarding palliative care service use, to be combined with data on cancer decedentsÆ and their diseases from the Virginia Cancer Registry.  This pilot study will answer questions about the proportion of cancer patients using specialist palliative care; the factors associated with that use; and whether there is evidence of disparities or inequities regarding SPC use in the community.  Once these are answered we will re-apply to the American Cancer Society and other funders for a grant to study outcomes such as costs and quality of care. Aim 1.  To quantify the proportion of cancer decedents who use specialist palliative care (SPC), and the timing of SPC in relation to their cancer diagnosis and death.Aim 2.  To describe factors associated with cancer patientsÆ use and timing of SPC services including patient characteristics such as race, age, sex, socio-economic status, insurance status, and rural/urban area of residence.</t>
  </si>
  <si>
    <t xml:space="preserve">This is a retrospective cohort study using secondary data from multiple sources:ò Cancer decedents data will be provided by Virginia Cancer Registry (VDH) for adult patients living in central Virginia known to have been treated outside of the Veterans system, who died between 2011 and 2014 (4 years). Data elements will include name, social security number, date of birth, date of first cancer diagnosis, date of death, race, sex, census tract of residence, cancer type, stage at diagnosis, and whether patient had multiple primary cancers.  ò Specialist palliative care data will be provided by Bon Secours, CJW, and VCU health systems.  Other non-federal health systems in the region û Henrico DoctorÆs Hospital, Southside Regional Medical Center, and John Randolph Medical Center û do not have specialist palliative care programs.  No private practice offers specialist palliative care.  Data elements will include name, SSN, dates of encounters, and setting (e.g., inpatient, clinic/office, home).  ò A research data file will be created from these two data files, linked on SSN, last name, and DOB, including all of the data elements listed above.  This will be limited to cancer decedents who meet all criteria for the study.  Data on palliative care encounters that do not link to cancer decedents (for example, palliative care with patients who had other diseases, or otherwise failing to meet criteria for this study) will be discarded, and from this point forward the research data will be limited to cancer decedents.Letters of support are attached to indicate feasibility of this study. Following VCU IRB approval, we will apply to VDH for IRB approval for the VCR data, and after that is in place, a data use agreement will be prepared and approved. Bon Secours and CJW hospitals have different review requirements for approving this project, but both will also prepare and approve a data use agreement.  </t>
  </si>
  <si>
    <t>Bon Secours Health System Richmond;Virginia Cancer Registry (VDH);Chippenham Johnston Willis Hospital;Chippenham Johnston Willis Hospital;Virginia Cancer Registry (VDH);Bon Secours Health System Richmond;</t>
  </si>
  <si>
    <t>HM20009377</t>
  </si>
  <si>
    <t>Determinants of Individual Innovative Behavior in the Asian Work Context</t>
  </si>
  <si>
    <t>Myung Jin</t>
  </si>
  <si>
    <t>In this sophisticated and fast changing era, public organizations have committed to improve organizational efficiency and enhance the service quality toward citizens. The increase in the variety and importance of public services require public service workers to have a sense of zeal toward their jobs (Hsieh, 2009). In addition, government at all levels is struggling to enhance productivity and individual performance. Productivity enhancement requires innovative work behavior, defined as 'willingness to seek for better ways to improve the level of productivity in an organization (Cho &amp; Lee, 2007)." However, innovative work behavior can rarely emerge in an organization that is implanted by the 'old' bureaucratic public sector management system. Empowerment, feedback, participation, and trust are vital to cause innovative work behavior in an organization. According to previous studies, job characteristics that empower employees have a positive and substantively significant influence on perceived innovative work behavior (Luoh et al., 2014; Spreitzer, 1995). In addition, employees who received feedback from their supervisors and coworkers shows significant improvement in their performance by finding innovative ways of work processes (DeShon et al., 2004; Favero et al., 2016; Prirchard et al., 1998). Employees who participated in decision making are also more likely to show innovative work behavior (Favero et al., 2016; Nyhan, 1994; Wright &amp; Kim, 2004). Furthermore, employees who are empowered, trusted, encouraged to participate in decision making are more likely to trust their supervisors or coworkers, and this encourages innovative work behavior among them. On the other hand, hierarchical culture showed a tendency to hinder individual innovative work behavior. Researchers also argue that it is vital to create an atmosphere in which employees trust each other and exchange opinions and ideas to seek out new and better ways of doing things (Favero et al., 2016; Luoh et al., 2014; Nyhan, 2004; Perry et al., 2010; Wright &amp; Kim, 2004). A myriad of studies about empowerment, feedback, participation in decision making, trust, and innovative work behavior have been conducted in the field of business because productivity enhancement requires these factors. However, these factors have received little attention in the field of Public Administration. To be specific, only a few studies about these factors have been conducted in the Asian context. In addition, South Korea has been a Confucian society since 1392. Confucianism emphasizes social order and hierarchy. Motivational bases of Korean public employees are different from them in Western countries because of characteristics of Confucianism that places the group over the individual. Therefore, Korean public employees have a tendency to be motivated by group-based values rather than by individual values (Lee, 2008). Mechanisms of motivating Korean public employees would be different from them in Western countries. Conducting a study is worthwhile in terms of developing the theory about HRD (Human Resource Development) and strategies for innovative work behavior in the Asian context. The purpose of this study is to explore the role of job characteristics, job resources, and organizational culture on individual innovative work behavior within Korean local governments.   Potential list of citations for this research:Abramis, D. (1994). Relationship of job stressors to job performance: Linear or an inverted-U? Psychological Reports, 75(1 Pt 2), 547-58.Allen, N., &amp; Meyer, J. (1990). The measurement and antecedents of affective, continuance and normative commitment to the organization. Journal of Occupational Psychology, 63(1), 1-18.Breaugh, J., Colihan, J., &amp; Schmitt, Neal. (1994). Measuring Facets of Job Ambiguity: Construct Validity Evidence. Journal of Applied Psychology, 79(2), 191-202.Bright, L. (2008). Does Public Service Motivation Really Make a Difference on the Job Satisfaction and Turnover Intentions of Public Employees? American Review of Public Administration, 38(2), 149.Currivan, D. (1999). The Causal Order of Job Satisfaction and Organizational Commitment in Models of Employee Turnover. Human Resource Management Review, 9(4), 495-524.DeShon, R., Kozlowski, S., Schmidt, A., Milner, K., Wiechmann, D., &amp; Zedeck, Sheldon. (2004). A Multiple-Goal, Multilevel Model of Feedback Effects on the Regulation of Individual and Team Performance. Journal of Applied Psychology, 89(6), 1035-1056.Diefendorff, Croyle, &amp; Gosserand. (2005). The dimensionality and antecedents of emotional labor strategies. Journal of Vocational Behavior, 66(2), 339-357.Durant, R., Kramer, R., Perry, J., Mesch, D., &amp; Paarlberg, L. (2006). Motivating Employees in a New Governance Era: The Performance Paradigm Revisited. Public Administration Review, 66(4), 505-514.Favero, N., Meier, K., &amp; OÆToole, L. (2016). Goals, Trust, Participation, and Feedback: Linking Internal Management With Performance Outcomes. Journal Of Public Administration Research And Theory, 26(2), 327-343.Gould-Williams, J., Mostafa, A., &amp; Bottomley, P. (2015). Public Service Motivation and Employee Outcomes in the Egyptian Public Sector: Testing the Mediating Effect of Person-Organization Fit. Journal Of Public Administration Research And Theory, 25(2), 597-622.Hsieh, C., &amp; Guy, M. (2009). Performance Outcomes: The Relationship Between Managing the "Heart" and Managing Client Satisfaction. Review of Public Personnel Administration, 29(1), 41.Hsieh, C., Yang, K., &amp; Fu, K. (2012). Motivational Bases and Emotional Labor: Assessing the Impact of Public Service Motivation. Public Administration Review, 72(2), 241-251.Hur, W., Han, S., Yoo, J., &amp; Moon, T. (2015). The moderating role of perceived organizational support on the relationship between emotional labor and job-related outcomes. Management Decision, 53(3), 605.Hur, W., Moon, T., &amp; Jung, Y. (2015). Customer response to employee emotional labor: The structural relationship between emotional labor, job satisfaction, and customer satisfaction. The Journal of Services Marketing, 29(1), 71.Kalleberg, A., &amp; Van Buren, M. (1996). Is Bigger Better? Explaining the Relationship Between Organization Size and Job Rewards. American Sociological Review, 61(1), 47-66.Kim, S. (1996). Employee Intent to Stay: The Case of Automobile Workers in South Korea (Doctoral dissertation). Retrieved from http://proxy.library.vcu.edu/login?url=http://search.proquest.com/docview/304256038?accountid=14780Kim, S. (2006). Public service motivation and organizational citizenship behavior in Korea. International Journal of Manpower, 27(8), 722-740.Kim, S. (2009). Revising Perry's Measurement Scale of Public Service Motivation. The American Review of Public Administration, 39(2), 149-163.Kim, S. (2009). Testing the Structure of Public Service Motivation in Korea: A Research Note. Journal of Public Administration Research and Theory, 19(4), 839-851.Kim, S. (2012). Does Person-Organization Fit Matter in the Public Sector? Testing the Mediating Effect of Person-Organization Fit in the Relationship between Public Service Motivation and Work Attitudes. Public Administration Review, 72(6), 830.Kim, S., &amp; Park, S. (2014). Determinants of job satisfaction and turnover intentions of public employees: Evidence from US federal agencies. International Review of Public Administration, 19(1), 63-90.Kim, S., Price, J., Mueller, C., &amp; Watson, T. (1996). The determinants of career intent among physicians at a U.S. Air Force hospital. Human Relations, 49(7), 947.Kim, S., Vandenabeele, W., Wright, B., Andersen, L., Cerase, F., Christensen, R., . . . De Vivo, P. (2013). Investigating the Structure and Meaning of Public Service Motivation across Populations: Developing an International Instrument and Addressing Issues of Measurement Invariance. Journal of Public Administration Research and Theory, 23(1), 79.Lee, S. (2008). The effect of employee trust and commitment on innovative behavior in the publicsector: An empirical study. International Review of Public Administration 13(1): 2746.Liaw, Y., Chi, N., &amp; Chuang, A. (2010). Examining the Mechanisms Linking Transformational Leadership, Employee Customer Orientation, and Service Performance: The Mediating Roles of Perceived Supervisor and Coworker Support. Journal of Business and Psychology, 25(3), 477-492.Lu, X., &amp; Guy, M. (2014). How Emotional Labor and Ethical Leadership Affect Job Engagement for Chinese Public Servants. Public Personnel Management, 43(1), 3-24.Luoh, H., Tsaur, S., &amp; Tang, Y. (2014). Empowering employees: Job standardization and innovative behavior. International Journal of Contemporary Hospitality Management, 26(7), 1100-1117.Meyer, &amp; Allen. (1991). A three-component conceptualization of organizational commitment. Human Resource Management Review, 1(1), 61-89.Meyer, J., Allen, N., Smith, C., &amp; Schmitt, Neal. (1993). Commitment to Organizations and Occupations: Extension and Test of a Three-Component Conceptualization. Journal of Applied Psychology, 78(4), 538-551.Nyhan, R. (1994). The Interrelationships of Organizational Commitment, Trust and Participatory Decision-making Practices in Public Organizations (Doctoral dissertation). Retrieved from  http://proxy.library.vcu.edu/login?url=http://search.proquest.com/docview/304113417?accountid=14780Osman M. Karatepe. (2011). Do job resources moderate the effect of emotional dissonance on burnout?: A study in the city of Ankara, Turkey. International Journal of Contemporary Hospitality Management, 23(1), 44-65.Paullay, I., Alliger, G., Stone-Romero, E., &amp; Schmitt, Neal. (1994). Construct Validation of Two Instruments Designed to Measure Job Involvement and Work Centrality. Journal of Applied Psychology, 79(2), 224-228.Perry, J. (1996). Measuring Public Service Motivation: An Assessment of Construct Reliability and Validity. Journal of Public Administration Research and Theory: J-PART,6(1), 5-22.Perry, J., Hondeghem, A., &amp; Wise, L. (2010). Revisiting the Motivational Bases of Public Service: Twenty Years of Research and an Agenda for the Future. Public Administration Review, 70(5), 681-690.Pritchard, R., Jones, S., Roth, P., Stuebing, K., &amp; Ekeberg, S. (1988). Effects Of Group Feedback, Goal Setting, And Incentives On. Journal of Applied Psychology, 73(2), 337.Spreitzer, G. (1995). Psychological empowerment in the workplace: Dimensions, measurement, and validation. Academy of Management Journal, 38(5), 1442.Warr, P., Cook, J., &amp; Wall, T. (1979). Scales for the measurement of some work attitudes and aspects of psychological well-being. Journal of Occupational Psychology, 52(2), 129-148.Weiss, D.J., Dawis, R.V., England, G.W. and Lofquist, L.H. (1967), Manual for the MinnesotaSatisfaction Questionnaire, Industrial Relations Center, University of Minnesota, Minneapolis,MN.Wright, B. E. (2007). Public service and motivation: Does mission matter? Public Administration Review, 67(1), 54-64.Wright, B., &amp; Kim, S. (2004). ParticipationÆs Influence on Job Satisfaction: The Importance of Job Characteristics. Review of Public Personnel Administration, 24(1), 18-40.Wright, B., &amp; Pandey, S. (2008). Public Service Motivation and the Assumption of Person - Organization Fit: Testing the Mediating Effect of Value Congruence. Administration &amp; Society, 40(5), 502.Wright, B., &amp; Pandey, S. (2011). Public Organizations and Mission Valence: When Does Mission Matter? Administration &amp; Society, 43(1), 22.Yang, S., &amp; Guy, M. (2015). Gender Effects on Emotional Labor in Seoul Metropolitan Area. Public Personnel Management, 44(1), 3-24.</t>
  </si>
  <si>
    <t>No potential for direct benefits to them.</t>
  </si>
  <si>
    <t>H1: Employees who are empowered are more likely to trust their supervisors. H2: Employees who are empowered are more likely to trust their coworkers.H3: Employees who receive feedback are more likely to trust their supervisors.H4: Employees who receive feedback are more likely to trust their coworkers.H5: Employees who encouraged to participate in decision making are more likely to trust their supervisors.H6: Employees who encouraged to participate in decision making are more likely to trust their coworkers.H7: Empowerment positively affects innovative work behavior.H8: Feedback positively affects innovative work behavior.H9: Participation in decision making affects innovative work behavior.H10: Trust is positively associated with innovative work behavior.H11: Public Service Motivation (PSM) is positively associated with innovative work behavior.H12: Hierarchical culture is negatively associated with innovative work behavior.</t>
  </si>
  <si>
    <t>We will have periodic research meetings and communicate each other via telephone and email. Although this study involves a non-VCU site, we will have video conferences via SKYPE and communicate via email at least 4 or 5times a week.</t>
  </si>
  <si>
    <t>Scientific benefit or knowledge from this study is of likely interest of both academic researchers and practitioner who are in managerial positions in various areas of government organizations. This study will contribute to establishing the theory about HRD (Human Resource Development) and managerial strategies for innovative work behavior in the field.</t>
  </si>
  <si>
    <t xml:space="preserve">The research team will visit each local government organization and personally distribute surveys to employees who want to participate in the survey voluntarily. </t>
  </si>
  <si>
    <t>This study explores how empowerment, feedback, and participation in decision making practices can be used to encourage innovative work behavior among Korean local government employees. Based on a review of the literature, we will test the role of job characteristics, job resources, and organizational culture on individual innovative work behavior within Korean local governments.</t>
  </si>
  <si>
    <t xml:space="preserve">This study is a quantitative research design and the time dimension will be cross-sectional. This cross-sectional study will be undertaken in South Korea. In addition, this study is a non-experimental survey design because the variables will not be deliberately manipulated in a setting that is not controlled. The survey will be conducted with standardized questions and validated measures that are applicable to all respondents. Data will be collected from several Korean local governments. The study survey will be distributed to Korean local government employees. Self-administered questionnaire survey will be conducted in this study. Researchers and trained proctors will inform respondents of instructions about the purpose of the survey and their rights as survey participants. These instructions will also be written in the questionnaire. These instructions include assurances of confidentiality of data and personal anonymity. </t>
  </si>
  <si>
    <t>HM20011245</t>
  </si>
  <si>
    <t>Microeconomic Intervention to Reduce HIV Transmission in Economically Disadvantaged Transgender Women</t>
  </si>
  <si>
    <t>Eric Benotsch</t>
  </si>
  <si>
    <t>It may be easier to simply look at the uploaded document "R34 Application -- Science and References".  However, I will paste some of that material below.  This material uses numbered references -- see "R34 Application -- Science and References" document for the full reference.Transgender women face persistent discrimination and structural disadvantages including high rates of unemployment, unstable housing, and poverty.  Because gender identity information is not routinely collected by the U.S. Census Bureau or most national health surveys, data sources are limited to national online2,5 or mostly online1 samples, meta-analyses of convenience samples,6-7 data from the VeteranÆs Health Administration,8 geographically limited household prevalence studies,9 and individual studies of convenience samples, mainly from large urban centers (e.g., New York, Los Angeles, Chicago, Boston, San Francisco).10 Nevertheless, data from multiple sources consistently show high rates of stigma;11 rejection from family and others;11-12 violence directed at TGW,13 and discrimination in employment and housing.1,-2,12,14-16 Employment discrimination. In the National U.S. Transgender Survey (USTS),2 a large study of over 27,000 transgender adults in the US and the earlier National Transgender Discrimination Survey (N &gt; 6,000; NTDS),1 employment discrimination was pervasive:  55% of TGW reported gender identity discrimination in hiring and 18% reported losing a job because of discrimination. Harassment in work settings due to gender identity (78%) and being denied a promotion (29%) were also common. In a meta-analysis of 4 smaller studies with transgender adults, Herbst and colleagues found that 35% reported job discrimination (95% CI 31.5%-39.0%).7 Unemployment. Participants in the USTS reported unemployment at three times the national rate, with racial/ethnic minority participants especially affected.2 A separate national Internet sample (N &gt; 1200) of transgender adults reported 17% unemployment.5 While Internet studies with TGW have great geographic diversity they tend to recruit relatively affluent, well-educated, and predominantly white samples. Thus, they may represent a conservative estimate of unemployment among TGW. A meta-analysis of 13 studies reported a 23% mean unemployment rate.7 A probability sample in Massachusetts found 33% unemployment.9 Poverty. As a result of discrimination and unemployment, many TGW live in poverty.9,14,15 Transgender adults in the USTS were twice as likely to live in poverty as the general population; 30% reported annual incomes of less than $10,000.2 In our pilot work conducted in the mid-Atlantic region, 62% of TGW had annual incomes less than $15,000.18 TGW who transition after entering the workforce see their incomes fall by one-third.19 Housing discrimination and marginal housing. Housing discrimination against TGW is common and leads to homelessness or marginal housing (e.g., staying in shelters or temporarily with friends).1,2, 20-21 In the NTDS, 19% of participants were denied a place to live and 11% were evicted because of their gender identity.2 Rates of homelessness (41%) and eviction (37%) were especially high among African American TGW.  Home ownership among TGW in the USTS was approximately one quarter of the national rate.1 Other studies have reported high rates of lifetime homelessness or marginal housing among TGW.20-21TGW are at dramatically elevated risk of HIV, substance use, and psychiatric problems.  Structural disadvantages in employment and housing set the stage for a range of health problems. There have been no probability studies examining HIV prevalence in TGW, despite evidence that TGW are at very high risk for HIV.  A recent meta-analysis using testing data from convenience samples estimated the HIV prevalence among TGW in the US at 21.7% (95% CI: 18.4%-25.1%).6 A second meta-analysis examining HIV prevalence in TGW in the US found that, in studies conducting HIV testing, 27.7% (95% C.I.: 24.8û30.6%) tested positive.7 This meta-analysis also reported that HIV rates were consistently highest in African American TGW (56.3%; 95% C.I.: 50.1%û62.4%), relative to other racial groups. Overall, TGW are 34.2 times more likely to be living with HIV than the general US adult population.6 TGW also have high rates of undetected HIV infection.22 Research with TGW shows high rates of sexual risk behavior, including unprotected sex and sex with multiple partners.7,23-25 Prior work has identified transactional sex, including formal commercial sex work (CSW) as a crucial risk factor for HIV infection in TGW.26-28 Rates of transactional sex among TGW are high, with estimates ranging from 15% to 42%.1,2,7 Transactional sex is especially common in TGW living in poverty.2 Substance use. TGW also report high rates of substance use,29-33 with a mean of  26.7% (95% CI: 24.5-29.0%) reporting the use of illicit drugs other than marijuana.7 Additional research has documented injection risk behaviors in TGW.34 In most groups, injection risk is due to the use of illicit drugs.  Among TGW, some individuals also inject hormones or inject silicone directly into the body in an effort to feminize body shape and features.35 Sharing needles during this process may be an additional HIV risk behavior for some TGW. Psychiatric problems. Research has consistently shown that TGW are disproportionately burdened by psychiatric problems8,12,31,36-37 For example, in a recent case-control study of over 5,000 transgender veterans and 15,000 non-transgender veteran controls, transgender veterans had higher rates of psychiatric diagnoses in each of the 10 diagnostic categories examined, including depression, PTSD, panic disorder, and alcohol abuse.8 Suicide attempt rates may be 8-10 times higher among TGW as the general population.1-2, 37-39Structural disadvantages are important drivers of HIV acquisition, substance use, and psychiatric problems in Transgender Women. Engagement in HIV risk behaviors is complex and multiply determined. However, research suggests that TGW who are unemployed, impoverished, and have unstable housing have higher rates of transactional sex and poorer health outcomes including higher rates of HIV.1,26,40-42 Quantitative research documents higher rates of CSW among unemployed TGW1,2 and qualitative studies report that many TGW tie participation in CSW directly to financial hardship or an inability to obtain employment.34,43-45 Unstable housing is also implicated in transactional sex. In the NTDS, 15% of TGW reported having sex in exchange for a place to stay and CSW was four times more common among TGW who had experienced homelessness.1 Structural disadvantages also negatively impact mental health, elicit substance use to cope, and can therefore lead to high-risk sex even for those who do not engage in transactional sex.41-42  Unemployment, unstable housing, and CSW are associated with worse mental health among TGW,1,21,46 incarceration,1 and substance use.1,12 Several of these outcomes (e.g., HIV-positive status, incarceration history, psychiatric problems, addiction) subsequently add to stigma and discrimination experiences, becoming additional barriers to employment, a pattern termed the Stigma-Sickness slope.17Biomedical HIV prevention approaches for Transgender Women. Pre-exposure prophylaxis (PrEP) has been shown to dramatically reduce the likelihood of HIV acquisition among high-risk groups.54 Currently, awareness of PrEP among TGW appears low55-56 but, once learning of this approach, interest among TGW is very high.57-59  PrEP may be especially empowering for TGW engaged in high-risk behavior such as CSW.57 Persons living with HIV (PLWH) can dramatically lower the likelihood of infecting a sexual partner by suppressing their viral load through adherence to an effective antiretroviral (ARV) medication regimen.60  However, studies suggest suboptimal adherence to ARV regimens in TGW.61-62 Barriers to effective biomedical HIV prevention utilization among TGW include economic barriers, lack of awareness, and stigma within medical settings.57,63 Psychiatric problems and substance use, both of which are high in TGW, predict non-adherence to ARVs in other groups64-66 and thus may play an important role in nonadherence among TGW.Microeconomic HIV prevention interventions.  Microeconomic interventions are designed to improve financial standing by increasing entrepreneurship, savings, and/or employment, thereby targeting the structural factors underlying HIV risk behaviors in economically marginalized individuals. Common microeconomic strategies include: small business loans, personal saving accounts, vocational training, financial and business training, insurance provision, career planning, and mentoring.67-68 Often these microeconomic strategies are integrated with traditional HIV education and prevention approaches. Integrated microeconomic HIV prevention interventions have been tested mostly in the developing world.3,4 Most studies have targeted economically marginalized groups including women and orphans.69 No studies have included TGW.  Microeconomic interventions have been shown to increase savings and overall income while reducing income generated from participation in the underground economy.70-72 Microeconomic interventions integrated with HIV prevention have also shown utility for increasing womenÆs perceived power in relationships,73 HIV-related communication with partners,74-75 HIV testing,74 and condom use.71,73,74,76  These interventions also reduce participation in CSW,71,76,77 number of CSW partners,71,72,77,78 unprotected sex,74,78 sexual risk-taking intentions,79 and substance use.71 Additional benefits include greater self-efficacy for work and increased self-esteem.68 Although promising, some studies have had null results or had a combination of significant and nonsignificant findings.69 A critique of some microeconomic programs that emphasize lending is that they can create a financial burden on participants to repay the loan with interest. Limitations of the existing literature include a reliance on less rigorous research designs and studies with low participation rates.69  Despite these critiques, two recent systematic reviews have concluded that microeconomic interventions, while not universally efficacious, have considerable utility in reducing HIV transmission risk behaviors, especially among cisgender female sex workers (FSW).3,4 Microeconomic interventions that are integrated with HIV prevention and education also showed greater promise than microeconomic interventions alone.3,4  Two more recent microeconomic interventions not included in those reviewsùone conducted with FSW, and one with female adolescents, some of whom engaged in transactional sexùhave also shown reductions in HIV risk behavior among intervention participants.76,78 The literature as a whole suggests that microeconomic interventions have the potential to break the cycle of poverty and participation in HIV risk behaviors for financial gain.3,4,68 The vast majority of the literature cited above applies to transgender women only (the exception is the VA study which aggregated across transgender groups and did not report rates of psychiatric illness separately for transgender men and transgender women).The study is directed at transgender women and does not include transgender men because of the substantially greater likelihood of serious health consequences for transgender women.  For example, according to the CDC, between 2009-2014, transgender women were more than 5 1/2 times more likely to be diagnosed with HIV than transgender men.  https://www.cdc.gov/hiv/group/gender/transgender/index.htmlIn our pilot work, we collected data from both groups, and transgender women were also substantially more likely to experience both behavioral risk and economic risk, relative to transgender men.  For example, transgender women were almost 4 times more likely to be unemployed, twice as likely to experience marginal housing, and more than 6 times as likely to report transactional sex (e.g., commercial sex work), relative to transgender men.  They also reported substantially higher rates of employment and housing discrimination.  Taken as a whole, it is appropriate to focus this research on transgender women, the group at considerably higher risk.</t>
  </si>
  <si>
    <t>Participants in this study will be TGW, a group at substantially increased risk for contracting HIV, substance use, mental health problems, and discrimination.  Participants will complete brief screening assessments, participate in qualitative interviews, complete short quantitative assessments and/or participate in the microeconomic intervention.  Participants may benefit from the opportunity to examine their behaviors, attitudes, and expectations concerning risk.  Participants will also have the opportunity to interact with study staff who know the population and area well, and may benefit from the opportunity to ask these knowledgeable individuals about health-related or other matters.  Study staff will be able to provide participants with local referrals for testing or other services, if needed during the screening process or Aim 1 formative work.  For TGW participating in the Aim 2 pilot and Aim 3 intervention, providing information about HIV testing, PrEP, and linkage to HIV care will be explicit goals of the intervention.  Intervention participants will also receive information linking them to supportive services (e.g., emergency housing, TGW-friendly banking), employment readiness training, personal financial education, and gender transition cash vouchers.  Lastly, our pilot research suggested that participants resorted to high-risk survival activities (i.e., selling sex or drugs) from necessity and welcomed new and positive alternatives.</t>
  </si>
  <si>
    <t>TGW are at very high risk for HIV and risk behavior is frequently motivated by financial hardship (i.e., high-risk transactional sex to meet financial or housing needs).  TGW also have additional financial costs such as gender transition costs.</t>
  </si>
  <si>
    <t>The intent of the study is to conduct formative research, develop, and test an integrated microeconomic intervention for transgender women (TGW) who are economically and behaviorally vulnerable to HIV acquisition and transmission.</t>
  </si>
  <si>
    <t>The PI and co-I have worked successfully with me for several years.  We will continue to communicate regularly via in-person, phone, and electronic communications.  The research assistants are all students in my lab.  I meet with each of them at least weekly.  All of them have participated in research previously and have conducted human subjects research under my supervision.</t>
  </si>
  <si>
    <t>In addition to the direct benefits of participation, this research is expected to yield important new information on developing HIV risk reduction interventions for people at high risk for infection.  Thus, we feel that the benefits of participation far outweigh the risks.The summary of the NIH expert panel that reviewed this work stated:"The applicant proposes developing and testing a microeconomic (ME) intervention for economically disadvantaged transgender women (TGW) to keep them from engaging in risky sexual behaviors to meet their financial and gender transition needs. TGW especially those of color are more likely to be unemployed, homeless, and poor. This strong premiseundergirds the proposed intervention which will include supportive economic services, employment readiness and financial training. The application is undoubtedly innovative for being the first project of its kind to test a ME intervention for TGW. The application is well grounded in three theories and will assess the feasibility and efficacy of the ME intervention using a robust experimental design and very rigorous objective measures. This multiple PI application is well justified, with investigators who complement one another and have a good track record of previous collaboration. The committee was very supportive of this ground-breaking intervention that will likely improve the sexual health of TGW. Some weaknesses were raised, including questions regarding whether the dosage of the intervention was appropriate or excessive and the lack of sustainability of the gender transition components of the intervention. Nevertheless, these were considered minor and well within the purview of an R34 to disentangle."</t>
  </si>
  <si>
    <t>Recruitment will be primarily conducted by direct contact in conjunction with our community partners. Some locations where recruitment materials will be displayed are to be determined, but these might include local clinics or other community establishments.  The Health Brigade, Planned Parenthood of Richmond, the Minority Health Consortium, Nationz Foundation, and Side by Side have agreed to allow us to recruit in their spaces and/or to display recruitment posters, distribute flyers, and/or contact their members to provide them with information about the study.  We will work with the community partners and will recruit through five methods: (1) On recruitment days we will have a study table set up and potential participants will be able to initiate a conversation with us (2)  If practical and consistent with partner procedures and practices, we will approach potential participants for screening in private settings, (3) Distribution of a flyer / placement of a poster in a community setting with contact information for the study investigators, (4) online via the project's facebook page, (5) via email from our community partners to their current contacts (e.g., their own listserv).Participants who screen as eligible on the screening assessment will be invited to provide their name and contact information.  If they choose to provide that information we will contact them shortly thereafter (e.g., within 2-3 days).  If they provide both a phone number and email address, we will first attempt to call them and if that is not successful, we will email them.  Individuals will be contacted by the research assistants or study investigators.Scripts for phone and email contact have been uploaded.The RA or study investigator calling will answer any questions the participant has, and, if the participant is interested, will schedule the interview.  If the interview is scheduled more than 1 day after the participant is contacted, we will ask their permission to send a reminder text/email/phone call on the day before the interview.A script for the email is:ôHi [participant name]My name is [writerÆs name].  I am a [writerÆs title] at VCU.  You recently completed a short questionnaire on a tablet computer and were invited to participate in an interview.  You provided your email address so I am writing to tell you a bit about the interview.The interview will ask questions about your experiences, including employment and housing, discrimination experiences, and gender transition.  Some of the questions ask about more personal information such as sexual behavior.  We will audio record the interview but will keep everything you tell us confidential.  The interview is expected to take about 90 minutes to two hours and the incentive is $50.  IÆm happy to answer any questions you have.  Please let me know if youÆd like to learn more or if youÆd like to participate in the interview.Regards, [name]öIf contacted, the writer will answer any questions and, if the participant is interested, schedule the interview.  If the interview is scheduled more than 1 day after the participant agrees to participate, we will ask their permission to send a reminder text/email/phone call on the day before the interview.We also asked about other or better means to contact them.  These might include being contacted via social media.  In that case, we will use the email script (or as close to it as possible if there are space limitations in the social media platformÆs messaging system).If the interview is scheduled more than 1 day in advance, we will send a reminder email, text message, or will call on the day prior to the scheduled interview, if participant has agreed to be reminded of the appointment.A light snack or meal may be be provided at some recruitment events and/or the interviews. For participants attending interviews, we may assist with transportation if needed (e.g., bus pass or Uber).We will likely use additional recruitment sites and methods for Aims 2 and 3. Additional details for recruitment will be submitted for IRB approval prior to the commence of Aims 2 and 3.All recruitment materials (e.g., flyers, emails, scripts) for Aims 2 and 3 are pending and will be created after consultation with our community advisory boards. These will be uploaded for IRB approval prior to starting the study recruitment</t>
  </si>
  <si>
    <t>Aim 1: Conduct formative work with TGW and key informants to assess TGWÆs current status,experiences, and preferences for each of the proposed microeconomic components. Building on our preliminary data, we will design and conduct qualitative individual interviews with both TGW and key informants (e.g., NGO representatives, community financial partners) to culturally tailor and refine the proposed microeconomic intervention components and to identify and develop solutions for potential logistical barriers in intervention implementation.Aim 2: Develop an integrated microeconomic intervention for HIV prevention tailored for economically disadvantaged TGW which addresses multiple economic vulnerabilities in two U.S., HIV-prevalent, and resource-poor metropolitan areas. We will work with TGW in the Richmond, VA and St. Louis, MO metro areas as well as city and community partners (e.g., banks, government agencies, community-based organizations) to develop and test each of the proposed intervention components: supportive economic services, employment readiness training, financial education, gender transition financial supports, and economics-based HIV education targeting uptake of recent biomedical HIV prevention advances (e.g., PrEP).Aim 3: Using a randomized experimental study design, evaluate the feasibility and preliminary efficacy of the integrated microeconomic intervention for economically disadvantaged U.S. TGW in reducing economic vulnerability and HIV sexual risk-taking. We will conduct a small experimental pilot-test of the integrated microeconomic intervention versus control with n = 40 TGW per arm with assessment of objective economic and behavioral indicators of HIV risk at 3, 6, and 9 months.</t>
  </si>
  <si>
    <t>Methods for Specific Aim 1:Community Advisory Boards. We have already established community advisory board in Richmond. Our Mid-Atlantic CAB has been working with us for six years and consists of members of the transgender community and professionals working with TGW. Agencies represented include the Minority Health Consortium, Virginia Department of Health and Nationz Foundation. Several of our Mid-Atlantic CAB members (Heck, Pierce, McNulty, McMillan) co-authored articles with us describing our pilot work.25, 88-90 We have been working with the St. Louis NGO partners for 2 years. These partners consist of members of the TGW community and staff affiliated with the Missouri Department of Health, St. Louis City HIV program, and NGOs working with TGW. In our pilot work, our CAB advised us in all aspects of the work, including identification of key problems faced by the TGW community, development of qualitative and quantitative measures, and recruitment strategies. This application was developed with input from our CAB.  Our CAB will play a crucial role in the project.Screening:  Participants will be recruited at community venues using in-person invitation or online. All eligibility criteria will be determined by participantsÆ self-report via a computer-administered screening tool. We will use a password protected tablet computer for screening or password protected website.  The screening survey asks questions about current and past economic and behavioral vulnerability and also includes some questions on new biomedical prevention techniques (Pre-exposure Prophylaxis) and sources of information about biomedical prevention techniques as this information will inform our intervention.  For in-person recruitment, the tablet will be connected to the internet and the questions will be delivered via  a Qualtrics survey.  For online recruitment, participants will contact us via email or Facebook messenger and we will send them the link to the survey.Qualitative interviews with at-risk TGW.  Qualitative interviews with economically and behaviorally vulnerable TGW will be conducted in each study site (n=20; 10 in each site). Interviews will be conducted by psychology or nursing graduate student research assistants (RAs) using a semi-structured interview guide and will last 60-90 minutes.  Interviewers will ask questions that assess the following content areas, guided by the theories noted above: (i) income generation goals and activities (ii) discrimination and other practical barriers (e.g., transportation, legal history) to employment, (iii) discrimination and other barriers to maintaining safe housing (iv) economic and other drivers of transactional sex, and (v) access to and affordability of gender transition services. In addition, we will describe our proposed integrated microeconomic intervention and ask about perceptions of the acceptability and utility of different intervention components, additional needed components, barriers to intervention, and methods for overcoming those barriers. We will ask about ways to identify and recruit TGW most at need for the intervention.   The interview guides will be reviewed by our CAB and modified were made as needed. Participants will be paid $50 for participation.We will also recruit a second group of TGW.  These are individuals who show indications of economic and behavioral vulnerability in the past but who no longer meet criteria for either vulnerability.  Our intent is to recruit 5 of these individuals in each study site (10 total).  The intent of these interviews is to understand the process by which these women overcame their past economic and behavioral vulnerability.  Interviews with TGW who are not currently economically or behaviorally vulnerable to HIV but who were in the past will cover these same topics (income generation, discrimination in employment and housing, transactional sex, and gender transition services) but with additional focus on the factors that enabled them to overcome economic and behavioral vulnerability to HIV transmission. The intent with these interviews is to understand how these individuals were able to access and maintain stable income, housing, and avoid HIV transmission risk behavior. We will also describe the intervention and assess their perceptions of acceptability, utility, barriers, and solutions to barriers.  Based on our pilot data, we estimate that 25% of screened TGW will meet the criteria for past but not current behavioral and economic vulnerability.  TGW in this group will be paid $50 for participating in the interview.Key informant interviews. We will also conduct qualitative interviews with key informants in each study site. The key informants will consist of NGO representatives who conduct HIV prevention services with TGW in Richmond and St. Louis (n=10; 5 in each site), representatives from our community financial partners that provide financial education or housing assistance (n=10; 5 in each site).  Interviews with key informants will be conducted by the PIs and study RAs in Richmond and St. Louis. Interviews with NGO or GO directors/staff will use a comparable set of questions related to TGW needs in Richmond and St. Louis related to income generation, discrimination in employment and housing, transactional sex, and gender transition services, along with a description of the integrated microeconomic intervention and questions related to its feasibility, barriers, and methods to overcome barriers. Interviews with community financial partners will be focused on services that may be available to TGW in Richmond and St. Louis, including employment and housing services. During these interviews, we will also describe the proposed intervention and assess their perceptions of feasibility, barriers, and ways to overcome their barriers. Key informants who are NGO representatives or community financial partners will be paid $25.  Our CAB and study consultants have provided input on the interview guides uploaded in this amendment.  The  qualitative interview guides for key informants have also been reviewed by study consultants.Recording and transcription: Interviews will be digitally recorded and transcribed for coding. Transcriptionists will be graduate and undergraduate RAs in the co-PIsÆ (Benotsch) lab, under the supervision of the VCU graduate RA. The co-PIÆs lab is equipped with professional transcription instruments. VCU undergraduate RAs have previously provided accurate transcripts of qualitative interviews. Transcripts will be compared to the original recordings and checked for accuracy by the interviewers.Training and supervision of interviewers:  Qualitative data collection will be supervised by co-investigators Jennings and Cathers, both of whom are qualitative research scientists.  Prior to data collection, all interviewers will receive standardized (8 hour) training in qualitative methodology and research ethics. The training will include specific project protocols and materials to ensure that they are being rigorously and consistently implemented, including role-play rehearsal of consent procedures and the conduct of the qualitative interviews. Embedded in this training is a research ethics course devoted to informed consent, confidentiality, privacy, and research-participant boundaries. Interviewers also will be required to complete the CITI training, and to demonstrate competence with project protocols prior to conducting any field activities. Digital recordings will be sent weekly to the co-investigators for review.  Data analysis:  Interview transcripts will be read by all study investigators. In addition, formal qualitative data analyses will begin once transcripts are available. Under the direction of study co-investigator (Jennings), graduate RAs at the co-IÆs institution will code the data. Following Spradley,91 a taxonomy of all identifiable categories and themes will be assembled in response to the study's questions of interest. Associations among categories will be interpreted and decision trails documented.92-93 All transcripts will be coded by 2 raters. Inter-rater reliabilities (kappas; intraclass correlations) will be calculated and codes with low reliabilities will be examined to resolve discrepancies and improve rater reliability. Several levels of analyses are planned. First, we will summarize the patterns of responses across the questions of interest separately for key informants and TGW.  Next, these separate sources of data will be combined into an executive summary highlighting key themes within each respective site.  Similarities and differences in findings emergent in the key informant versus TGW data will be noted. Feedback will be elicited from the interviewers at each site about the extent to which their site's executive summary adequately represents key themes. Disagreements will be discussed with the investigators and the reports amended if suggested by the data. Next, a global executive summary will be generated integrating the key findings from both sites. These data will provide essential information that will be used to (1) tailor the integrated microeconomic intervention; (2) identify additional venues or locales for the recruitment of TGW who are economically and behaviorally vulnerable.  The executive summaries will also be shared with the CAB at each study site to elicit feedback.Methods for Specific Aim 2:  Intervention Development: To develop an integrated microeconomic intervention for HIV prevention tailored for economically disadvantaged TGW to address multiple economic vulnerabilities in HIV-prevalent resource poor communities. In Year 2, we will work with TGW communities and community partners (e.g., banks, government agencies, community-based organizations) to develop and test each of the proposed intervention components: financial training, workforce development, housing assistance, and MTF transition financial supports. We will utilize participant and community preferences for each of these intervention components based on findings from the formative research conducted in Aim 1, and based on prior successful microeconomic interventions in similar contexts. Expected Intervention Modules: We envision the intervention modules will include the following five modules, each with the proposed content and structure as follows: (1) Module 1 û Linkage to supportive economic services: As a primary goal, the intervention will aim to expand the economically-supportive networks of participating TGW so as to enhance their ability to achieve financial stability and avoid economic stressors that increase HIV risk. Module 1 specifically introduces and links TGW to local financial assistance programs for low-income individuals. Information on the purpose, eligibility, enrollment process, scope, and contact information for the following services will be provided, as available in each of the two study sites (Richmond and/or St. Louis). Four types of services will be emphasized: (a) rental, transitional, and emergency housing placement services; (b) TGW-friendly banking services for establishing checking or savings account(s); (c) free or low-cost legal services to acquire relevant tax credits, subsidies, or temporary income; and (d) TGW-friendly vocational training and workforce development trainings. Linkages to supportive HIV preventive services will be provided in Module 5 (see below). (2) Module 2 û Employment readiness training and employment assistance program: The goal of Module 2 is to increase job skills and employment acumen in low-income TGW to improve their ability to acquire a living-wage job in the formal and licit economy. The employment readiness sessions will provide education on pre-employment skills relating to accessing occupational training, searching for a job, preparing a resume, presentation of self in terms of gender, and having a successful interview. The session will also focus on educating TGW on post-employment skills, such as maintaining employment, enhancing income potential, and responding to employment discrimination of TGW. During the session, TGW participants will also be introduced to a panel of TGW-friendly potential employers (including supportive members of the Richmond and St. Louis LGBT business groups) who will be selected by the study team in collaboration with studyÆs CABs. The TGW-friendly potential employers will provide employer perspectives and tips for TGW new hires as well as information on HIV preventive or health promotion services provided by employers. The project will also provide an employment assistance program.  For this program, we will partially fund (offsetting $4/hour for up to a 40 hours/week) a 2-month period during which participants would be hired on a temporary basis so employers have an opportunity to evaluate the participantsÆ work. The goal with this approach is that some employers will hire participants after the end of the 2 months. (3) Module 3 û Personal financing education: The goal of Module 3 is to improve financial autonomy of participants through improved financial information, access, and management. The financial education content will focus on topics relating to financial literacy, savings and goal-setting, budgeting, and mitigating financial insecurity. (4) Module 4 û Gender transition financial supports: As part of Module 4, the study will provide up to $600 USD in cash supports to each TGW participant to support MTF gender transition costs. These would potentially include: business-related clothing and beauty aids traditionally used by women, cosmetics, or laser hair removal. These cash supports are meant to reduce the reliance of low-income TGW on high-risk sexual behaviors to financially support their MTF gender transition costs. Financing MTF gender transition needs may also better assist TGW to avoid housing and employment discrimination as a result of improved social perception and integration, as well as improved confidence and self-esteem. The interventionÆs group sessions on gender transition financial supports will help TGW in developing a plan for leveraging the gender transition financial supports to improve their employability and social integration. The sessions will also link gender transition services to positive self-development which includes avoiding adverse health outcomes, such as HIV acquisition or transmission. (5) Module 5- Economics-based HIV education: The goal of Module 5 is to improve self-efficacy and uptake of HIV preventive services by directly focusing on economic determinants of HIV risk in low-income TGW. The educational content of Module 5 will include information on the array of HIV preventive technologies available to TGW (i.e., PrEP, ARV, condoms, VCT, HIV self-test kits), their financial and non-financial costs, and where and how to access TGW-friendly services in each study site. This module includes information on the purpose, eligibility, enrollment process, scope, and contact information of HIV preventive services. The session will also target and discuss TGWÆs perceived financial constraints and financial trade-offs to protecting against HIV û and how their access to supportive economic services (Module 1), employment gains (Module 2), personal financing skills (Module 3), and MTF transition financial supports (Module 4) can be leveraged to reduce their risk of HIV acquisition or transmission. The educational sessions will also aim to improve negotiation skills for safer sex with their sexual partners. We anticipate this intervention dosage will also affect the studyÆs primary economic outcomes relating to (i) formal workforce participation (ii) housing stability and (iii) financial stability and subsequently reduce economic related HIV risk behaviors such as transactional sex.Intervention Development Procedures: The intervention development process will entail two design phases. First, we will draft intervention curricula and a trainerÆs manual based on information obtained during Aim 1 formative research, a review of the existing literature and educational materials from prior successful HIV prevention sessions for TGW and effective content relating to microeconomic interventions in the U.S. Secondly, we will invite the CABs and participating NGOs to advise and provide feedback on the intervention design. During this process, we will also recruit 10 economically and behaviorally vulnerable (as defined above) TGW from each of the 2 study sites (total of 20 TGW) to participate in a 3-day abbreviated session pilot (approximately 4 hours per day) of the five modules. We expect that the 3-day pilot will include an introduction to each module and an accelerated delivery of core module messages, followed by a short discussion on perceived feasibility, acceptability, and fit towards TGWÆs economic and HIV-related needs. We will pay each TGW test-module participant $180 for completing the 3-day session (approximately $15 per hour).  Note that the grant is developmental in nature and this plan is based on our preliminary plans rather than finalized.  The final plans will be submitted to the IRB for approval.Specific Aim 3: Using a randomized experimental study design, evaluate the feasibility and preliminary efficacy of the integrated microeconomic intervention for economically disadvantaged U.S. TGW in reducing economic vulnerability and HIV sexual risk-taking.Consistent with the program announcement, work during this stage will include testing and further refinement of the intervention manual and implementing a small-scale version of the intervention as a test-of-concept.  This small scale RCT is primarily designed to assess feasibility and to estimate intervention parameters (e.g., effect sizes, attrition rates) and to perform preliminary power analyses. As shown in the timeline, recruitment for the field trial will commence in the middle of Year 2. The trial will be registered at ClinicalTrials.gov.Randomization. Fifty participants in each study site will be randomized to the intervention or wait-list minimal treatment control group.  Assuming 80% retention, this will yield a total sample size of 80 (40 in each site).  When assigning participants to treatment/control, we will use urn randomization, an adaptive randomization procedure that ensures approximately equal group sizes while approaching complete randomization.94 Adherence to the intervention and supervision of interventionists.  Sessions will be conducted in private spaces at our community partner locations according to the guidelines in the treatment manual developed in Aim 2.  Facilitators will follow checklists developed for each session and will complete a post-session quality assurance form after each session. All study sessions will be digitally recorded. The PIs will listen to the first recording of each session and provide feedback to interventionists regarding adherence and quality of administration. Thereafter, the PIs will listen to 20% of all recordings (chosen randomly) and provide feedback as needed. To ensure consistency across study site, PIs will listen to audiotapes and provide feedback for both study sites. Monthly group supervision with interventionists will be conducted by the investigators via Skype.Tracking and retention procedures:  As it is common for economically marginalized individuals to move frequently and to be financially unable to maintain consistent phone service, comprehensive tracking information will be collected and updated monthly. This information will include home addresses and phone numbers, but also email addresses, social media account information (e.g., Facebook, Instagram) and contact information for individuals who would know how to reach the participants (e.g., friends, family, health care providers, emergency shelter staff).  Participants will also be asked to update contact information at the end of each intervention/assessment session. To increase session attendance, we will offset transportation costs.Assessment procedures and measures:  Assessments will be conducted at baseline, 3 months post-intervention, 6 months post-intervention, and 9 months post-intervention. Graduated incentives will be used: $20 for the baseline assessment, $25 for the 3-month assessment, $30 for the 6-month assessment, and $35 for the 9-month assessment. In addition, individuals who complete all 4 assessments will receive a $50 bonus. Incentives will be prorated contingent on completion of both the objective and subjective indicator outcomes.Primary outcomes will be economic and behavioral vulnerability to HIV, both of which will be assessed via objective and subjective indicators (Table 3). Objective indicators for economic vulnerability will include verification of employment, income, housing stability, and savings. Participants will be asked to show a copy or image of a recent pay stub, lease, and bank statement. We will also conduct home visits to verify stable living arrangements and will have information from employers (e.g., hours worked) for participants who are employed through the employment assistance program. Objective indicators for behavioral vulnerability will include verification of HIV testing, verification of linkage to care, verification of enrollment in PrEP (for HIV- participants) and verification of a current prescription for ARVs (for HIV+ participants). Participants will be asked to show a copy or image of a recent physician visit statement or receipt, HIV test result, and/or medication label. Pill counts will be used to assess adherence to biomedical prevention approaches.96-98 Participants will be prompted in advance to bring objective indicators to the assessments but it will also be possible for them to provide information afterwards (e.g., by taking a photo of a bank statement or prescription label and texting it to the project or during a home visit).  Subjective indicators for economic vulnerability will include self-reported employment status, hours worked, income, housing status, and savings. Subjective indicators for behavioral vulnerability will include self-reported engagement in transactional sex, number of CSW transactions and partners, unprotected anal/vaginal sex, number and type of sexual partners, and self-reported substance use in conjunction with sexual activity. Measures. Self-report data will be collected via computer technology which reduces self-report biases.99 As with other computer-mediated assessments, the proposed method will take advantage of technology to facilitate assessment, including the use of automated skip patterns, quality control questions, and automatically using information (e.g., number of sex partners) from previous questions in relevant subsequent questions. Sexual behavior. The assessment instrument will include measures similar to those used in our pilot studies, yet will gather more detailed partner-specific information. Participants will report the total number of sexual partners during the prior 3 months, and for each partner, will specify (a) whether the partner is long-term partner, casual partner, 1-time partner, or transactional partner; (b) whether they had discussed condom use with the sexual partner; and (c) whether they had asked the partner about his or her HIV status and whether they had disclosed their own HIV status to the partner (d) whether or not they had asked the partner about his or her medication status (ARVs or PrEP) and (e) the partnerÆs HIV status (if known).  Participants also will report the number of protected and unprotected anal/vaginal intercourse acts with each partner during the assessment period and will report the use of alcohol and other substances in conjunction with sexual activity. Measures similar to these have been found to be reliable in self-reported sexual behavior assessments100 and have shown utility in our previous work.25,88-90 Self-efficacy for workforce participation. Participants will complete an adapted version of the Occupational Self-Efficacy Scale.101 This measure has excellent internal consistency and evidence for construct validity.101Self-efficacy for managing finances. Participants will complete an adapted version of the Financial Self-Efficacy Scale.102 This measure has excellent internal consistency and evidence of predictive utility.102Self-efficacy for participation in biomedical prevention methods. PLHA will complete the HIV Treatment Adherence Self-Efficacy Scale, a well-validated measure of self-efficacy for ARV adherence.103 An adapted version of this same measure will assess self-efficacy for PrEP use for HIV- participants.Self-efficacy for condom negotiation. Participants will complete the Sexual Communication Self-Efficacy Scale.104 This measure has high internal consistency and evidence for validity.104Substance use and injection risk behaviors. Consistent with our prior work, participants will be asked separate questions concerning whether they have used a broad variety of substances in the prior 3 months.  Frequency of use will be measured using a 4-point Likert-type scale (1-ônoneö to 4-ôat least once a weekö). Street names will be included. Participants will also indicate if they had used a needle to inject drugs, hormones not prescribed by a physician, or silicone and if they had shared needles with another person during the assessment period. Comparable measures have shown utility in our prior work.88-90  Mental health. Participants will complete the 18-item version of the Brief Symptom Inventory (BSI-18).105 The BSI-18 contains well-validated scales assessing symptoms of depression, anxiety, and somatic distress. Norm information is available. This measure was internally consistent in a TGW sample in our prior work.25,88Data analysis. Due to the pilot and feasibility objectives and the size limitation of this study, emphasis of the comparative analysis of the intervention impact will focus primarily on estimation of potential mean changes associated with the intervention for planning purposes rather than confirmatory hypothesis testing. GEE models and mixed models would be ideal to use for data analysis; however, since we will be recruiting in two cities and analyzing data across four time points with a relatively small sample size (n=50 to yield final samples of 40), we will use less complex analyses for this study.  Baseline characteristics of the two groups will be compared (t-tests for continuous variables, chi-square analyses for dichotomous and other categorical variables).  Variables that are significantly different between the two groups at baseline will be controlled for if the sample size allows for us to do so. Two sets of primary analyses will be conducted for this small experimental trial.  First, changes over time will be compared between the two groups, using repeated measures ANOVA for continuous variables (e.g., income) and McNemarÆs test for dichotomous variables (e.g., % engaged in biomedical prevention strategies of ARV use or PrEP). These mixed repeated measures ANOVAs will be conducted between the groups between baseline and each follow-up time point.  We hypothesize that the integrated microeconomic intervention group will have reductions in economic and behavioral vulnerability to HIV relative to the wait-list minimal treatment control group.  The second primary analysis will involve simple repeated measures ANOVAs for the integrated microeconomic intervention group only.  While potential effects of maturation and history weaken our causal conclusions based on this analysis, because of the relatively small sizes of our two groups we feel it will validate our results of the mixed repeated measures ANOVA between the groups.   We will use intent-to-treat analyses, using standard assumptions for those in the intervention group lost to follow-up. We will have .88 power to detect a medium effect size (f=.25) for repeated measures ANOVA (assuming r = .5 for outcomes over time) and .8 power to detect a medium effect size (f2 =.15 or the equivalent of partial R = .36) with three predictors for multiple regression. We will also compute effect sizes for use in future power analyses. Note that this is our preliminary conceptualization of the Aim 3 intervention.  The final intervention protocol will be submitted for IRB approval prior to implementation.</t>
  </si>
  <si>
    <t>Minority Health Consortium;Nationz Foundation;Health Brigade;Minority Health Consortium;Nationz Foundation;Health Brigade;Minority Health Consortium;Minority Health Consortium;Nationz Foundation;Health Brigade;Minority Health Consortium;Nationz Foundation;Health Brigade;Health Brigade;Nationz Foundation;Minority Health Consortium;Health Brigade;Minority Health Consortium;Nationz Foundation;Nationz Foundation;Minority Health Consortium;Health Brigade;Minority Health Consortium;Nationz Foundation;Health Brigade;</t>
  </si>
  <si>
    <t>2;2;1;2;2;1;1;2;2;1;2;2;1;1;2;2;1;2;2;2;2;1;2;2;1;</t>
  </si>
  <si>
    <t>HM20009768</t>
  </si>
  <si>
    <t>A preliminary analysis of juvenile length of stay</t>
  </si>
  <si>
    <t>Patrick Lowery</t>
  </si>
  <si>
    <t>See attached for citations and a more detailed overview.</t>
  </si>
  <si>
    <t>There are no direct benefits to the juvenile offenders in this study.</t>
  </si>
  <si>
    <t>I am looking a a particular population of juveniles (serious and violent ones in a juvenile justice facility, who are legal juveniles). As this is an understudied yet important area, the sample selectivity is necessary. Including anything beyond this narrow criteria would diminish the primary research questions that are to be asked.Particularly, I view serious and violent offenders because one would think intuitively as the crime becomes more serious, the less discretion a judge would have with regards to length of stays in confinement. Importantly, two other important considerations may be made. 1.) serious and violent juveniles, arguably, are at a high risk to recidivate and 2.) there is often a curvilinear relationship between length of stay and recidivism among less serious juveniles (i.e., less chance of recidivism up until a certain amount of days, at which point each additional day increases the log-odds of recidivism).</t>
  </si>
  <si>
    <t>Juvenile punishment policies in previous decades have been guided by the ôget toughö movement on juvenile delinquency. While recent Supreme Court decisions (e.g., Graham v. Florida (2010), Miller v. Alabama (2012), Montgomery v. Louisiana (2016)) have suggested the pendulum is swinging back towards a rehabilitative framework of the original juvenile justice system, many of the ôget toughö policies and opinions still hold weight among juvenile courtroom work group members (e.g., judges, juvenile probation officer, prosecutor) and those within the juvenile correctional system. Despite this paradigm shift and evidence of juvenile arrest rates declining regularly over more than a decade (Puzzanchera &amp; Adams, 2016; Snyder, 2005), legislation from the ôget toughö era has not eroded in many states. This has resulted in an increasing number of youth being place in facilities of secure confinement for longer periods of time, as well as movements towards longer stays under community supervision (Johnson, 2004; Merlo &amp; Benekos, 2003; Sickmind, 2013). Because of this concomitant increase in the use and length of stay and decrease in juvenile arrests, it would be remiss for scholars and practitioners alike to ignore these trends, given the preliminary evidence suggesting length of stay beyond the point of rehabilitation for juveniles may increasing recidivism rates (Virginia Poverty Law Center, 1999). Furthermore, given recent changes to the Virginia Department of Juvenile Justice Length of Stay guidelines, this project may serve as a method to determine justice equity, fairness, and whether or not these guidelines are achieving their intended consequences û a question that appears to be without an answer presently. Ideally, a working relationship would be established to better understand the causes and correlates of the length of stay periods, as well as how recidivism and other demographic characteristics affect the length of stay, and the effects of the length of stay guideline changes.</t>
  </si>
  <si>
    <t>This is a project carried out solely by the PI. However, the following protocols will take place:Data will be secured in the researcherÆs secure computer in his locked office at Virginia Commonwealth University. Only the researcher has access to the office and computer. Both the office and computer will be locked when the researcher is not present, rendering the possibility of any other individuals exploring the data next to impossible. Moreover, when all of the research questions available in these data have been asked and answered, it will be deleted permanently from the researcherÆs hard drive.</t>
  </si>
  <si>
    <t>Disparities in sentencing have been quite pronounced for adults (e.g., by race, socio-economic status), but little research exists on behalf of juveniles, much less with regards to the length of stay. Noting this, it would shed light on a much needed subject, given the research on juvenile justice pathways to the adult criminal justice system. If disparities in length of stay exist, juvenile defense attorneys may be able to point to this research to call attention to length of stay of their clients and access to treatment options. Thus, it may provide knowledge and benefits with regards to justice equity.</t>
  </si>
  <si>
    <t>Participants will be drawn from DJJ case files of those adjudicated delinquent.</t>
  </si>
  <si>
    <t>This study will examine the following research questions: 1.	How do legal characteristics (offense type, prior record) influence the length of stay and recidivism rates?2.	Do quasi-legal or extra-legal characteristics influence aggregate outcomes for the length of stay? If so, what characteristics?3.	Do quasi-legal or extra-legal characteristics influence aggregate outcomes for rates of recidivism? If so, what characteristics?4.	Do certain characteristics influence aggregate outcomes with regards to placement in direct care versus community based sanctions? If so, what characteristics?5.       Is there a link between length of stay, recidivism, the risk (dynamic protective score) level of the offender, and other demographic characteristics of the offender?6.      Based on the findings, what are the implications for the present length of stay guidelines?   Overall, the goal is to ferret out and shed light on how pre and post dispositional programs, probation, parole, and direct care are operating with regards to length of stay, and what, if any, characteristics influence the length of stay. Furthermore, this research seeks to answer questions about how the length of stay and the type of stay influences recidivism, and what moderating characteristics may also affect rates of recidivism.Given the recent restructuring of the Virginia Department of Juvenile Justice Length of Stay guidelines, it is anticipated that this research may guide future policy and practice. For example, if it is determined that a certain tier of offenders are recidivating a significantly higher rate than other tiers, this may add strength to the findings of the Virginia Poverty Law Center (1999) that longer lengths of stay may exacerbate future criminal behavior. As such, the Virginia Department of Juvenile Justice may consider taking a closer look at the new guidelines. Conversely, non-significant differences may suggest that the length of stay methods are working as intended. In the end, both scholarship and practice would greatly benefit by addressing the gap in what we know about the workings of juvenile length of stay in Virginia.</t>
  </si>
  <si>
    <t>There will be no interaction with the actual juveniles, as I would collect data already processed by Virginia's Department of Juvenile Justice. No juveniles will be identified by any sensitive information (e.g., name, address, SSN), instead, unique identifiers will be used for each individual contained in the data. In the end, the study design will look at juveniles placed in Department of Juvenile Justice facilities over a four year period and the length of stay will be examined alongside a host of demographic variables.</t>
  </si>
  <si>
    <t>HM20011342</t>
  </si>
  <si>
    <t>Be Strong Balanced &amp; Confident</t>
  </si>
  <si>
    <t>Sheryl Finucane</t>
  </si>
  <si>
    <t>Physical Therapy</t>
  </si>
  <si>
    <t>Age, sedentary lifestyles, and chronic disease often result in decreased mobility, increased dependence, and increased fall risk for older adults. Following a fall, or simply knowledge of fall risk can create a fear of falling may lead to decreased activity level. This can create a vicious downward spiral of decreased mobility and increased fall risk as well as social isolation.(1)  Statistics available from the federal government show the percentages of older adults who are impacted by falls and limitations in activities of daily living and general mobility. In 2014, 28.7% of older adults fell an estimated 7 million older adults suffered fall related injuries.(2) In 2015 unintentional falls led to over 3 million hospital ED visits and 28,000 deaths of individuals over 65 in the US. (3,4) In 2013 44% of older adults enrolled in Medicare reported one or more functional limitations. Of these 12% reported limitations only in one or more instrumented activities of daily living while 22% reported limitations in one or more basic activities of daily living.  Mobility limitations were reported by 11% of men and 17% of women.(5)The American Geriatrics Society and British Geriatrics Society have jointly developed clinical practice  guidelines for fall prevention in older adults. Recommended interventions include, appropriate exercise programs, modifications of home environment, and education to guide the older adult in developing fall prevention strategies. (6) Both the CDC and National Council on Aging (NCOA) have identified evidence based programs for falls and / or fall risk factor reduction in older adults.(7,8) Similar programs have been shown to result in improvements in functional mobility of older adults .(9,10) These fall reduction programs include varied focus on exercise to increase balance and strength, education to promote cognitive and behavioral changes, and home modifications. Two of the evidence based programs are A Matter of Balance (MoB) and Stay Active and Independent for Life (SAIL). The MoB program is a short term program with 8 sessions over 4 to 8 weeks with a combination of education and discussion designed to improve participant coping strategies related to falls and fear of falling and to promote increased physical activity together with strength and balance exercise sessions. The SAIL program is an ongoing program with primary focus on exercise with short burst of education integrated during exercise breaks. Exercises in the SAIL program incorporate strength, balance, endurance and stretching.Exercise programs that primarily focus on balance challenge and strengthening activities have been shown to improve mobility and reduce fall risk for community dwelling older adults. (9,11,12) The single intervention of an exercise program has been shown to reduce fall risk by 13% to 40%.(12) In addition, physical activity including intentional exercise programs can result in improved sense of well being.(13) The MoB program has been demonstrated to improve confidence in managing falls, managing fall risk, and engaging in activities of daily living. (14,15)   One of the purposes of the MoB program is to encourage participants to continue to exercise after the completion of the program. Combining the two programs MoB and SAIL will provide residents of the targeted community opportunity to transition from the MoB program into an evidence based exercise program. The safety and efficacy of older adult participation in exercise programs is well established. (7-11,13,16,17) Beginning with a landmark study in 1994, where it was demonstrated that exercise is a safe and effective treatment of frailty of older adults living in a nursing home(18) Yet, there continue to be numerous barriers to engaging older adults in exercise programs. Barriers include access to exercise programs, acceptance of exercise programs by individuals without a history of regular exercise, and lack of knowledge by primary care physicians as to how to encourage older adults to exercise and how to refer them to organized exercise programs.(12,19)Recognizing that their guidelines for obtaining physician clearance before starting an exercise program was proving to be a barrier to many individuals interested in beginning an exercise program, the American College of Sports Medicine, revised their guidelines reducing the number of individuals advised to obtain physician clearance prior to beginning an exercise program.(20) Whitefield, et. al., reported that even under this more lenient algorithm 54% of adults would be referred for medical clearance before beginning any exercise program (21). This percentage increases for men and women greater than 65 (57.7% to 74.6% based on age and gender).(21) Thus, the guidance for obtaining physician clearance for participating in exercise continues to be a barrier. Additionally, Clark et. al., reported that many physicians and nurse practitioners ôexpressed a vague understanding of how to counsel on physical activity or exerciseö and that many reported apprehension about providing recommendations related to physical activity.(19) This would seem to leave older adults considering engaging in exercise programs in a quandary, general screening leads to recommendations that they get physician clearance to start exercising from a physician who does not feel adequate in assessing and making recommendations for physical activity. The good news is the numerous studies of supervised exercise programs for older adults, even frail older adults that have provided positive outcomes without adverse events. (9-11, 13, 16-18)To overcome barriers of engaging in an exercise programs for individuals who face many barriers to exercise this pilot study will bring the MoB and SAIL programs to a community of older adults living in apartment style living. Many of the older adults in the community have transportation, financial, health literacy, and exercise literacy barriers that limit the likelihood of their participating in off campus community fall prevention or other general exercise programs.Older adults have high rates of reduced mobility and high rates of falling.  The older adults living in the targeted community are at risk for loss of independence due to reduced mobility and property management has expressed concern over the high number of falls experienced by community residents. Thus, identifying fall reduction programs that would be accepted by and accessible to residents should reduce mobility disability and reduce fall risk among members of the community. The overall goal of this pilot study is to determine whether a combination of the MoB and SAIL programs will be accepted by residents in the targeted community and to determine whether those who participate in the program have reduced falls and fall risk factor and increased mobility following the program compared to their prior level.  Reduced fall risk and improved mobility should also translate into reduced use of health care resources, but this is beyond the scope of this pilot study.REFS:1) Li F, Fisher KJ, Harmer P, McAuley E, Wilson NL. Fear of falling in elderly persons: association with falls, functional ability, and quality of life. J Gerontol B Psychol Sci Soc Sci. 2003 Sep;58(5):P283-90..2. Bergen G, Stevens MR, Burns ER: Falls and Fall Injuries Among Adults Aged =65 Years ù United States, 2014 Morb Mortal Wkly Rep 2016;65:993û9983. CDCÆs WISQARSÖ (Web-based Injury Statistics Query and Reporting System) https://webappa.cdc.gov/sasweb/ncipc/mortrate.html4. Centers for Disease Control https://www.cdc.gov/injury/images/lc-charts/leading_causes_of_nonfatal_injury_2015_1050w760h.gif5. Federal Interagency Forum on Aging-Related Statistics. Older Americans 2016: Key Indicators of Well-Being. Federal Interagency Forum on Aging-Related Statistics. Washington, DC: U.S. Government Printing Office. August 20166. American Geriatrics Society /British Geriatrics Society: Summary of the Updated American Geriatrics Society/British Geriatrics Society Clinical Practice Guideline for Prevention of Falls in Older Persons. 2011 JAGS 59:148û1577. Stevens JA, Burns ER. A CDC Compendium of Effective Fall Interventions: What Works for Community-Dwelling Older Adults. 3rd ed. Atlanta, GA: Centers for Disease Control and Prevention, National Center for Injury Prevention and Control, 2015.8. National Council on Aging https://www.ncoa.org/resources/ebpchart/9. Kritchevsky SB, Lovato L, Handing EP, et. al.: Exercise's effect on mobility disability in older adults with and without obesity: The LIFE study randomized clinical trial. 2017 Obesity (Silver Spring) 25(7):1199-1205.10. Pahor M,  Guralnik JM,  Ambrosius WT et al: Effect of Structured Physical Activity on Prevention of Major Mobility Disability in Older Adults The LIFE Study Randomized Clinical Trial. 2014 JAMA. 311(23):2387-239611. Santanasto, AJ, Glynn NW, Lovato LC, Effect of Physical Activity versus Health Education on Physical Function, Grip Strength and Mobility. 2017 JAGS 65:1427û143312. Li F, Eckstrom E, Harmer P, Fitzgerald K, Voit J, Cameron KA. Exercise and Fall Prevention: Narrowing the Research-to-Practice Gap and Enhancing Integration of Clinical and Community Practice. J Am Geriatr Soc. 2016 Feb;64(2):425-31.13. Broekhuizen K, de Gelder J, Wijsman CA, et al. An Internet-Based Physical Activity Intervention to Improve Quality of Life of Inactive Older Adults: A Randomized Controlled Trial. 2016 Journal of Medical Internet Research.;18(4):e74. doi:10.2196/jmir.4335.14. Batra A, Melchior M, Seff L, Frederick N, Palmer RC. Evaluation of a community- based falls  prevention program in South Florida, 2008û2009.  Prev Chronic Dis (2012) 9:110057.doi:10.5888/pcd9.11005715. Ullmann G, Williams HG, Plass CF. Dissemination of an evidence-based program to reduce fear of falling, South Carolina, 2006û2009.  Prev Chronic Dis (2012) 9:110093. doi:10.5888/pcd9.11009316. Shumway-Cook A, Silver IF, LeMier M, et al: Effectiveness of a community-based multifactorial intervention on falls and fall risk factors in community-living older adults: A randomized, controlled trial. 2007 Journal of Gerontology: Medical Sciences. 62A (12): 1420-1427.17. York SC, Shumway-Cook A, Silver IF, Morrison AC. A translational research evaluation of the Stay Active and Independent for Life (SAIL) community-based fall prevention exercise and education program. 2011 Health Promotion Practice. 12: 832-839.18. Fiatarone MA, O'Neill EF, Ryan ND, et al: Exercise training and nutritional supplementation for physical frailty in very elderly people. 1994 N Engl J Med. 330(25):1769-7519. Clark RE, McArthur C, Papaioannou A, et et al:  "I do not have time. Is there a handout I can use?": combining physicians' needs and behavior change theory to put physical activity evidence into practice. 2017 Osteoporos Int. 28(6):1953-1963.20. ACSMÆs Guidelines for Exercise Testing and Prescription, 10th ed, Wolters Kluwer. 2018. Chapter 2. Preparticipation Health Screening.21. Whitfield GP, Riebe D, Magal M, Liguori G. Applying the ACSM Preparticipation Screening Algorithm to U.S. Adults: National Health and Nutrition Examination Survey 2001-2004. 2017 Med Sci Sports Exerc. 49(10):2056-2063</t>
  </si>
  <si>
    <t>Direct benefits include possible reduction in fall risk, improvements in mobility, balance, and general health.</t>
  </si>
  <si>
    <t>As a pilot study we are targeting residents at a single independent living apartment residence community for older adults and adults with disabilities. Exclusion criteria are based on criteria of the American College of Sports Medicine to screen out individuals who have cardiovascular signs or symptoms suggesting of unstable cardiovascular disease. Others with chronic disease and individuals who initially screen with these signs or symptoms who receive medical clearance will be allowed to participate. Our goal is to broadly enroll older adults into this supervised fall reduction and exercise programs.</t>
  </si>
  <si>
    <t>The overall goal of this study is to determine whether evidence based falls prevention programs designed for older adults living independently in the community can be translated to older adults living in an independent living apartment style residence where most receive subsidized housing. More specifically, to determine whether a combination of the A Matter of Balance and Stay Active and Independent for Life programs will be accepted by residents in the targeted community and to determine whether those who participate in the program have reduced fall risk factors and increased mobility following the program compared to their prior level.We hypothesize that older adults living in an independent living apartment style residence where most receive subsidized housing and many are at risk for losing independence will demonstrate reduced fall risk factors, and improved balance, mobility and assessment of their own health status as a result of participating in the program.</t>
  </si>
  <si>
    <t xml:space="preserve">Prior the primary investigator will meet with fitness instructors and student assistants to provide instruction in necessary elements of the fitness classes, required methods for monitoring exercise intensity, identification of participants in need of exercise modification, and options for modifying exercises for individual participants. Fitness instructors will be provided with the fitness instructor / assistant manual. In addition, the primary investigator will also train student assistants in the all aspects of conducting the initial sessions of consenting subjects and data collection. Students will be provided with an assessor manual in addition to the fitness instructor/assistant manuals.Fitness instructors and student assistants will be provided with the PI contact information including office, home, and mobile phone numbers as well as e-mail address. All students and fitness instructors will be instructed to contact the PI immediately with any concerns.  The PI will be on site for the first data collections sessions, to observe the first fitness classes and intermittently for the remainder of the study.The PI and fitness instructors will have planned monthly phone calls for updates on the fitness sessions. The PI will meet monthly with student volunteers to discuss questions or concerns. </t>
  </si>
  <si>
    <t xml:space="preserve">The benefit of this pilot study is that we will be able to begin to understand whether the Matter of Balance and Stay Active and Independent for Life programs that are designed for older adults living independently in the community can be translated to older adults living in a an independent living apartment style residence where most receive subsidized housing.This study will also provide additional data on the impact of group exercise programs for older adults in improving balance and mobility, decreasing fall risk, and improving overall self assessment of general health. </t>
  </si>
  <si>
    <t>All subject recruitment will all be done at the Dominion Place including the RWHP clinic that is held at Dominion Place on Thursdays. Flyers will be posted.at locations within the building designated by building staff and announcements will be published in the community newsletter. In addition, students and clinic staff at the RWHP clinic at Dominion place will inform individuals attending clinic sessions of the study, They will verbally describe the study provide prospective subjects a copy of the recruitment handout or newsletter announcement. Recruitment is expected to take 2-4 weeks prior to the start of any data collection. During the recruitment period the PI will hold an information session that will be announced on the recruitment material.Individuals interested in participating will be given several ways of contacting the study staff. The PIs contact information will be included on recruitment material. Students and clinic staff at the RWHP clinic will also collect names and contact information of individuals interested in the study and the list will be kept in a locked file cabinet in the RWHP clinic area. The PI will pick up the lists once a week. Regardless of the method used by a subject to identify themselves, they will be asked to provide their name and a contact phone number.A member of the research team will contact each prospective participant via telephone. During this initial contact, details of the program and time commitment will be described. At this point prospective subjects who indicate that they remain interested in participating will be scheduled for an initial interview with a member of the research team for initial screening and consent. The meeting will take place at Dominion Place in one of the RHWP clinic rooms. During the screening visit potential participants will complete the health survey. Participants who meet the study criteria and do not have signs or symptoms of unstable cardiopulmonary disease will be invited to continue on to complete the consent form.</t>
  </si>
  <si>
    <t>SA 1) to determine acceptance of the A Matter of Balance and Stay Active and Independent for Life programs by tracking rate of participation by individuals who consent to participate. SA 2) to determine changes in confidence in managing fall risk factors and fear of falling as a result of participating in the program.SA 3) to determine changes in balance and mobility as a result of participating in the program.SA 4) to determine changes of the individuals general sense of health as a result of participating in the program.</t>
  </si>
  <si>
    <t>Design: Single group pre-test / post-test designInclusion / Exclusion criteriaInclusion: Current resident at the Dominion Place in Richmond VirginiaAble to read English and understand instructions provided in English65 years of age or olderExclusion:Cognitive impairment such that the individual is unable to understand and follow through on education and exercise recommendations as indicated by a MiniCog score of &lt;/= 3Individuals who report signs or symptoms of unstable cardiovascular disease unless approved by subjectÆs medical provider:ò	Pain or discomfort in the chest, neck, arm or jaw at rest or during activity that is suggestive of cardiac ischemiaò	Shortness of breath at rest or during mild exertionò	Orthopnea û shortness of breath when lying flat that is relieved by sitting or standingò	Paroxysmal nocturnal dyspnea û sudden bouts of shortness of breath during sleep that awakes individual and that is relieved by sitting or standingInitial Interview / ScreeningIndividuals who indicate an interest in participating in response to recruitment material will be contacted by one of the investigators or a student assistant who will set up a meeting with the interested individual.  During this first meeting, the program will be described, questions will be answered and the informed consent document will be reviewed. The potential participant will be given opportunity to decline participation at any time during or after this first meeting. If the individual decides they would like to participate they will be asked to sign the informed consent form and complete the health survey form. Their resting blood pressure and heart rate will be obtained. Individuals with concerning signs or symptoms based on the health survey will be deferred and will be enrolled only if they receive clearance from their medical provider.Individuals who wish to participate, but have concerning signs or symptoms will be provided a letter to bring to their medical provider. The letter will include the identified concerning signs or symptoms, a description of exercises included in the two phases of the program and a place to sign to indicate the individual can safely participate in an exercise program supervised by a fitness instructor. If clearance is received the individual will be allowed to participate in the program. After screening, participants who do not have concerning signs or symptoms and others who have received clearance will complete and sign the Sports Backers Waiver form (required by the Sports Backers Fitness instructors).Participants who have completed the consent, screening and waiver forms will be scheduled to attend a pre-program data collection session. Assessment sessions will occur at the start of the program, following the completion of phase 1, at 3 months after beginning phase 2, and after completion of the phase 2 (six months after the start of phase 2).Assessment sessions (supplemental document - Assessor Manual):Activities Specific Balance Confidence ScaleParticipants will be asked to complete the Activities Specific Balance Confidence Scale. This scale asks participants to rate their confidence to perform 16 activities without losing their balance. The tester will provide both written and verbal instructions and answer any questions prior to the participant completing the form.RAND 36 Item Health Survey (SF-36)Participants will be asked to complete the Short-Form 36 Health Survey. This survey asks subjects to rate the degree to which their health limits their ability to participate in daily and social activities and to provide ratings related to general health and well-being. The tester will be provide verbal instructions and answer any questions prior to the participant completing the form. Self Selected Gait Speed:The subject will stand at one end of a marked 10 m walkway. The subject will be instructed to walk at their usual pace, using their usual assistive device, from the beginning mark to the ending mark. In addition to the beginning and ending marks there are markings at 2 m and 8 m. The tester will record the time that it takes the subject to walk from the 2 m to 8 m marks. The subject will complete four trials, one practice trial and three timed trials. The time for each timed trial will be recorded, and the speed calculated. The final score will be the average of the three timed trials. The tester will guard the subjects as needed during the test and the subject may rest between trials.Timed Up and GoThe subject will be instructed to stand from a chair, walk at their usual pace around a marker set 3 m from the chair, return, and sit back on the chair. The subject will use their usual assistive device (eg cane, walker), if any, during the test. The time, the assistive device and subjectively identified gait deviations used will be recorded. The subject will complete one practice trial and one timed trial.30 Second Chair Stand: The subject will sit in a standard chair (seat height 17 inches) without arm rests. They will be instructed to cross their arms in front of their chest. They will be instructed to come to a complete stand and return to sitting and to repeat this as many times as they can for 30 seconds. The number of times the individual comes to a complete stand will be recorded. Subjects may stop and rest during the test, but the time will continue. If the subject is unable to complete a single stand without use of their arms, they will move to a chair of the same height but with arm rests. The test will be completed with the subject allowed to use their arms. In this case, zero will be recorded as the score for the test, with the number or repetitions complete with arm use also recorded.30 second biceps curl: The subject will sit in a standard height chair without arm rests. They will be asked to straighten and bend their elbow of their dominant arm as far as possible. The tester will observe the subjectÆs form to assure correct form is used and correct the subject if needed. The subject will be given a dumbbell style weight (females 5 lb, males 8 lbs) and instructed to repeat the movement with the weight. The tester will observe the subjectÆs form to assure correct form is used and correct the subject if needed. If the subject is unable to complete a single trial with the test weight they will be asked to try with a lighter weight (females 2 lb, males 4 lb). After the the subject has correctly performed a test trial, they will be instructed to complete the full movement from elbow extension to elbow flexion as many times as they can in 30 seconds. They will be instructed that they can stop if they have pain. They may also stop and rest during the test but timing will continue. The total number of repetitions at the initial weight will be recorded. If a lighter weight was substituted the weight and number of repetitions will also be recorded. 4 stage balance test: The subject will be asked to attempt to stand with their feet in 4 positions that progressively challenge balance. The tester will first demonstrate the four positions: standing with feet side by side, semi-tandem, tandem, and single limb stance. The subject will be told that they will attempt to hold each position for 10 seconds. The subject will be asked to stand and assume the first position. The tester will assist the person as they move into the position. When the subject indicates they are ready, the tester will let go of the subject and begin timing. The examiner will stand close by and assist the subject if they begin to lose their balance. If the subject holds the first position for 10 seconds they will be assisted as they move their feet to the second position and so on. If the subject is unable to maintain a position for 10 seconds the test is ended. The number of seconds, up to 10, that each position is held will be recorded. Subjects unable to complete any of the tests will receive a 0 for that test. Matter of Balance CoachesInvestigators who have completed the Matter of Balance coach training will conduct the eight sessions during the first 4 weeks of the program.Fitness instructors and assistants: (supplemental document - Fitness Instructor and Student Assistant Manual)Fitness instructors trained through the Sports Backers Fitness Warriors program will be hired by Dominion Place through their partnership with the Richmond Health and Wellness Program (RHWP). Student assistants will be from the VCU Department of Physical Therapy and VCU Department of Kinesiology and Health Sciences. The primary investigator will meet with the fitness instructors and student assistants to review the Stay Active and Independent for Life (SAIL) program, to assure that the instructors place emphasis on balance and strength activities and retain fidelity of the evidence based program for improving mobility and decreasing fall risk in an older adult population. The primary investigator is a physical therapist and has completed the SAIL training program (Summer 2017). The exercises used in the SAIL program are within the scope of exercises in the Sports Backers Fitness Warriors training program. The SAIL program will be used for the second phase of the program, and will begin during the fifth week. Instructors and student assistants will be provided with the Fitness Instructor and Student Assistant manual.Training of assessors: (supplemental document - Assessor Manual)The primary investigator will train students from the VCU Department of Physical Therapy (PT) and the VCU Department of Kinesiology and Health Sciences (KHS) in the above assessments. Each student will demonstrate competence in the assessments prior to testing subjects. Students conducting assessments will be provided the Assessor Manual.Participant Recruitment:A four pronged approach will be used for recruitment of Dominion Place residentsò	Recruitment posters will be displayed in the RHWP clinic at Dominion Place as well as on communication bulletin boards within the complex.ò	Student teams and staff at the RWHP clinic at Dominion Place will be provided with information handouts to present to clients during clinic visits. ò	Announcements will be included in the Dominion Place residentÆs newsletterò	The primary investigator will conduct an information session that is announced in the posters, information sheets, and newsletter in order to answer resident questions about the program. Phase 1 û Matter of BalancePhase 1 will consist of eight two-hour sessions over four weeks. Two trained Matter of Balance coaches will conduct these sessions. Components of the program include group discussions, problem-solving, skill building, assertiveness training, exercise training, sharing of practical solutions, and cognitive restructuring û learning to think about falls and fall risk differently. These activities promote the concepts that falls and fear of falling are controllable, help participants set realistic goals for increasing activity, guide participants in making changes to their environment to reduce fall risk, and promote balance and strength exercises.Phase 2 û Stay Active and Independent for Life (SAIL) Fitness programPhase 2 will last for 6 months. Exercise will be held 2 times per week by trained fitness leaders hired by Dominion Place through a contract with the RWHP. Fitness instructors will be recruited from graduates of the Sports Backers Fitness Warrior program. In addition to the fitness instructor one or more physical therapy students and/or kinesiology and health sciences program students will be present to assist participants as needed.Each SAIL session will last 60 minutes. At the beginning of the first session the instructor will explain ways of monitoring exercise intensity, the Talk Test and the Rating of Perceived Exertion scale. Throughout each session instructors will remind participants to be aware of their personal exertion level and adjust their exercise intensity as needed. To monitor levels of exertion using the Talk Test, participants will be instructed to exercise at an intensity where they can easily comfortably talk while exercising during the early sessions, as they become accustomed to exercising, they will be instructed to push towards the "edge" of their ability to continue to comfortably talk while exercising, and to always reduce intensity if they feel they cannot comfortably talk. Using the the perceived exertion scale, participants will be instructed to exercise at a level that for them is very light to fairly light during the first sessions, unless they are accustomed to exercising at a higher level. As the participant becomes accustomed to the exercise, they will be instructed to gradually increase their efforts to where they feel they are exercising at a somewhat hard to hard level. The somewhat hard level will be the target for the remainder of the sessions. Subjects will be allowed to make the transition to greater intensity of exercise at their own pace.Each exercise session will consist of a combination of aerobic, balance, strengthening, and flexibility exercises. These will be based on those of the SAIL program. The instructor will at their discretion choose specific exercises for each session following the structure of the SAIL program (supplemental document - Fitness Instructor and Student Assistant Manual). Dumbbell weights, cuff weights and exercise bands will be available for the instructor and participants to increase resistance during the strengthening activities. During both phase 1 and phase 2 exercises, participants will be instructed to discontinue or not do any activity that they are not comfortable performing due to concern for loss of balance or discomfort. The instructors will provide alternate activities (sitting vs standing, reduced range of movement, lighter/no weights) for participants with lower levels of function, balance concerns, or discomfort. Participants will also be assured that they can rest at any time.</t>
  </si>
  <si>
    <t>HM20006941</t>
  </si>
  <si>
    <t>Self-Management of Chronic Depressive Symptoms in Pregnancy</t>
  </si>
  <si>
    <t>Patricia Kinser</t>
  </si>
  <si>
    <t>Family and Community Health Nursing</t>
  </si>
  <si>
    <t xml:space="preserve">Chronic and recurrent depressive symptoms are a significant public health problem.1 Women with chronic depressive symptoms face significant treatment challenges during pregnancy. Close to 20% of women experience clinically significant depressive symptoms during pregnancy (e.g., feelings of sadness, anhedonia, sleep alterations, and fatigue, among others),2 with the majority manifesting a recurrence of symptoms rather than a new onset.3-5 Although there are numerous pharmacological treatments available for depressive symptoms, data are conflicting with respect to safety of antidepressant medications during pregnancy and there is little research addressing efficacy of non-pharmacological therapies in this population.3,6,7 Currently, no therapies are universally effective at decreasing depressive symptoms and uniformly accepted as low obstetrical and fetal risk.8,9 Further, many pregnant women are concerned about stigma, side effects, fetal effects, and/or costs of the ôusual careö (UC: antidepressants, psychotherapy) for symptoms and elect to avoid or decrease UC during pregnancy.10-16 Hence, many women with depressive symptoms remain un- or under-treated.3 Because untreated or under-treated depressive symptoms are associated with a variety of poor maternal-child outcomes (e.g., poor maternal health behaviors, suicide, poor maternal-fetal/child attachment, intrauterine growth restriction, adult-onset chronic illnesses in offspring), a focus on the symptom experience and adequate symptom management during pregnancy is an urgent clinical and research priority.3,17Women with chronic depressive symptoms during pregnancy are in great need of safe, inexpensive, nonpharmacologic, accessible therapies to address current depressive symptoms and prevent future recurrences. Physical activity and nurse-partnered interventions which empower women to self-manage symptoms are in demand either as an adjunct or an alternative to UC, in order to enhance well-being and reduce symptom burden during pregnancy and into the postpartum period. In this project, we will pilot test a self-management (SM) intervention entitled ôMindfulness of Movement and Symptomsö (MOMS) which has three key components: (1) a nurse-participant partnership to foster awareness of depressive symptoms and goal-setting for symptom management through motivational interviewing; (2) mindful physical activity (PA) through group prenatal yoga; and (3) self-directed home mindful PA. This approach builds on our preliminary work for this application demonstrating that pregnant women prefer to play an active role in symptom management and that they view yoga as an accessible, preferred form of mindful PA.18-20 </t>
  </si>
  <si>
    <t xml:space="preserve">We cannot guarantee any direct benefits to participants in the study. The research may yield new knowledge about biobehavioral self-management approaches as adjunctive therapies for perinatal depressive symptoms. </t>
  </si>
  <si>
    <t xml:space="preserve">We will conduct a longitudinal pilot trial of the 12-week "MOMS intervention" (Mindfulness of Movement and Symptoms) in pregnant women with current depressive symptoms (n=41) with the primary aim of determining the feasibility and acceptability of this SM intervention. This interdisciplinary team of nurse scientists, psychologists, a statistical genetics methodologist, and a biostatistician is well positioned to use innovative biobehavioral measures (maternal psychobehavioral measures; genome-wide and gene-specific epigenetic patterns; babyÆs birth weight) to evaluate the preliminary effects of the MOMS intervention. We will compare these data with recently collected archival comparison group data from an existing study (NIMHD 2P60MD002256; PI: York) that has examined the same longitudinal psychobehavioral and epigenetic measures, and babyÆs birth weight, at the same timepoints in pregnant women with depressive symptoms who are receiving UC (n=40) and women without depressive symptoms (n=40). </t>
  </si>
  <si>
    <t>Dr. Kinser will work closely with the Project Director to manage all research-related activities. She will have primary responsibility for the coordination and implementation of the clinical research proposed in this application, including overall supervision of all personnel involved in study implementation. Dr. Kinser will be the primary lead in maintaining ethical, scientific and fiscal integrity of the research, from ongoing planning through implementation, interpretation and reporting of the findings. Dr. Kinser will hold bi-weekly team meetings that include the Project Director (PD), undergraduate nursing student Research Assistants (RAs), Yoga Teachers, Co-Investigators/Biostatistician, and other undergraduate/graduate students involved in the study.Drs. Kinser, Starkweather, and Mazzeo will work closely with the PD to finalize the training and study materials for the research team in the first two months of the study, including finalizing all processes involved in the ethical conduct of research; procedures for participant screening and recruitment; data collection procedures including phlebotomy; documentation; basic fiscal monitoring; and, creating a comprehensive manual of operations. At the end of the 2nd month of Year 1, the PD will lead a training session for the study team members, including the newly hired undergraduate nursing student RAs and any other students involved in the project, during which time they will be oriented to the manual of operations, IRB materials, data collection forms, biohazard procedures for blood specimen transport, and screening for and processes related to elevated scores on depression scales. During this time, the PD and a masterÆs-level student will participate in a DVD-based motivational interviewing training program developed by Trench and colleagues.157 Regularly scheduled meetings of the PI, Co-Is, consultant, RAs, PD, yoga teachers, and students will be held bi-weekly during the recruitment and intervention phases of the study, and ongoing communication will be facilitated by meetings, telephone conference calls, and emails as needed. No new training is needed-- Amy Rider will be the point of contact for participants who consent to the follow-up surveys.</t>
  </si>
  <si>
    <t xml:space="preserve">This study will provide information about the feasibility, acceptability, and preliminary effects of a biobehavioral self-management approach for perinatal depressive symptoms. This line of research will contribute to the body of knowledge about adjunctive therapies for depressive symptoms in pregnancy, a serious problem which contributes to poor maternal-child outcomes. Ultimately, this will contribute to the development and implementation of theoretically driven depression prevention/ resiliency building interventions and measurement of appropriate biobehavioral outcomes to determine the effectiveness of interventions. </t>
  </si>
  <si>
    <t>Upon IRB approval, recruitment materials will be posted in selected places throughout the recruitment area, such as healthcare providersÆ offices (obstetric, primary care, and mental health practices), community centers, and publicly accessible internet websites (e.g. electronic methods of advertisement in VCU media- VCU TelegRam, digital message boards). Social media outlets will also be used, such as facebook and twitter. (see the research lab's facebook page: www.facebook.com/VCUMindfulMoms/; note that the research's lab Twitter account will be made soon, according to VCU policy, and will be the source/location of the twitter ad). VCUHS clinics serve nearly 2,200 pregnant women per year who are potentially eligible for this study. The study's Research Nurse and Research Assistant(s) will be available either in-person in clinics or by phone or email to answer questions about the study and conduct screening with interested individuals. When in-clinic, the Research Nurse and Research Assistant(s) will review the list of patients with appointments that day with the purpose of identifying pregnant women who will be given brochures about the research study. A waiver of consent is used to determine basic eligibility for pre-screening purposes only; no data will be collected or retained. This ensures that women in the clinic will only be given the recruitment materials if they are pregnant (and not in the clinic for other events, e.g. miscarriage, infertility issues, etc). If a woman in clinic is interested in the study, there will be no pressure to consent to enrolling in the study. If the interested individual is willing to participate, a formal consent will be obtained.Any other interested individuals will respond to the advertisement which includes both a phone number and an email for the Project Director and the PI. The PD, PI, or RA will respond to interested individuals. Text for all variations of these advertisements, printed and electronic, will be the same as that in the Recruitment Materials document provided in the uploads section of this application.</t>
  </si>
  <si>
    <t>This pilot study has the following specific aims:1. Evaluate the feasibility and acceptability of the MOMS intervention for pregnant women with depressive symptoms by: (a) exploring recruitment, retention, adherence, and satisfaction data during the 12-week prenatal intervention and at a 6-week postpartum visit; and (b) evaluating participantsÆ experiences after the intervention with a semi-structured interview at the postpartum visit. 2. Examine the preliminary effects of the MOMS intervention on measures of maternal psychobehavioral factors (i.e., depressive symptoms, anxiety, ruminations, PA self-efficacy, attachment) at baseline, midpoint and end of the 12-week intervention, and at 6-weeks postpartum and at 10-20 months postpartum, and on babyÆs birth weight, compared with archival data from depressed women receiving the UC, to estimate effect sizes to inform future studies.  3. Identify DNA methylation (DNAm) patterns associated with chronic depressive symptoms during pregnancy and investigate whether participation in the MOMS intervention targets these patterns: This aim will be accomplished by evaluating both genome-wide and gene-specific DNAm patterns (e.g., candidate genes putatively related to depression, pregnancy, and mindful interventions: Nr3c1, NGFI-A, FKBP5, BDNF, TrkB, HP1BP3, TTC9B). These patterns will be compared with patterns in recently collected archival data from pregnant women with and without depressive symptoms receiving UC.</t>
  </si>
  <si>
    <t>Our longitudinal mixed-methods study will use a one-group repeated measures intervention design coupled with qualitative methods to provide a comprehensive view of the feasibility, acceptability, and preliminary effects of the MOMS intervention.167,168 Semi-structured interviews, recruitment and retention numbers, and participant logs will be used to evaluate feasibility and acceptability of the intervention (Specific Aim 1). Recently collected archival comparison group data from an existing study described in Section D.2. below will be used to contribute to explorations of preliminary effects of the intervention by comparing longitudinal psychobehavioral data, birth weight data, and genome-wide and gene-specific DNAm data (Specific Aims 2 and 3). Screening: Interested individuals will contact the study staff via email or phone call. Study staff will call the participant back to conduct screening. Screening will be done by phone in order to minimize burden of individuals, particularly those who may not be eligible. The screening script is uploaded in this application and is focused on the eligibility criteria. (see attached screening scripts document) No screening questionnaire data will be retained.Following an initial phone interview in which the study will be generally discussed, eligible and interested women will be invited to an in-person meeting at a private and mutually agreed upon location (e.g., private room in School of Nursing or obstetricianÆs office) or a phone meeting (for women who have transportation issues/parenting conflicts) to engage in the consent process with the PI/PD. In this formal consenting process, the potential participantsÆ questions will be fully answered. If a woman discusses the consent by phone, she will be emailed or mailed the consent form so that she has time to read it prior to the phone discussion; the research staff member will discuss it extensively with her and, when she is ready, obtain verbal consent. The woman will then sign a hard copy of the Consent Form and receive a copy of the signed form when she meets with the research staff member for the first blood draw/ yoga session.Intervention: The MOMS intervention incorporates key components informed by the SM98,110 and physical activity (PA) literature,108,114 as well as our research about the acceptability of yoga as a mode of mindful PA.137 Summary of Study Visits:This multi-session study will involve 15 contacts with the participants. Participants will provide research materials in the form of questionnaires, blood samples, interviews, and completion of a home practice log weekly throughout the 12-week intervention. Questionnaires will be administered via an electronic system (e.g. RedCap) but will also be available in paper/pencil format for those uncomfortable with computers. Contact information including home address and telephone numbers will be obtained and updated at each visit.In the consent process, participants will be given an opportunity to check "yes" or "no" regarding being contacted for future studies; if a participant checks "yes", the PI will keep the name and contact information in a locked drawer in a locked office at the VCU School of Nursing, only available to the principle investigator of this study. Participants may withdraw their information at any time by contacting the PI. There is no registry being established.Study Visit #1- Baseline &amp; Establishment of Nurse-Partnership: Once the eligibility criteria are established and informed consent is obtained, participants then will be asked to complete the baseline questionnaires and a blood sample (8ml blood by venipuncture in 2 EDTA [purple top] tubes, which is less than 2 teaspoons) will be collected by a RA trained to maintain fidelity of measurements. This RA will then notify the PD who will initiate the 12-week intervention. Participants will begin the first key aspect of MOMS (mindfulness of symptoms and goal-setting through a nurse-participant partnership) by meeting with the PD in a private, mutually convenient location or by phone (for women with transportation issues/ parenting conflicts) to engage in MOTIVATIONAL INTERVIEWING using standard procedures, including: (a) discuss SM concepts; b) review the importance of self-awareness of depressive symptoms and developing tools to manage those symptoms; and (c) develop personalized SMART100 goals related to symptom SM and PA using aspects of motivational interviewing. Participants will be encouraged to share goals with their healthcare providers to enhance the patient-healthcare provider partnership.98 Typical motivational interviewing processes will be used by the Project Director/RN who will be MI-certified.Study Visits #2-#13 -- Group Prenatal Yoga Classes and Home Activities: Participants will engage in 12 weeks of weekly community-based group prenatal yoga classes (75 minutes each) and self-directed daily home practice. The 75-minute gentle prenatal yoga group class will be taught by experienced yoga teachers familiar with teaching yoga-na∩ve and pregnant individuals; only study participants will take part in these classes. All prenatal yoga teachers will use a manual during the study with options of sequences of gentle yoga movements, breathing practices, and relaxation practices appropriate for pregnancy (excerpt of manual provided). Participants and study staff will follow the guidelines for prenatal exercise of ACOG which advises the cessation of activity if a participant experiences vaginal bleeding, dizziness, increased shortness of breath, chest pain, headache, muscle weakness, calf pain or swelling, preterm labor/delivery (regular, frequent, painful contractions), decreased fetal movement, or fluid leaking from the vagina (see Human Subjects), assessed at the beginning of each class and in the weekly phone calls, without the participant first consulting with their healthcare provider.153 If a participant is advised by their healthcare provider to minimize physical activity but is still allowed to do yoga, the yoga instructors will advise the participant how to safely modify their practice in class. Home activity: participants will be encouraged to apply SM skills to engage in home-based PA. A handbook of yoga poses practiced during the intervention group sessions and suggestions for other PA (e.g. walking, stair climbing, dancing, among others) will be provided for participantsÆ use. Participants will keep a home log of their symptoms and their participation in home PA, which serves as a tool for self-monitoring of symptoms and documenting use of SM skills.108,114 (the home log is available in the Study Instruments document) Participants who are comfortable with computers will be able to complete the home logs through RedCap; those who are not will receive pen/paper logs to take home with them which will be collected weekly by RAs.Weekly contact by study staff (phone or email per participants' choice): Study staff will maintain regular contacts in the mode of participants' choice during the 12 weeks of the intervention. This is intended to help with retention as well as monitoring for adverse events. Study staff will collect data about minutes of physical activity during these weekly phone contacts. No survey or other data will be collected during this contacts, unless a participant verbalizes a physical or psychological adverse event.Study Visit #7 (Intervention Week 6): Participants will be asked to complete questionnaires at the midpoint of the 12-week intervention at home electronically (if they have computer access at home) or in paper/pencil form (for those without sufficient comfort levels or access to a computerùRA will pick them up at participantsÆ next class). Study Visit #14-- Last visit during pregnancy: Participants will complete another set of questionnaires electronically or in paper/pencil format. A blood sample will also be collected (8 ml blood by venipuncture in 2 EDTA [purple top] tubes). Study Visit #15-- Postpartum Visit/Interview Session: Each participant will meet with study staff (RA, PD, and/or PI) to complete the questionnaires and participate in a semi-structured interview. Specific questions for this semi-structured interview are found in the Study Interview Guides/Scripts  document. This interview will be audiotaped (and later transcribed).Note: if a participant chooses to withdraw from the study, they will be given the opportunity to give their reasonings for withdrawal in the form of a short interview with research staff.** For Addendum Feb 2018: "Long-Term Follow-Up" study visit: participants who "opted-in" to being contacted for future study will be contacted via email and/or phone about answering survey questions. Participants will give consent via REDCap (or in rare instances, may choose paper &amp; pencil, which will be completed in-person with the research nurse) and will answer survey questions, using the same measures that have been used at previous study visits.STUDY MEASURES** SEE TABLE 1. STUDY MEASURES BY TIMEPOINTSIndividual and Environmental Factors: A study-specific demographic and health history form, as used in the study contributing archival comparison data, will be administered at the baseline visit which includes questions about age, socioeconomic status, educational attainment, lifestyle behaviors (exercise), demographics, current use of depression UC (e.g., psychotherapy, antidepressants, other psychiatric medications), current and past medical history, number of lifetime depressive episodes, and current major life events. Social support will be measured with the MOS Social Support Survey (MOS)174 which assesses emotional, tangible, affectionate, and positive social interactions. With a possible score of 20-100, a higher score on the MOS represents more social support. A history of major life stresses in the form of traumatic events will be measured with the Trauma History Questionnaire (THQ).177,178 The 24-item THQ is an inventory of potentially traumatic events that have been associated with increased risk for depressive symptoms;199-201 the THQ generates a total score representing the numbers and types of traumatic events experienced by the individual.Feasibility and Acceptability Measures: (a) Semi-structured interviews, conducted by the PI, who is experienced in qualitative methods, and trained study students, will contribute qualitative data to provide a comprehensive view of the feasibility, acceptability, and perceived effects of the MOMS intervention. Interviews will be conducted at the postpartum visit with open-ended questions about participantsÆ symptom experience, the intervention, and use of SM skills during pregnancy and during the postpartum period. Interview questions are found in the Study Interview Guides/Scripts document. The postpartum visit is designed to be synchronous with the recommended postpartum obstetric visit schedule, to minimize participant burden and maximize feasibility of timely completion of this assessment. If a participant drops out of the study at any time, she will be contacted and asked to participate in an interview with open-ended questions (found in Study Interview Guides/Scripts doc) intended to elicit her reasons for attrition and her experience with the intervention. (b) Data about recruitment, retention, and adherence to the MOMS intervention will be measured by: (1) numbers of individuals eligible to participate and who consent to participate; (2) attendance rosters for the group classes (to assess feasibility and acceptability of weekly classes); (3) attendance at scheduled meetings with the PD; and, (4) ôhome logsö of symptoms and home PA. The logs of participantsÆ symptoms and engagement in mindful PA not only will serve as a tool for self-management but also will contribute acceptability data. In our previous studies of yoga for depressive symptoms, participants reported time spent in home practice through logs and results suggested that group classes had more of an impact on outcomes than did home practice;18,19 however, it is unknown to what degree home practice during pregnancy may impact feasibility, acceptability, and preliminary effects and thus we are measuring frequency of group and home mindful PA. Despite the potential lack of accuracy of participant logs, data gathered regarding home practice may be useful in the planning of future studies to determine to what extent the intervention should focus on home-based versus group-based PA. Maternal Psychological Measures: To minimize participant burden, instruments have been chosen that are short, appropriate to 6th grade or less reading level, and easily self-administered, with well-established reliability and validity. The RA will offer to read the items to participants, to account for potential low literacy.(a) Depressive symptom severity: Depressive symptom severity will be evaluated using the Patient Health Questionnaire (PHQ-9), a widely used instrument which has been validated during pregnancy.169. The PHQ-9 includes self-report items regarding depressive symptoms over the past two weeks. Total scores range from 0-27: 0-4 indicates minimal depression, 5-9 mild depressive symptoms, 10-14 moderate depressive symptoms, 15-19 moderately severe depressive symptoms, and =20 severe depressive symptoms. For analysis purposes, presence of depressive symptoms will be defined as a score =10 on the PHQ9. The PHQ-9 includes a question on suicidal ideation,202,203 which will be used for monitoring for adverse events as described in the Protection of Human Subjects section. Because the archival comparison group database includes the Edinburgh Postnatal Depression Scale (EPDS)180 in the pregnancy and postpartum assessment, we will also administer this survey at the same timepoints. The EDPS is a widely used and validated measure of depressive symptoms, with 10 questions appropriate for the prenatal and postpartum woman; a score =10 (range 0-30) suggests possible depressive symptoms. Guidelines regarding management of participants with depressive symptoms or suicidal thoughts are detailed in the Protection of Human Subjects section but in brief, the researchers will be poised to assess further and make referrals to appropriate community organizations, healthcare providers, or emergency departments in cases of psychological distress (score =20 on PHQ9 and/or suicidal ideation) or physical injury. (b) Stress: The Perceived Stress Scale-10 (PSS-10), a widely used, psychometrically sound instrument, will assess the degree to which a participant perceives stress in her life during the past month.181-185 The PSS-10 asks respondents to report about feelings such as unpredictability, uncontrollability, and overloading of stress in their lives; scores range from 0-40; higher scores correspond to a higher perceived stress level.184 (c) Anxiety: Current levels of anxiety (ôstate anxietyö) will be evaluated with the State-Trait Anxiety Inventory, Form Y (STAI). This study focuses specifically on state anxiety, as this score is sensitive to womenÆs anxiety during pregnancy and is more likely to demonstrate change within an intervention period.190,204 This measure yields reliable and valid scores.187-189 The STAI scores range from 20-40, with higher scores representing higher levels of state anxiety. (d) Rumination: Rumination, or repetitive self-critical thinking, will be evaluated with the 10-item Ruminative Responses Scale (RRS) which assesses the propensity to ruminate in association with sadness or depression. A psychometrically sound and widely used instrument, the RRS asks respondents to rate how often they experience various aspects of rumination.193 The RRS has two factors of brooding (self-critical pondering) and reflecting (emotionally-neutral pondering or brainstorming). (e) Self-Efficacy for Physical Activity: The Physical Activity Self-Efficacy Scale (PASES)194,195 is an eight question scale which contains items about SM of physical activities and social support regarding PA. This psychometrically sound scale was selected because of its specific focus on SM of PA. Originally designed for adolescents, the wording has been slightly adapted for an adult sample. (f) Maternal-Fetal/Child Attachment: The Maternal-Fetal Attachment Scale (MFAS)32,198 assesses the extent to which women have an affiliation and interaction with their unborn child (during pregnancy) and their infant (during PP). Maternal depression has a proximal effect on maternal-child attachment, 17hence it is highly relevant to evaluate attachment in relation to an intervention designed to address depression.Objective Measures: (a) Epigenetic (DNAm): Peripheral blood specimens will be collected at baseline (gestation 12-22 weeks) and intervention week 12 (gestation of 24-34 weeks), as summarized in Table 1. The PD and/or RAs will arrange to meet participants to collect the blood and transport samples to the VCU School of NursingÆs lab for DNA extraction. Samples will be shipped to HudsonAlpha for DNA methylation assays. HudsonAlpha will use the following procedures for DNA methylation: genome-wide methylation patterns will be determined using the 450K HumanMethylation Chip (Illumina) according to the vendorÆs protocol. Briefly, DNA will be extracted from the blood samples using standard techniques (Puregene Isolation Kit; Qiagen). Following bisulfite conversion of the DNA, the methylation patterns of the 485,764 targets (including CpG islands, shores, ôopen seaö) interrogated in the 450K array will be determined. To verify the results of the 450K array for targeted regions of interest, single loci methylation-sensitive studies of bisulfite converted DNA will be conducted using standard methods.205 Gene-specific patterns of candidate genes chosen a priori will be closely examined. All samples will be coded prior to deliver to the testing labs. As methylation patterns vary from tissue to tissue, one concern is if the patterns present in white blood cells are reflective of the relevant cumulative epigenetic changes involved in chronic depressive symptoms. Skepticism regarding the utility of blood for the assessment of conditions having brain/nervous system components has recently been diminished by the observation that comparable DNAm changes induced by environmental/social events occur in multiple tissues.75 Based on these findings, Szyf206 noted that the results of recent investigations ôdemonstrate that it is feasible to study behaviorally related DNA methylation signatures in peripheral cellsö (p.334). Given this supporting data, as well as the practical need to collect a minimally invasive specimen for study in this pregnant population, peripheral blood will be used to assess DNAm patterns. (b) Birth weight: At the postpartum visit, mothers will be asked to report the babyÆs birth weight. Comparison Group Data: Archival data from an existing IRB-approved study (NIMHD2P60MD002256, PI: York) includes pregnant women recruited from the VCUHS and area clinics who did not receive the MOMS intervention yet were followed throughout their pregnancies and into the postpartum period, using psychobehavioral, birth weight, and DNAm measures identical to those proposed in this study. The de-identified data will be used to form two age/race-matched comparison groups: (a) positive comparison group (n=40): pregnant women with clinically relevant depressive symptoms receiving the UC; and, (b) negative comparison group (n=40): pregnant women without clinical depressive symptoms. The timelines of these studies align well; as of May 2015, the study has enrolled approximately 135 women (50% AA) with ~15% of the sample endorsing depressive symptoms (unpublished data). Data collection from the total expected sample (n=220) will be completed by early 2017, at which point the proposed study will be ready to derive the comparison groups for analysis. To facilitate longitudinal comparisons across the two studies, the pre-/post-intervention data for the proposed study will correspond to data collected early in the second trimester of pregnancy (approximately 12-22 weeks gestation) and late in second trimester/ early in third trimester of pregnancy (approximately 24-34 weeks gestation) respectively, in the comparison study, represented in Figure 2.Data Analysis Plan Aim 1: Evaluate the feasibility and acceptability of the MOMS intervention for chronic depressive symptoms during pregnancy: (a) Data related to recruitment, retention and adherence to the MOMS intervention will be analyzed using descriptive techniques, including percentages and means. The number of participants who complete each time point will be recorded and percentages of the following calculated: persons eligible to participate; persons who signed a consent form; and PA sessions attended, home PA participation, and participant attrition. Reasons for attrition will be described. ParticipantsÆ use of yoga and other PA in the group and home setting will be quantified by totaling the number of minutes in activity over 12 weeks, using the group class rosters and home logs. (b) A descriptive, phenomenological data analysis lens will be used to analyze the qualitative data from the semi-structured interviews, given the PIs experience with this qualitative analysis method.207-209 The data collected will be analyzed in the manner of a hermeneutic circle, in which an iterative step-wise analysis will be used by the PI (Dr. Kinser) and Co-Is with relevant expertise in this content, specifically Drs. Mazzeo and Amstadter. The PI and Co-Is will independently and collaboratively read all individual interview transcripts to get an overall sense of the data, group quotes into categories based upon similarities, re-read the data, and ultimately identify themes to examine and interpret. The themes that arise will be used to construct a coherent picture of participantsÆ general experiences with the MOMS intervention for SM of depressive symptoms. Aim 2: Examine the potential effects of the MOMS intervention on measures of maternal psychological symptoms assessed at multiple time points (Table 1) and on the babyÆs birth weight, with the primary variable of interest, depressive symptoms, measured by the PHQ-9. Means, variances and covariances/ correlations along with 95% confidence intervals for each of the three groups (intervention [MOMS], comparison group with depressive symptoms [positive], and comparison group without depressive symptoms [negative]) will be calculated for each of the four study time points (baseline [BL], IW6, IW12, postpartum [PP]). A mixed linear model (MLM) will be fit to the data. The model will include one between-subjects effect (Group: MOMS, positive comparison, negative comparison), one within-subject effect (Time: BL, IW6, IW12, PP), and the interaction between group and time. This model will allow estimation of changes from baseline in levels of psychological symptoms within and between groups at each time point. Possible covariates, such as the initiation of UC (medications, psychotherapy), will be fully explored during analysis. Data from participants who drop out of the intervention will be retained in the analytical portion of the study according to intent-to-treat principles. Correlations will be calculated between babyÆs birth weight and group (intervention, positive comparison, negative comparison). Figure 2 summarizes data collection timepoints for the study in relation to the archival comparison group database. Aim 3: Identify DNA methylation patterns associated with chronic depressive symptoms during pregnancy and investigate whether participation in the MOMS intervention targets these patterns: Drs. Thacker and York will work closely and collaboratively to utilize statistical methods appropriate for this aim. Output from the 450K DNA methylation platform will be screened for process errors to ensure that the resultant data pass quality control standards (based on known sites having constant methylation, including genes influenced by X-inactivation) and then processed using the minfi Bioconductor package in the R programming environment.210 While there is yet no established standard for the analysis of data from this platform, best practice recommendations have been published and will be followed.211-214 CpG sites having a false discovery rate (FDR) &lt;0.05 will be considered significant after multiple test correction. Sites recognized as differentially methylated will be evaluated using a suite of bioinformatic tools, such as the DAVID Functional Classification software program, to identify biological systems and/or functions that are consistently altered. Specifically, we will: (a) confirm genome-wide DNAm pattern differences between the non-intervention archival comparison groups: positive comparison (n=40) and negative comparison (n=40) over time (4 time points), using growth modeling methods; (b) identify within-group genome-wide DNAm pattern differences over time (pre/post the intervention) using paired t-tests (n=40); and (c) identify overlapping DNAm differences among the three groups (n=120) and prioritize CpG sites to further evaluate based upon specific candidate genes that have received attention in the literature in relation to depressive symptoms and mindfulness-based interventions, including: glucocorticoid receptor (GR) Nr3c1, its promoter region NGFI-A, and GR chaperone protein FKBP5;84,86-88 brain-derived neurotrophin factor (BDNF) and its receptor TrkB;89-92 and estrogen receptor-alpha and related genes HP1BP3 and TTC9B.93-96 These steps are pictured in Figure 3. The goal of these confirmatory and exploratory analyses is to determine whether DNA methylation patterns predict treatment response and whether the intervention has targeted DNA methylation differences identified in the steps outlined above. Findings from this specific aim will provide important preliminary data for future explorations of epigenetic factors involved in treatment response.39RETENTION AND ADVERSE EVENT MONITORING:Participants will be contacted weekly by the PD or RA (in the format preferred by participant: phone, text, email) to enhance retention, monitor for any adverse events, and schedule study visits. No data will be collected during these contacts. Participants will be asked if they have any physical or psychological concerns that have arisen and action will be taken if necessary. See protocol for adverse event monitoring in uploaded documents.</t>
  </si>
  <si>
    <t>HM20011957</t>
  </si>
  <si>
    <t>Teacher and Leadership Recruitment in a Fiscally Distressed Urban District</t>
  </si>
  <si>
    <t>Genevieve Siegel-Hawley</t>
  </si>
  <si>
    <t xml:space="preserve">    As a part of the capstone process of the VCU EdD in Leadership a team of three doctoral student selected this research study. The doctoral student presented a response to PCPS request for assistance outlining their plan, including data collection and analysis plans. The data collected will be used to provide recommendations to PCPS on how to update their hiring and recruitment efforts to attract qualified teacher and school leader candidates. No financial compensation exists on either side related to this study. Recommendations will be generalized so they may be relevant to other districts.  Schools across the country are struggling with a teacher shortage.  The shortage is due to not enough qualified teachers applying for jobs in specific fields such as math, special education, science, foreign language, and ESOL, English for Speakers of Other Languages (US Department of Education, 2017). ôBetween 2009-2014, the most recent years of data available, teacher enrollments in schools of education dropped from 691,000 to 451,000, a 35% reductionö according to the Learning Policy Institute (Sutcher et al., 2016, p. 3).  A survey conducted at UCLA found that first-year studentsÆ interest in the career of teaching dropped from 9.5% of the incoming class in 2006 to 4.5% in 2014 (Ostroff, 2017).  The teacher shortages vary from state to state and are based on salary, working conditions, and attrition rates (Sutcher et al., 2016).  The areasÆ most commonly affected by the teacher shortage are high-poverty and high-minority locations (Sutcher et al., 2016). ôNationally, in 2013-2014, on average, high-minority schools had four times as many uncertified teachers as low-minority schoolsö (Sutcher et al., 2016, p. 5). Low-performing school districts nationwide have also noticed an ôapplicant pool shrinkageö of educational leaders in the public school system (Stark-Price, Munoz, Winter, Petrosko, 2006, p. 69).       During the 2011-2012 school year, one in five principals left their school in one year and according to additional research, ôone out of every two principals is not retained beyond their third year as principalö (NASSP, 2017, p.1).   The pool shrinkage is not due to a lack of principal certifications, but rather a lack of applications (Winter et al., 2002).   For instance, in Colorado, from 2010-2016 the number of people applying for teacher and administrator positions dropped 24% according to the Department of Higher Education in the state of Colorado (Ostroff, 2017). Researchers found that educational leaders are not applying for principal positions because of the increase of job duties such as the emphasis on school reform, the increased accountability for student performance, long hours, the stress of the position, and low salary (Stark-Price et al., 2006).      School districts and government agencies are relying solely on school principals to improve urban schools (Nixon, 2013).  Researchers believe the low-performing schools will not improve until districts become invested in school leadership (Darling-Hammond et al., 2007). Ultimately, the school principal ôinfluences school culture, teacher quality and retention, staff professional development, student behavior, and parent satisfactionö (Nixon, 2013, p.3).  Some of the conditions making school leadership more challenging was the ôincreasing diversity in student characteristics including cultural background and immigration status, income disparities, and physical and mental disabilitiesö (Leithwood et al., 2003, p. 2).      Because of these challenges, the recruitment of leaders in urban districts is critical.  The school principal is tasked with the charge of promoting effective instructional practices for all students not just the status quo (National Policy Board for Education Administration, 2001). Also, successful school principals in urban districts are not easy to replace which has led to reform efforts to recruit school leaders to urban and low performing schools (Nixon, 2013). School districts are facing high principal turnover rates and less experienced principals are being hired to lead low-performing schools.   For example, in the school district of Philadelphia, one of the largest urban districts in the nation, within a 5-year span, 25% of the schools had experienced three or more principals. More specifically, twenty schools had four principals within five years and fifty-two schools had three principals within five years (School District of Philadelphia Human Resources Department, 2012).     Petersburg, Virginia is a small urban district comprised of six schools, four elementary, one middle, and one high school. Of the six schools, two elementary schools are fully accredited, three schools are partially accredited (2 elementary and 1 high school), and the middle schoolÆs accreditation has been denied.  Many of these students come from families faced with their own financial challenges. 100% of students, which equates to 4,231 students, in PCPS qualify for the Federal Free Lunch Program (VDOE-SNP 2016-2017 Free and Reduced Price Eligibility Report). The four elementary schools and middle school are classified as Title I schools.     Petersburg is experiencing a teacher and leadership shortage and facing severe budget cuts to their schools. In the summer of 2016, audits revealed an operational deficit of over 17 million dollars in the cityÆs 2017 fiscal year budget. As a result, emergency spending cuts were enacted to all public service sectors (Schmidt, 2016). These cuts led to a 4.1-million-dollar reduction in funding for Petersburg City Public Schools (PCPS) for the 2016-2017 school year (Buettner, 2016). In addition to this reduction, in May of 2017 the city of Petersburg identified a potential 1.9 million dollar shortfall for the current fiscal year (Martz, 2017). Funding cuts such as these may be just a bump in the road to large well-funded high-performing school divisions, but to a smaller division struggling to meet accreditation standards these cuts can be devastating.           As of October 2016, 16.3% of teaching positions were filled with substitute teachers in PCPS. This number is alarming when compared to the state average of less than .3%.  Additionally, over 9% of PCPS classrooms are filled with first-year teachers. Again, this number stands out as it is more than twice the state average (Innovate 2022, 2017).  With this lack of experienced or qualified teachers, the state has stepped in and offered assistance by recruiting recently retired teachers from around the region to return and teach in the City of Petersburg.      According to the Code of Virginia, certain retired teachers who choose to work in school divisions with critical shortage areas may continue, if eligible, to receive the Virginia Retirement System (VRS) allowance while also receiving compensation from the school division (Terence R. McAuliffe, personal communication, December 15, 2016).  Although this additional aid from the state has helped fill classrooms, this action can be identified as a stop-gap measure at best. These issues have created an uneasiness amongst current teachers, as the ability of the division to make payroll has come into question.   This negative press surrounding Petersburg has further limited the school division's ability to recruit quality teachers and school leaders.	Petersburg is not only facing a financial crisis but a public relations and perception crisis. The cityÆs budget shortfall makes the local news on a daily basis. This negative press has not painted the city or the school district in a positive light.  In light of the challenges facing both PCPS and The City of Petersburg, education remains a top priority for the cityÆs stakeholders. As outlined in their strategic plan, Innovate 2022, the division is beginning work that will lead to academic mastery, student empowerment, and digital learning for students at all levels. This plan strives to address barriers to student success such as absenteeism, limited engaging instruction, low career readiness, and deficiencies in math and reading proficiency. Innovate 2022 goes beyond meeting state testing benchmarks and provides plans to increase the number of students enrolled in Advanced Placement courses and participation rates in school community activities. To achieve these goals and many additional student successes, PCPS acknowledges it will need outstanding and responsive teachers, leaders, and staff. Feedback from stakeholders asked to review a final draft of the strategic plan identified an ôemphasis on teacher quality as the linchpin of the planö (Innovate 2022, 2017).   </t>
  </si>
  <si>
    <t>We are targeting first and second year teachers and various administrative professionals as study participants.</t>
  </si>
  <si>
    <t>1.	What is the current landscape of recruitment of teachers and school leaders in Petersburg City Public Schools?A.	What resources (financial, technology, staffing, etc.) are currently used by Petersburg City Public Schools?B.	What is the current makeup of the teacher and school leader staff of Petersburg City Public Schools?C.	What is the average tenure of teachers and leaders in Petersburg City PublicSchools?D.	What external factors contribute to the teacher and school leader shortage inPetersburg City Public Schools?2.	What factors influence teachers and school leaders to make the decision to work in Petersburg City Public Schools?	A.	What are the best practices related to compensation of teachers and school leaders?B.	What are the best practices related to non-financial compensation of teacher and school leaders?C.	What factors lead teachers and school leaders to choose one district over another?D.	What is the demographic makeup of teachers and school leaders that chose to take positions in financially distressed school districts?E.	What are the current recruitment practices of the Petersburg City Public Schools?F.	What state and federal resources have been used by fiscally distressed districts to assist in the recruitment of quality teachers and school leaders?G.	What are best recruitment practices used by other hard to staff industries?</t>
  </si>
  <si>
    <t>Students have been instructed to inform the PI immediately of any adverse events or other problems with study conduct. They have been instructed to call Dr. Siegel-Hawley at (804-828-8713) as soon as possible. Students and Committee Chair (Dr. Siegel-Hawley) will meet bi-weekly to discuss the progress of the study and address any questions about the protocol, duties or other functions.</t>
  </si>
  <si>
    <t>This study has the possibility of contributing to the existing body of knowledge on the effective implementation of Human Resources practices in a fiscally distressed urban school district.</t>
  </si>
  <si>
    <t>Secondary data/specimens were requested from PCPS.  Participants will be identified by the personnel data provided from PCPS. The recruitment activities will take place begin with IRB approval, via e-mail, and follow-up e-mails as needed.  E-mails will be sent by Capstone team once a week for three weeks for a total three e-mails to survey participants. E-mail will be used for all recruitment purposes.  All first and second year teachers will be invited to participate with surveys, interviews and focus groups. Leaders will be recruited based on recommendations from the committee and the PCPS HR department. An initial e-mail a follow up e-mail and a final reminder email will be sent to all teachers and leaders who have yet to respond one week after the first attempt.    The Capstone flier was used to introduce the Capstone team to the PCPS Leadership team. It will not be used for any other purposes.</t>
  </si>
  <si>
    <t xml:space="preserve">The purpose of this evaluation is to determine the impact of teacher and leadership recruitment in a fiscally distressed urban district and to provide recommendations to help mitigate this impact.  </t>
  </si>
  <si>
    <t xml:space="preserve">     Petersburg, an independent city 30 miles south of Richmond, has a long, storied, and often times trying past. A location that played roles in both the birth of our country and civil wars was once the second largest city in the Commonwealth of Virginia. From the 1815 fire that destroyed 400 homes to the siege of Petersburg during the civil war, the city's residents have a long history of facing hardships. More recently, these hardships have come in the form of economic blows to the once prosperous city. In 1985 the Brown and Williamson Tobacco Company left the commonwealth taking with it thousands of jobs and a reliable pillar of PetersburgÆs economy (Schneider, 2016). In 1993 the city was hit by a deadly tornado that caused ten million dollars in damage and derailed the restoration project for Old Town Petersburg (Cohn &amp; Baker, 1993). Like the country as a whole, Petersburg felt the effects of the economic downturn that began in 2007. These economic events found Petersburg in poor standing when in 2016 city leaders found they had a financial crisis on their hands. Initially, leaders found the city 7.7 million dollars in the red for the 2016 fiscal year, upon closer examination the number quickly grew to over 12 million. After a comprehensive independent audit, it was found that the City of Petersburg would need almost 20 million dollars to satisfy operational expenses and put the city in a position to borrow money again (Adams, 2017).        The recent hardships have impacted not only the City of Petersburg but itÆs residents as well. The median household salary is $31,798 and 28% of the population live in poverty.  The race and origin make-up of the city is 16.1% White, 79.1% Black or African-American, .3% American Indian, 3.8% Hispanic or Latino, .8 % Asian, .1 % Native Hawaiian or Pacific Islander, and 1.8% Two or more races (US Census Bureau, 2016). In 2015, 12,898 citizens were employed (Data USA, 2017).	Budget shortages are a problem for many school districts across the country. This presents a problem when recruiting teachers and school leaders. The emphasis of this study is to investigate and identify common traits in those that have accepted positions within PCPS both before and during the most recent budget crisis. The purpose of this chapter is describe the methodology and design of the study. Chapter III will be organized as follows: (1) research questions; (2) study design; (3) a description of the phases of the study; (4) assumptions and limitations.  Research QuestionsTo help PCPS meet the challenges outlined in their strategic plan, Innovate 2022, the following research questions have been crafted.1.	What is the current landscape of recruitment of teachers and school leaders in Petersburg City Public Schools?A.	What resources (financial, technology, staffing, etc.) are currently used by Petersburg City Public Schools?B.	What is the current makeup of the teacher and school leader staff of Petersburg City Public Schools?C.	What is the average tenure of teachers and leaders in Petersburg City PublicSchools?D.	What external factors contribute to the teacher and school leader shortage inPetersburg City Public Schools?2.	What factors influence teachers and school leaders to make the decision to work in Petersburg City Public Schools?	A.	What are the best practices related to compensation of teachers and school leaders?B.	What are the best practices related to non-financial compensation of teacher and school leaders?C.	What factors lead teachers and school leaders to choose one district over another?D.	What is the demographic makeup of teachers and school leaders that chose to take positions in financially distressed school districts?E.	What are the current recruitment practices of the Petersburg City Public Schools?F.	What state and federal resources have been used by fiscally distressed districts to assist in the recruitment of quality teachers and school leaders?G.	What are best recruitment practices used by other hard to staff industries?Study Design	This study will use a mixed methods approach.  A mixed methods approach was selected because the quantitative and qualitative data collected will be combined in this research study and both types of data will inform or ôneutralize the weaknesses of each form of data ô(Creswell, 2014, p. 15).  The quantitative data from Phase I of the study will include demographic data which is based on the documents collected from the PCPS Human Resources (HR) department.  Quantitative data will also be collected from the surveys administered.  Qualitative data collected will be obtained when interviews and focus groups are conducted.  	Data collection. Data collection will encompass four types of data:  documents and existing data, surveys, focus groups and interviews. Data collection will occur in late summer into early winter. Document and existing data collection will include: a review of literature, collection of PCPS academic performance data, and PCPS HR data. Details and a timeline of the data collection are outlined in Table 1.See attached table.	The review of literature was divided into three sections: recruitment practices for teachers, recruitment practices for school leaders and recruitment practices in other non-profit industries. Each member of the team focused on an area. Team members used the follow websites to conduct the research:  Google, Google scholar, ERIC, EBSCO host, and ProQuest. Search terms used for teacher recruitment were: teacher recruitment, salary, bonus, incentives, teacher pipeline, alternative certification, endorsement, teacher preparation, high-needs, urban, teacher residency, partnerships, licensure, and at-risk. Search terms used for leader recruitment were: leadership shortage, principal shortage, principal recruitment, urban district, school leader recruitment, school administrator, administrator recruitment, and low performance schools.   Search terms used for non-profit recruitment were: employee recruitment strategies, compensation of hard to fill jobs, nonprofit recruitment, recruitment in hard to staff industries, talent-pipeline, and nonprofit employee motivation.	     Based on information gathered in the review of literature, HR data requests for PCPS was created, Appendix A. This request was sent via email to Dr. Lyle Evans the Executive Director for Human Resources, Finance, and Operations for PCPS. Dr. Evans was appointed to his position July 2017, as such he is being asked to access information collected before he joined PCPS. This fact and the high amount of turnover in PCPS central office may limit access and availability of some of the data requested.	To provide a better understanding to the current state of Petersburg City Public Schools student achievement data was collected from the following reports linked in the Virginia Department of Education website: Virginia School Quality Profiles, SOL Test Results and Pass Rates, and School Accreditation Ratings. The reports provided a snapshot of PCPS current achievement status. Additionally, data found in Petersburg City Public Schools strategic plan, ôInnovate 2022ö was used to augment Virginia Department of Education Data. 	A survey will be distributed to current PCPS teachers in their first or second year in the division. The sample will include teachers from all PCPS schools, both new and veteran teachers. The survey will be distributed via email using Google forms. The questions used, Appendix B, were developed using best practices identified during the review of literature.	A second survey will be distributed to PCPS school leaders. The sample will include leaders from all PCPS schools, both new and returning leaders. The survey will be distributed via email using Google forms. The questions used in Appendix C were developed using best practices identified during the review of literature.  Both surveys will be distributed via email in Early November. Participants will be asked to complete surveys by November 15th.	The study will also include two focus groups of six to eight participants each. Participants will include a selection of teachers in their first or second year from all PCPS schools. Participants will be contacted by email and invited to one of two focus group sessions to be held in early December. Participants will be selected at random from a list of first and second year teachers provided by PCPS.	Team members will conduct the focus groups in a space provided by PCPS in their central offices. One member of the team will lead a discussion using a list of questions, Appendix D.  The other two staff members will observe and take notes. Focus groups will be recorded and will last one hour.	The team will conduct interviews with six individuals representing the following areas: a current PCPS school leader, the Director of the Richmond Teacher Residency Program or designee, the Director of Teach for Tomorrow Program or designee, VCU supervisor of student teachers, a former PCPS employee, and a professional development coordinator with extensive experience in leadership development. Interviews will be conducted using a list of questions specific to each individual's position and experience, Appendix E. 	Interviews will be scheduled via email in late November and early December. The list of questions will be provided to participants in advance. Interviews will be held in a space provided by PCPS central offices. Two members of the team will conduct each interview. One team member will conduct the interview while the other takes notes. Interviews will be recorded. Data analysis.  Analysis of document and existing data started with the identification of themes related to teacher, leader and nonprofit recruitment. Common themes were noted and the collected information was synthesized and combined. This process identified seven themes related to recruitment: financial incentives, non-financial incentives, alternative pathways, internal pipelines, external pipelines, general recruitment practices and branding.  These themes were used to inform the development of the subsequent phases of the study. PCPS HR data will be analyzed and aggregated to identify trends in staffing and recruitment patterns. 	Survey data will be collected using Google forms and uploaded into Microsoft Excel.  Data will be cross tabulated based on factors such as number of years teaching and subject taught. Data will be categorized and analyzed to identify patterns based on the various factors. From this analysis, team members will identify possible patterns. 	Team members will transcribe the recording of the focus groups and interviews. The transcription will be coded. Themes drawn from the review of literature, such as motivation to choose a career in education and primary motivation for accepting a position with PCPS will be identified.  Data indicating themes and frequency of themes will be entered into Excel and analyzed. A summary of data analysis can be found in Table 1.Limitations and Assumptions     There are several limitations present in this study. Foremost is the size of the population being studied. PCPS is a small school district, as such, the number of teachers available to participate in the survey and focus group is limited. Due to the smaller size of the sample there is a greater chance for outliers to skew the data. The limited timeframe being investigated is also a potential limitation. Other factors, such as the national economy or a spike in retirements that given year, may have also had an impact on decision making of teachers.      There is also concern over the depth and accuracy of PCPS HR records. Due to a high level of turnover in the PCPS central office HR records are not organized in a such a way as to assist in efficient creation or reports. HR records may not be complete.</t>
  </si>
  <si>
    <t>Petersburg City Public Schools;</t>
  </si>
  <si>
    <t>HM20009566</t>
  </si>
  <si>
    <t>In-Home Adjustment of New Spinal Cord Injury Caregivers</t>
  </si>
  <si>
    <t>Paul Perrin</t>
  </si>
  <si>
    <t>Importance of Spinal Cord Injury (SCI) Research. Researchers estimate that global incidence of SCI ranges from 10.4 to 83 per million per year, and prevalence rates are about 223 to 755 cases per million worldwide (Wyndaele &amp; Wyndaele, 2006). A new SCI affects approximately 12,000 individuals each year in the US alone [National Spinal Cord Injury Statistical Center (NSCISC), 2013]. More than half these injuries are a result of road traffic accidents, falls, industrial accidents, sports, or violence (Winter &amp; Pattani, 2011).Following injury, individuals with SCI can experience disruption in vocational productivity and personal career goals (Krause, 2003), secondary medical complications (Priebe et al., 2007), spasticity, problems with sexual functioning (Fisher et al., 2002), emotional distress (Vissers et al., 2007), pain, urinary tract infections, and ventilator dependence (Warren, Williamson, Erosa, &amp; Elliott, 2013); all of which can introduce a significant financial burden due to medical expenses (Sipski &amp; Richards, 2006). Because of these problems, psychosocial functioning is a critical construct for research. Psychosocial functioning refers to the range of features in an individualÆs life, including mental health, values, social relationships, aspirations, and well-being (Westgren &amp; Levi, 1998). Physical functioning often channels directly into psychosocial functioning of individuals with SCI, as approximately 27% of individuals report clinically significant levels of depression, and 20-25% report symptoms of anxiety (Mehta et al., 2011). Our own studies have shown that in comparison to the general population, adults with SCI have substantially reduced mental health (Harper, Coleman, Perrin et al., 2014), which is directly related to their own health related quality of life (Coleman, Harper, Perrin et al., 2015a).Importance of Caregivers. Although typically one family member experiences the injury, SCI affects the entire family (Priebe et al., 2007), particularly when the individual with SCI and caregiver are family members (Chen &amp; Boore, 2009). Substantial research has been conducted on caregivers of individuals with various types of disabilities (Shewchuk, Richards, &amp; Elliott, 1998; Gan, Gargaro, Brandys, Gerber, &amp; Bosdhen, 2010), but considerably less has focused on SCI caregivers. In the process of re-establishing the family structure after SCI, individuals with SCI and caregivers can experience long-term distress related to these changes that makes post-SCI social and community reintegration difficult (Mehta et al., 2011). Some individuals with SCI even consider family relationships more important than their own health (Boschen, Tonack, &amp; Gargaro, 2003). Our research has shown that for individuals with SCI, family members are often the main source of support for activities of daily living (Elliott &amp; Shewchuk, 1998). SCI caregivers in particular spend many hours a day supporting the individual with SCI, with studies documenting between 6 hours (Gajraj-Singh, 2011) and 11 hours a day in care provision (Blanes, Carmagnani, &amp; Ferreira, 2007). Over half of individuals with SCI report they would not have anyone to care for them if it were not for their caregiver, usually a spouse or partner (O'Hare &amp; Bishop, 2007). Our research has found that emotional support from caregivers can act as a buffer against depression in individuals with SCI by providing a sense of social integration (Elliott, Herrick, Witty, Godshall, &amp; Spruell, 1992). Caregivers also provide critical nursing care to avoid common SCI issues such as bedsores, bladder and bowel dysfunction, and urinary tract infections (Kaur, Kaur, &amp; Chabra, 2014). Caregivers regularly attend to routine tasks (e.g., paying bills, home maintenance, food preparation) that may have been shared before the injury occurred. Our research has found that caregiver reports of stress providing assistance with activities of daily living are significantly associated with the distress they experience, and a sense of overload in providing care is characteristic of caregivers who are significantly distressed throughout the first year of caregiving for a person with SCI (Elliott, Berry, Richards, &amp; Shewchuk, 2014). The needs of individuals with SCI often override caregiversÆ existing routines, requiring abandoning many vocational and social roles and forcing caregivers to grasp for opportunities to attend to their own physical and psychological needs (Ellenbogen, Meade, Jackson, &amp; Barrett, 2006; Moen, Robison, &amp; Dempster-McClain, 1995).Caregiver Mental Health. Although caregiving may lead to a high sense of reward (Henriksson, Carlander &amp; Arestedt, 2013), many caregivers experience strain, depression, and anxiety, as well as limited time for rest and lower general health (Schulz et al., 1997). Caregivers experience mental health problems at least comparable to those of individuals with SCI (Budh and Osteraker, 2007). Risk for caregiver depression increases as injury severity increases, and some studies have found that caregivers exhibit almost twice the depression symptoms of injured individuals (Weitzenkamp et al., 1997; Raj et al., 2006; Dreer et al., 2007). Common mental health concerns for SCI caregivers include anxiety (Dickson, OÆBrien, Ward, Allan, &amp; OÆCarroll, 2011; Raj et al., 2006; Shewchuk et al., 1998), depression (Dreer et al., 2007; Raj et al., 2006; Rodakowski, Skidmore, Rogers, &amp; Schulz, 2012), and burden (Gajraj-Singh, 2011; Post, Bloemen, &amp; De Witte, 2005; Schultz et al., &amp; 2009). SCI caregivers also report high levels of distress (Manigandan et al., 2000), reduced life satisfaction (Chan, 2000), social isolation (Lucke, Martinez, Mendez, &amp; Arevalo-Flechas, 2013), burnout, fatigue, and resentment (Weitzenkamp, Gerhart, Charlifue, Whiteneck, &amp; Savic, 1997). Unfortunately, caregiver burden directly predicts the quantity of support caregivers can provide (Post et al., 2005). Many caregivers also have chronic illnesses themselves, and their symptoms are made worse by of their caregiving role (Lucke, Coccia, Goode, &amp; Lucke, 2004). Our own research has shown that the mental health of SCI caregivers is closely tied to care recipient mental health (Berry, Elliott, Grant, Edwards, &amp; Fine, 2012), recipient health related quality of life (Coleman et al., 2013), recipient impairments (Trapp et al., 2015), and even with caregiversÆ own health related quality of life (Coleman et al., 2015b). Our research has also found that SCI caregiver coping style is associated with care recipient psychological adjustment and even predicts pressure sore occurrence in the first year of living with SCI (Elliott, Shewchuk, &amp; Richards, 1999). Caregiver Needs Immediately after Injury. Given the vast psychosocial issues affecting SCI caregivers, it is not surprising that many unmet needs begin immediately after injury. Shortly before hospital discharge post-SCI, caregivers may feel hopeless and trapped within their circumstances as they realize responsibility will soon centralize around them (Conti, Garrino, Montanari, &amp; Dimonte, 2016). Providing care for individuals with SCI represents a profound life change and exerts substantial strain on caregivers as they adapt to their new role (Boschen, Tonack, &amp; Gargaro, 2005). As people with SCI return home after discharge, caregivers report experiencing mixed feelings. They are often happy to return to their life with the care recipient, but they also report experiencing fear of making mistakes in providing care, as well as bitterness concerning the changes to their relationship (Conti et al., 2016). Once the individual with SCI is discharged home, new stressors on caregivers can quickly result in increased depressive affect, physical and emotional stress, burnout, fatigue, anger, and depression (Weitzenkamp et al., 1997). As new SCI caregivers adapt to their role, they often feel emotionally and cognitively unprepared to do so (Boschen et al., 2005). Partially as a result, couples in this situation experience higher divorce compared to non-SCI couples (DeVivo, La Verne, Richards, &amp; Go, 1995). Unfortunately, SCI caregivers perceive inadequate support and response to their needs from others in their social network during the transition home (Boschen et al., 2005). New caregivers report profound isolation and insecurity as they realize the scarcity of support available to them in the weeks after discharge (Conti, et al., 2016). The first few months of adjustment are particularly stressful as caregivers cope with unstable social support and even their own wavering physical health (Shewchuk et al., 1998). This situation is exacerbated as new caregivers often withdraw from their community and struggle with the persistent demands placed upon them (Boschen et al., 2005). Withdrawal coping has a detrimental effect on their well-being (Cohen, &amp; Wills, 1985), which only adds to their stress. SCI caregivers have expressed that the most helpful coping strategy to adjust to their new role is enlisting support, especially early in the process since frustrations are common as they learn to handle their responsibilities (Dickson et al., 2011). It is literally crucial for new caregivers to receive help as they adapt to the new demands placed on them (Dickson et al. 2011). Other needs of SCI caregivers, particularly early in the caregiving role, include informational, economic support, emotional support, community support, and respite needs, although most of these go unmet (Arango-Lasprilla et al., 2010).Caregiver Interventions. Many individuals with SCI rely on informal caregivers, but the vast majority of SCI interventions focus exclusively on the individual with SCI. However, our literature review uncovered three SCI caregiver interventions with empirical support. First, Rodgers et al. (2007) developed SCI Multiple-Family Group Treatment (MFGT) and in their study targeted families who had been coping with the SCI for six years on average. MFGT involves multi-family monthly and bimonthly 90-minute meetings for 12-18 months that focus on activities promoting social, educational, and supportive bonding between families, as well on as effective problem-solving skills. MFGT was shown to result in in a significant reduction in caregiver burden.Second, Schulz et al. (2009) compared the effectiveness of a caregiver-only intervention they developed against an intervention for dyads comprised of SCI caregivers and care recipients. The caregiver-only intervention addressed SCI caregiver education, communication skills, community support, physical and emotional well-being, and self-care. The dual-target intervention supplemented the caregiver-only intervention with psychoeducation and SCI information for the care recipient. Individuals with SCI in this study had sustained the SCI on average 7.7-9 years prior to the intervention (depending on the group). At a 12-month follow up, dual-target caregivers had improved quality of life and fewer health symptoms vs. control.Third, Kurylo, Elliott (Collaborator on the proposed study), and Shewchuk (2001) developed the FOCUS program to improve SCI caregiver self-efficacy by providing a set of general principles to apply to caregiving problems. Elliott and Berry (2009) then incorporated the principles into a formalized Problem-Solving Training (PST) program to improve caregiver problem-solving abilities and provide SCI psychoeducation. After 12 months, PST caregivers demonstrated fewer dysfunctional problem-solving styles. A similar study (Elliott, Brossart, Berry, &amp; Fine, 2008) administered teleconferencing PST and found decreased caregiver depression after six months and increased care recipient social functioning. The PST studies targeted SCI caregivers within one year of injury, but PST was designed to occur outside the critical period during the transition home, and no caregiver in either study participated while proving care during the first month after discharge.As our studies and others show, critical needs exist for research on the development of support interventions for SCI caregivers, as only three SCI caregiver interventions were uncovered in our literature review that had been rigorously and empirically tested. Our teamÆs previous research (Elliott; Collaborator) has demonstrated the strong effectiveness of problem-solving interventions for SCI caregivers through both in-person and telehealth modalities. And our research on the development of stroke caregiver telehealth interventions that occur during the transition from acute rehabilitation to home has shown promise in our pilot data (presented below). Unfortunately, no parallel intervention has been developed or systematically tested for SCI caregivers during the critical time before and immediately after hospital discharge from the initial SCI, when caregivers are adjusting to their new role and begin to realize the magnitude of changes taking place in their life and in the life of the individual with SCI. We believe the current paradigm in SCI caregiver intervention research to be extremely limited by failing to address this time period in which previous research has documented a very high degree of caregiver stress, uncertainty, and fear, but unfortunately, very little preparation or support. Researchers have argued (e.g., Elliott &amp; Berry, 2009) that brief interventions for caregivers later on in the initial year after injury are generally insufficient to meet caregiversÆ needs. Targeted caregiver sessions are indicated, particularly during the transition home from acute rehabilitation.Greater Detail. Session 1 û Treatment Group Only (1 hour)Prior to Session 1 with the caregiver, the Interventionist delivering the Transition Assistance Program (TAP) will meet with a rehabilitation specialist, staff nurse, or physician to identify the primary difficulties anticipated for the SCI patient after discharge home. Problems may include medication adherence; promoting mobility; preventing falls; managing depression, strain, or burden; and obtaining assistance and social support from other family members or friends. The Interventionist will take notes on the particular needs of the SCI patient and bring these notes to Session 1 with the caregiver.Before discharge, the Interventionist will implement Session 1, a 1-hour meeting with each caregiver in the intervention group only. The primary focus of Session 1 is to orient the caregiver to the Transition Assistance Program and prepare the caregiver for discharge home. The Interventionist will develop a schedule of 60-minute telehealth visits at weeks 1, 2, 4, and 6 after discharge with the caregiver, and a written copy of these dates and time will be provided to the caregiver.The Interventionist will then give the caregiver a copy of the guidebook entitled, ôA Guidebook for SCI Caregivers.ö The Interventionist will orient the caregiver to the content of the guidebook by reading aloud the ôAbout This Guidebookö section. The Interventionist will walk the caregiver through the ôTable of Contents,ö explaining that the guidebook provides information, tips, suggestions, and resources essential for effective caregiving. The Interventionist will answer any questions the caregiver has about the Guidebook and inform the caregiver that the guidebook will be discussed more thoroughly during the telehealth meetings with caregiver. The Interventionist will encourage the caregiver to use the guidebook as a resource to help manage caregiving and understand what the SCI patient is experiencing during recovery. The Interventionist will then ask what concerns the caregiver has about taking care of the SCI patient after discharge, taking notes on the caregiverÆs responses. The Interventionist will also share with the caregiver the primary difficulties that the rehabilitation clinicians had anticipated the SCI patient experiencing after discharge. Based on the problems identified by the both the rehabilitation clinicians and the caregiver, the interventionist will provide support and help the caregiver problem-solve some of these issues, addressing concerns such as home modifications to promote safety, mobility, bathing, and other rehabilitation goals.Sessions 2-5 û Treatment Group Only (1 hour)The Interventionist will make four 1-hour telehealth visits to the SCI caregiver occurring at 1, 2, 4, and 6 weeks after hospital discharge. The SCI patient may or may not be present during these visits, depending on the needs and wishes of the caregiver. These visits will involve the same general format.The Interventionist will bring his or her notes from the previous sessions and from the rehabilitation cliniciansÆ input on primary difficulties anticipated for the SCI patient. The Interventionist will review the content of these notes with the caregiver, checking in to see whether the problems are still present and to what extent. The Interventionist will engage in supportive problem-solving around these issues. Sample problems can include various caregiver tasks and activities such as: promoting mobility; preventing falls; managing depression, strain or burden; and obtaining assistance and social support from other family members or friends.During supportive problem solving, the Interventionist will refer the caregiver to the appropriate guidebook sections that are relevant to the issues identified and walk the caregiver through those sections. Relevant information may be found in Chapter 2 (caregiver role, common caregiver issues); Chapter 3 (SCI recovery issues); or Chapter 4 (available resources to assist caregivers).The Interventionist will take notes on the problems the caregiver seeks assistance with and strategies for resolving issues.</t>
  </si>
  <si>
    <t>We expect and hypothesize that caregivers in the TAP intervention group will experience better mental health across indices of depression, burden, and sense of coherence, as well as improvements in their abilities to provide informal care. We also hypothesize that patients in the TAP intervention group will experience higher gains in functional independence as a result of this improved informal care. We believe that the minimal risks of temporarily experiencing minor emotional discomfort from talking about patient difficulties are greatly outweighed by the potential benefits of this study. Additionally, this study will allow us to develop, implement, and empirically test a SCI caregiver intervention unlike any performed before. If shown to improve caregiver mental health, informal care, and SCI rehabilitation, as well as to be cost-effective, the TAP could be exported across other rehabilitation facilities and become part of the standard of care. We deeply believe that these potential benefits greatly outweigh the minimal potential risks.</t>
  </si>
  <si>
    <t>1. Evaluate the Transition Assistance Program's (TAP) impact on spinal cord injury (SCI) caregiversÆ quality of informal care provided, depression, relationship satisfaction, burden, caregiving self-efficacy, health status, and positive affect/well-being. Evidence from our telehealth pilot study on stroke caregivers indicated that the TAP decreased caregiver strain and depression at follow-up and may have had a preventative effect on the development of depression among caregivers who had not been depressed at baseline. To formally investigate the impact of the TAP on Aim 1Æs caregiver variables, we will examine the effects of experimental group (control vs. TAP) over time on each of these variables, collecting data at baseline and at 2 and 4 months post-discharge. We hypothesize that the TAP group will show improvements in these caregiver variables in comparison to the control group.2. Evaluate the TAPÆs impact on SCI patientsÆ functional status, perceptions of quality of informal care received, depression, relationship satisfaction, self-perceived burden, health status, and positive affect/well-being. Our stroke pilot study indicated that the TAP produced modest gains (but not statistically significant due to the small n of the pilot study) in patient functional independence at a 3-month follow-up, and that the effects of the TAP on these gains were most pronounced among those who had been low functioning at baseline. As with the caregiver variables, we will investigate the impact of experimental group (control vs. TAP) on each of these SCI patient variables, collecting patient data at the same time points. We hypothesize that the TAP group will show improvements in these patient variables in comparison to the control group.3. Identify barriers and facilitators to implementing the TAP for SCI caregivers. We will collect qualitative data from caregivers in the treatment group at 2 months after discharge regarding the barriers and facilitators they had experienced in making use of the TAP. These data will be analyzed using content analysis and a coding framework to group items into related categories and to develop a list of top barriers and facilitators, which will be used to modify the TAP in future implementations.4. Compare the health care cost and utilization experiences of the control group to those of the TAP intervention group. At 2 and 4 months after discharge, data will be collected from both individuals with SCI and caregivers regarding their total health care costs since discharge, as well as health care utilization experiences (e.g. number of ER visits and number of clinic visits). The average cost per individual of the standard care at the rehabilitation facilities will be compared to the average cost of providing the TAP plus the standard care. Additionally, we will examine the effects of experimental group over time on health care utilization experiences for both caregivers and individuals with SCI.</t>
  </si>
  <si>
    <t xml:space="preserve">We will host biweekly meetings including team members from VCU and the McGuire Veterans Affairs Medical Center to discuss the development and implementation of the intervention. Dr. Perrin will perform trainings with all VCU and McGuire research personnel to teach them how to administer the intervention with fidelity, as well as collect data in accordance with the approved IRB protocol. </t>
  </si>
  <si>
    <t>This study will (1) directly benefit the SCI caregivers who receive the TAP as well as the individuals for whom they provide care, (2) produce data that we will use to apply for a National Institutes of Health (NIH) R01 so that the intervention is sustained far beyond the Neilsen FoundationÆs funding period, (3) aid in the development of an empirically supported and standardized rehabilitation protocol that if successful, could be exported and tested in SCI rehabilitation facilities across the US, (4) allow us to disseminate empirically supported guidance to clinicians and other researchers regarding the provision of rehabilitation services for SCI caregivers, and (5) contribute more broadly to one of the Neilsen FoundationÆs central goals of supporting research that ôinforms and improves psychosocial health outcomesö for individuals living with SCI.</t>
  </si>
  <si>
    <t>Clinicians working on the two rehabilitation units will inform SCI patients and caregivers of the study. Research personnel will also be informed by clinicians of possible SCI patients and caregivers who may be eligible and approach both patients and caregivers directly.In addition, a recruitment flyer will be posted in the halls of the VA and VCU hospitals with a phone number to contact the research staff. If the patient and caregiver are interested, research personnel will discuss the study, assess for meeting the inclusion criteria, and obtain informed consent. Because the site-PI (at the RVAMC) and other research staff (at VCU and the RVAMC) are clinicians in the clinics, they will have access to patients' medical records and contact information. Clinicians will identify potential participants (both patients and caregivers) during their routine clinical practice. When medical staff notify our research team of potential participants during their everyday clinical practice, we will pull up their medical records to check potential eligibility (e.g., has an SCI, will be discharged home and not to a nursing home, may have a caregiver, etc.)</t>
  </si>
  <si>
    <t>To improve SCI rehabilitation through stronger informal caregiving, the proposed study will modify and evaluate a telehealth Transition Assistance Program (TAP) for informal caregivers of individuals with SCI during the transition from hospital to home. The TAP was previously developed for stroke caregivers and has been found to decrease caregiver strain and depression. In the proposed study, the TAP will be modified for SCI and implemented at state-of-the-art SCI rehabilitation facilities with a very high volume of SCI treatment and with telehealth technology already in place through which to test the intervention.</t>
  </si>
  <si>
    <t>The TAP will be implemented through two state-of-the-art rehabilitation facilities in Richmond, Virginia: the Hunter Holmes McGuire Veterans Affairs Medical Center (RVAMC) and the VCU Department of Physical Medicine and Rehabilitation. These centers are ôhubö sites for SCI rehabilitation, and have highly trained and experienced providers including physicians, nurses, social workers, therapists, psychologists, and others who understand and treat the unique problems that can affect people with SCI. The RVAMC and VCU therefore both have a high volume of SCI treatment and rehabilitation, as well as strong, committed teams to aid in the execution of the TAP. In the proposed study, SCI caregivers will be randomly assigned to either the TAP intervention group or to a control group receiving the standard care provided by the rehabilitation facility. The TAP begins before discharge and extends across six weeks. It includes three components to improve caregiver mental health and informal care: (1) skill development, (2) education, and (3) supportive problem solving. Caregivers in the TAP group will receive an SCI caregiving guidebook, a 1-hour intervention session by an SCI clinician before the hospital discharge, and four clinic-to-home telehealth sessions at 1, 2, 4, and 6 weeks after discharge by the same SCI clinician. Data will be collected from caregivers and individuals with SCI at baseline in the hospital immediately before discharge and at 2 and 4 months after discharge.  Overview. SCI Caregivers will be randomly assigned to either the TAP group or to a control receiving the standard care provided by the rehabilitation facility. We anticipate that up to three participantsÆ data will not be included in the main data set until fidelity is achieved. The first participant will not be random and will be put into the intervention group as training. The TAP begins before discharge and extends across six weeks. It includes three components to improve caregiver mental health and informal care: (1) skill development, (2) education, and (3) supportive problem solving. TAP caregivers will receive an SCI caregiving guidebook, a 1-hour intervention session by an SCI clinician before hospital discharge, and four 1-hour telehealth clinic-to-home visits at 1, 2, 4, and 6 weeks after discharge by the same clinician. Data will be collected from caregivers and individuals with SCI at baseline immediately before discharge and at 2 and 4 months after discharge. Guidebook Development. Our research team will develop a guidebook entitled ôA Guidebook for SCI Caregiversö based heavily on our research examining the needs of SCI caregivers, as well as on other published studies on SCI. Research has shown, for example, that the top reported needs of SCI caregivers include information, economic support, emotional support, community support, and respite needs (Arango-Lasprilla et al., 2010). Some of the specific needs within these categories include ôTo have a professional to turn to for advice,ö ôTo have my questions answered honestly,ö ôTo have enough resources for the patient,ö and ôTo have explanations from professionals given in terms I can understand.ö This guidebook will be created to target these needs directly and therefore likely include chapters addressing (1) basic medical information about SCI, (2) common caregiver experiences, (3) SCI recovery issues such as disability, disruption in sense of self, social isolation, and depression, and (4) resources to assist SCI caregivers. A formative evaluation of the guidebook will include focus groups with SCI clinicians at the rehabilitation facilities, as well as with SCI clinicians and researchers and SCI caregivers themselves. The guidebook will be piloted with SCI clinicians and caregivers who will provide quantitative and qualitative feedback on the guidebookÆs appropriateness (although this feedback will not be presented in any scientific publication or other outlet) and will be continually updated as necessary. Consulting with caregivers about the guidebook uses them as helpful community members and stakeholders but will not make them participants in the study as we will never present in any way the information they provide. These caregivers will likely be SCI caregivers in the community whom the researchers know personally and who have been caregivers for an extended period of time (not new caregivers who will be participants in this study, as they will know little about caregiving or what information will be helpful to them upon discharge). This approach is a central process in community-based participatory research: having community members themselves guide some aspects of the development of part of the intervention. Questions might include open-ended prompts such as, "Based on your experiences when you were a new caregiver, does this guidebook provide helpful information?" "What parts of the guidebook would you change?" and "What additional information would have been helpful to you that is not in the guidebook?" Before the actual guidebook is implemented in the study, it will be uploaded to the IRB website and approved.Session 1. Dr. Perrin (PI) and collaborators will train a psychology PhD student to serve as a clinician and provide the TAP to the 22 intervention-group caregivers (although slightly more may be enrolled to account for attrition). In preparation for Session 1 with the caregiver, the clinician delivering the TAP will meet with the facilityÆs rehabilitation team (and in particular the SCI interdisciplinary team collaborators and consultants on the grant) to identify the primary difficulties anticipated for the individual with SCI after discharge. The clinician will take notes on the particular needs and bring these notes to Session 1 with the caregiver. Before discharge, the clinician will implement Session 1, a 1-hour meeting with each caregiver in the intervention group only. The primary focus of Session 1 is to orient the caregiver to the TAP and prepare the caregiver for discharge home. The clinician will provide the caregiver the guidebook and orientation to it, encouraging the caregiver to use it as a resource.The clinician will administer the health literacy screening tool, and with caregivers who score below the literacy threshold, the clinician will help identify a family member or friend to review the guidebook with the caregiver. The clinician will ask what concerns the caregiver has caring for the individual with SCI after discharge, taking notes on the caregiverÆs responses. The clinician will share with the caregiver the difficulties that the rehabilitation team had anticipated the individual with SCI experiencing after discharge. The clinician will provide support and help the caregiver problem-solve caregiving related to these issues.Sessions 2-5. The clinician will participate in four 1-hour telehealth clinic-to-home audio recorded sessions with the SCI caregiver at 1, 2, 4, and 6 weeks after hospital discharge. The rehabilitation center already has in place secure and encrypted telehealth technology that allows a clinician on-site to meet virtually with a patient or caregiver at home via personal computers. For caregivers who do not have a personal computer or adequate internet connection, a telephone-based approach will be used. The individual with SCI may or may not be in the same room as the caregiver during these sessions, depending on the wishes of the caregiver. These sessions will involve the same general format. The clinician will bring his or her notes from the previous sessions and from the rehabilitation teamÆs input. The clinician will review the content of these notes with the caregiver, checking in to see whether the problems are still present and to what extent. The clinician will engage in supportive problem-solving and will refer the caregiver to the guidebook sections relevant to the issues, walking the caregiver through those sections. Because of this format, the TAP is specifically designed for clinicians to tailor its use in future studies or administrations not only according to possible facility differences in what may be necessary for the intervention, but also for differences in caregiver responsibilities and needs within a single facility. The entire structure of the TAP is centered around the caregiverÆs most pressing needs. The clinician will take notes on the continued problems and strategies for resolving them.Data Collection 1. After enrollment and immediately before discharge (as well as before Session 1 for the TAP group), demographic and baseline data will be collected from the individual with SCI and caregiver separately by the study coordinator. The study coordinator will read items aloud from an assessment packet to the individual with SCI and caregiver, circling participantsÆ responses. The caregiver packet will include validated measures of caregiversÆ quality of informal care provided, depression, relationship satisfaction, burden, caregiving self-efficacy, health status, coping, cognitive flexibility, anxiety, personality inventory, family interactions, and positive affect/well-being. The packet for the individual with SCI will include validated measures of functional status, perceptions of quality of informal care received, depression, relationship satisfaction, self-perceived burden, health status, coping, cognitive flexibility, anxiety, personality inventory, perceptions of their injury, interpersonal relationships, disability identity, and positive affect/well-being.Data Collection 2-3. At 2 and 4 months, the study coordinator will collect follow-up data from the individual with SCI and caregiver over the phone using the same validated measures and in the same format as during Data Collection 1. For the treatment group in Data Collection 2, the study coordinator will also collect qualitative information from the caregiver on barriers and facilitators to making use of the TAP. A randomization schedule will be created with a web-based computerized random number generator. We will maintain allocation concealment and eliminate possible selection or recruitment biases by keeping the randomization schedule concealed from on-site staff. Randomization schedules will be generated by Dr. Perrin (PI), and sequentially numbered sealed envelopes will be prepared prior to recruitment of any participants. After the project coordinator determines eligibility for a prospective dyad and obtains informed consent, Dr. Perrin will be notified and then open the next sealed envelope in the assignment sequence; the group assignment for that participant to one of the two groups will be revealed at that point. If the participant is in the TAP group, the interventionist will then be assigned to that participant. Because the intervention will be delivered by trained personnel who will have little or no contact with the control group, we anticipate minimal overlap or ôcontaminationö between these intervention and control group participants. Data will be recorded both via paper and pencil and electronically.Analytic Plan: A Greenhouse-Geisser-adjusted repeated measures multivariate analysis of variance (RMANOVA) with one fixed effect of treatment group (TAP vs. control), the repeated measures over time (baseline, and 2 and 4 months after discharge), and the treatment group by time interaction will be conducted for the set of dependent variables. If an omnibus effect is found, follow-up Holm-Bonferroni-corrected ANOVAs will identify specific locations of effects. Our research has shown that these dependent variables rarely correlate with each other higher than .60 in SCI caregivers (Coleman et al., 2015a) so do not reach the .70 level that Tabachnick, Fidell, and Osterlind (2001) identify as problematic in RMANOVA.Because MANOVAs cannot take into account clustering of dyadic data, actor-partner independence models (APIM) will also be run for the dependent variables on which the follow-up ANOVAs were statistically significant, an approach that will control for nonindependence of data within a dyad. The APIM analysis on each previously significant dependent variable will have two predictor variables: a between-dyads predictor (TAP vs. control) and a within-dyads predictor (caregiver vs. patient).A Zhang and Wildemuth (2009) content analysis will be conducted where two trained raters will read a random sample of 5 participant responses and develop a coding scheme based on content. Codes will be assigned to any unit of analysis including a full sentence, a phrase, or a group of words. Each rater will then agree or disagree with the codes that the other rater has assigned, mutually resolving any discrepancies. After the coding scheme is refined, all participant responses will be coded independently in the same manner, and the two raters will then exchange documents containing the assigned codes and agree or disagree with the code the other rater has assigned. Disagreements will be resolved by a masked third rater unaware of which codes each of the initial raters has assigned to the piece of text. The themes from these codes will then be summarized to create a list of top barriers and facilitators.We will compare the cost of providing the TAP and differences in health care use (e.g. # ER visits and # of clinic visits) between the treatment and control groups using a one-way analysis of variance with experimental group (treatment or control) as the independent variable. These data will be gleaned from participantsÆ self-reports.</t>
  </si>
  <si>
    <t>HM20011964</t>
  </si>
  <si>
    <t>Accountable Health Communities</t>
  </si>
  <si>
    <t>Sheryl Garland</t>
  </si>
  <si>
    <t>Before describing this studyÆs background and significance, it is important to note that VCUÆs Accountable Health Communities planning team is seeking an exemption for the AHC pilot from IRB review under 45 CFR 46.101(b)(5). This regulation exempts studies that are for ôresearch and demonstration projects which are conducted by or subject to approval of department or agency heads, and which are designed to study, evaluate or otherwise examine: (i) Public benefit or service programs; (ii) procedures for obtaining benefits or services under those programs; (iii) possible changes in or alternatives to those programs or procedures; or (iv) possible changes in methods or levels of payment for benefit or services under those programs.öThis study satisfies the criteria described in subsection iii, ôpossible changes in or alternatives to those programs or procedures.ö The federal Centers for Medicare and Medicaid Services (CMS) authorized and sponsored the Accountable Health Communities initiative ôfor the purpose of testing whether systematically identifying the health-related social needs of community-dwelling Medicare and Medicaid beneficiaries, and addressing their identified needs impacts those beneficiariesÆ total health care costs and their inpatient and outpatient utilization of health care services.ö In short, CMS is testing whether a change to the Medicare and Medicare programs (i.e. incentivizing Medicare and Medicaid providers to address beneficiariesÆ health-related social needs) can reduce utilization and costs. This demonstration will inform potential delivery or payment reforms to the Medicare or Medicaid programs.Finally, CMS has concurred that this study qualifies for an exemption from IRB review. Please see the uploaded document, ôCMS Concurrence for IRB Exemptionö for reference.Background and Significance: The City of Richmond and adjoining counties of Chesterfield, Hanover and Henrico in east-central Virginia have high rates of health inequities among low-income communities of color in areas historically segregated by race and income. Medicaid and Medicare beneficiaries with lower incomes have substantial challenges related to all of the five core health-related social needs: food, housing, utilities, non-medical transportation and interpersonal violence. A number of community needs assessments have been conducted in recent years by local health departments, health systems, the United Way, RichmondÆs Food Policy Task Force, Richmond City Promise Neighborhoods, housing agencies, and others. (VCU Division of Community Engagement, Identifying Regional Priorities and Opportunities, 2015). A consistent theme is the need for improved coordination and communication among clinical and social service providers in order to improve access to and efficiency and effectiveness of services. Lack of coordination was also identified as a barrier for youth and older populations to access social and educational services. Regional needs assessments have recommended the creation of resource inventories and partnership hubs to improve service provision to clients.A growing body of research suggests that an individual's access to services to address health-related social needs, such as a safe shelter, food, and transportation is associated with his or her health care utilization and health care costs, as well as his or her overall well-being (Alley et al., 2017; Kushel MB et al., 2001; Bonomi AE., 2009; Kushel MB et al., 2008) However, the Centers for Medicare and Medicaid Services (CMS), the single largest health care payer in the United States, has never systematically tested this notion.The idea that an individual's access to services to address health-related social needs is associated with health care utilization and costs is significant for two reasons. First, it can help providers focus on solving underlying issues that may lead to meaningful medical and non-medical improvements in patients' quality of life. Second, focusing on these needs may result in reducing costly health care interventions, a key concern for health care payers, policymakers, and the patients.CITATIONSAlley DE, Asomugha CN, Conway PH, Sanghavi DM. Accountable Health Communities - addressing social needs through Medicare and Medicaid. NEJM 2016;374(1):8-11Bonomi AE, Anderson ML, Rivera FP, Thompson RS. Health care utilization and costs associated with physical and nonphysical-only intimate partner violence. Health Serv Res 2009;44(3):1052-67Kushell MB, Vittinghoff E, Haas JS. Factors associate with the health care utilization of homeless persons. JAMA 2001;285(2):2006-Ma CT, Gee L, Kuhsel MB. Associations between housing instability and food insecurity with health care access in low-income children. Ambul Pediatr 2008;8(1):50-7</t>
  </si>
  <si>
    <t>The Accountable Health Communities pilot and study is likely to directly benefit many participants in the pilot and the study. The purpose of the pilot and the study is to connect vulnerable individuals with one or more health-related social needs to community service provider(s) through referrals, and when indicated, intense navigation services. Eligible individuals, with the help of the navigator and the community service providers may be able to resolve their health-related social needs.</t>
  </si>
  <si>
    <t>The Centers for Medicare and Medicaid Services (CMS) Accountable Health Communities study will test the hypothesis that systematically identifying and screening for patients' health-related social needs impacts those patients' total health care costs and utilization. These health-related social needs include: (1) housing; (2) utilities; (3) non-medical transportation; (4) food security; and (5) safety from interpersonal violence.</t>
  </si>
  <si>
    <t>VCU's Accountable Health Communities (AHC) project planning team has several processes in place to ensure that all persons at all VCU sites assisting with the research during the AHC pilot and study are adequately informed about the protocol and their research related duties and functions.The Co-Investigator hosts a phone call every other week with the project planning team to share information. The Co-Investigator then provides regular updates to the clinical points of contact based on these discussions. This information includes information regarding project protocols.The Accountable Health Communities pilot and study will rely on VCU student volunteers and clinical staff to screen patients for health-related social needs. As part of the pilot and study, VCU's project planning team is developing a training curriculum that will prepare screeners to interview patients, enter data securely into the Centers for Medicare and Medicaid Service's AHC Data System, and follow other duties and protocols.Moreover, the VCU AHC Research Coordinator will communicate directly with student volunteers and clinical staff on a regular basis during the pilot and study through in-person weekly individual meetings and electronically as needed through Blackboard.Finally, Health Quality Innovators, the organization leading the Accountable Health Communities coalition participating in the pilot and study, will provide training for all persons that collect data in the participating clinical departments. Standard operating procedures approved by CMS will also be utilized as a reference when providing initial and ongoing training. Finally, the Co-Investigator regularly communicates with Health Quality Innovators to ensure that any protocol-related information is passed on to all involved persons. This communication will ensure an iterative learning process that can be shared with the project planning team, clinical points of contact, and screeners during the pilot and study.</t>
  </si>
  <si>
    <t>The Accountable Health Communities pilot and study tests the notion that systematically identifying and addressing patients' health-related social needs can reduce health care utilization and costs while improving overall patient health outcomes.The knowledge gained from this pilot and study will be useful on many levels. First, the Centers for Medicare &amp; Medicaid Services may expand the study if the study demonstrates that it can save the Medicare and Medicaid programs money while maintaining or improving enrollees' health outcomes. Second, community dwelling individuals who currently struggle with one or more health-related social needs will have a better chance of receiving coordinated care that addresses both their acute medical needs and underlying social challenges. Finally, VCU Health may be able to provide coordinated care more efficiently to the disproportionately complex patient population it serves. Doing so will make available resources that can be directed to other key patient needs.</t>
  </si>
  <si>
    <t>Neither the Accountable Health Communities pilot nor model will include a formal recruitment effort. VCU's project planning team does not expect to proactively reach out to potential subjects in person or through electronic means. As mentioned above, student screeners will ask all patients that present at one of VCU Health's participating clinical departments to confirm their address and insurance status. Screeners will be able to identify which patients are eligible for a health-related social needs screening based on this exchange. If the patient agrees to receive a screening, the screener will begin the informed verbal consent process.</t>
  </si>
  <si>
    <t>Health Quality Innovators has convened a consortium including VCU Health System, area hospitals, federally qualified health centers, behavioral health providers, local health agencies, community service providers and the State Medicaid Agency to screen, refer and navigate Medicare and Medicaid beneficiaries to address unmet health-related social needs over the five-year project period. The primary aim of the Accountable Health Communities (AHC) pilot is to prepare for the launch of this study on August 1, 2018.In addition to closing resource gaps that prevent our community from meeting health-related social needs, the overall goals of the Richmond AHC are to:1) Reduce avoidable ED utilization by connecting patients to community supports for health-related social needs.2) Reduce avoidable hospital readmissions by connecting patients to community supports for health-related  social needs.3) Build a sustainable model for clinical-community connections that can be spread to other parts of the region and state.</t>
  </si>
  <si>
    <t>Before describing this studyÆs background and significance, it is important to note that VCUÆs Accountable Health Communities planning team is seeking an exemption for the AHC pilot from IRB review under 45 CFR 46.101(b)(5). This regulation exempts studies that are for ôresearch and demonstration projects which are conducted by or subject to approval of department or agency heads, and which are designed to study, evaluate or otherwise examine: (i) Public benefit or service programs; (ii) procedures for obtaining benefits or services under those programs; (iii) possible changes in or alternatives to those programs or procedures; or (iv) possible changes in methods or levels of payment for benefit or services under those programs.ö If exempted, VCUÆs screeners will seek informed verbal consent as required by basic ethical standards, but screeners will not seek written consent. Instead, screeners will provide patients a short document that summarizes the purpose of the Accountable Health Communities study and why they are being asked to participate.We have answered all questions regarding consent throughout the application using the following language: ôVCU screeners will seek informed verbal consent from patients as required by basic ethical standards. If exempt from IRB requirements, VCU screeners will not seek informed written consent, but will instead provide patients with a short document that summarizes the purpose of the Richmond Accountable Health Community initiative and why they are being asked to participate.ö-----The Richmond AHC will implement health-related social needs screening at the point of care and provide patients with individualized referral summaries by the end of the clinical encounter. The screening will be completed using a brief survey that focuses on five health related social needs: (1) housing instability and quality, (2) food insecurity, (3) utility needs, (4) interpersonal violence, and (5) transportation needs beyond medical transportation. The survey takes approximately 10-15 minutes to complete and will be available in both paper and electronic form. The survey can be self-administered or administered by the screener. Responses will be entered in real time into the CMS AHC Data System.  All participants in the Richmond area consortium have agreed to utilize a common system, which is a requirement for participation in the CMS study.Navigation will be provided to beneficiaries who screen positive for one or more needs and who have reported two or more emergency department visits in the previous 12 months. The two-pronged navigation approach encompasses an ôembeddedö method that builds on the strengths of healthcare providers who have existing medical home and case management models, and a ôcommunity-basedö model in which a centralized group of community health workers will provide navigation. VCU Health System will utilize the community-based navigation model for all of the eligible patients identified.  The Institute for Public Health Innovation (IPHI) will provide the community-based navigation services to eligible participants, conducting interviews and developing action plans with the patient to address his or her unmet health-related social needs. IPHI will follow up with the patient for up to a year or until the need is addressed or determined to be unsolvable.The proposed process for conducting the survey at the VCU Health and VCU Dental clinical sites is as follows:Step 1 û The co-investigator and clinical unit staff will receive a daily report from Enterprise Analytics that includes a list of patients that are eligible to participate in the Accountable Health Communities study. The clinical staff will be asked to review this report against the appointment schedule or roster of patients receiving care to identify Medicaid and Medicare patients who live in the City of Richmond, Henrico County, Chesterfield County, or Hanover County. In the emergency department where the above process is not possible, student screeners will access an IDX hold bill that lists eligible ED patients in real time. Student screeners will verify that the individual is a Medicare or Medicaid, Community Dwelling Beneficiary and resides within the eligible counties listed above before beginning a screening. If the beneficiary does not meet all three of the requirements mentioned above, services will proceed through the Usual Care Process. If the beneficiary meets all three requirements, the screeners will initiate the verbal consent process.Step 2 û VCU screeners will seek informed verbal consent from patients as required by basic ethical standards. If exempt from IRB requirements, VCU screeners will not seek informed written consent, but will instead provide patients with a short document that summarizes the purpose of the Richmond Accountable Health Community initiative and why they are being asked to participate. If the beneficiary verbally consents, staff will document consent in the CMS AHC Data System and utilize the CMS approved screening tool regardless of language, literacy level or disability status. If the beneficiary declines to participate, screeners will properly document the refusal in the AHC Data System and the patient will follow the Usual Care Process.Step 3 û Each participating clinical unit will use tablets, laptops, or paper copies of the screening tool to administer the survey. The surveys can be self-administered or completed with assistance from the screener. The responses of paper screenings will be entered into the AHC Data System prior to the beneficiary leaving the site.Step 4- Screeners will review the responses to the completed survey to determine if the beneficiary has any unmet health-related social needs (HRSNs). If the results indicate that the beneficiary has unmet needs in at least 1 of the 5 categories, the staff member will offer to provide referrals to Community Service Providers (CSPs) that address the unmet HRSN(s).When beneficiaries decline to receive information regarding CSPÆs that can assist them, they will receive usual care. If the beneficiary accepts the offer of referral, screeners will use the Community Resource Inventory in the CMS AHC Data System to identify resources that can meet the beneficiaryÆs needs. Step 5- Before the beneficiary leaves the site, the screener will print a copy of the Community Referral Summary that has been generated by the CMS AHC Data System, provide it to the beneficiary, and review it with them. Step 6 - After the Community Referral Summary review, beneficiaries who self-reported during the screening process that they had two or more ED visits within the past 12 months (High Risk) will be offered navigation to complete their referrals. If the beneficiary is not categorized as high-risk, only the referral summary is provided.When a beneficiary declines the offer of navigation, the screener records the beneficiaryÆs response in the CMS AHC Data System.When a beneficiary accepts the offer of navigation, the screener records the beneficiaryÆs response in the CMS AHC Data System. The screener will then verify the patientÆs contact information and provide it to the navigator, who will in turn contact the patient to provide navigation services.</t>
  </si>
  <si>
    <t>Richmond City Health District;Institute for Public Health Innovation;Richmond Behavioral Health Authority;Bon Secours Health System;Health Quality Innovators;Bon Secours Health System;Institute for Public Health Innovation;Richmond Behavioral Health Authority;Health Quality Innovators;Richmond City Health District;Bon Secours Health System;Richmond City Health District;Health Quality Innovators;Institute for Public Health Innovation;Richmond Behavioral Health Authority;Institute for Public Health Innovation;Bon Secours Health System;Richmond Behavioral Health Authority;Richmond City Health District;Health Quality Innovators;</t>
  </si>
  <si>
    <t>3;2;3;3;2;3;2;3;2;3;3;3;2;2;3;2;3;3;3;2;</t>
  </si>
  <si>
    <t>HM20002308</t>
  </si>
  <si>
    <t>Virginia's National Core Indicator Project Secondary Data Analysis</t>
  </si>
  <si>
    <t>Parthenia Dinora</t>
  </si>
  <si>
    <t>National Core Indicators (NCI) is a collaborative effort between the National Association of State Directors of Developmental Disabilities Services (NASDDDS) and the Human Services Research Institute (HSRI).  The purpose of the program, which began in 1997, is to support NASDDDS member agencies to gather a standard set of performance and outcome measures that can be used to track their own performance over time, to compare results across states, and to establish national benchmarks. Virginia has been a participating state in NCI since 2010.</t>
  </si>
  <si>
    <t>The benefits to the study are: 1) descriptive information on people who use Medicaid IDD waiver services and their outcomes and 2) gaining a better understanding of relationships between support needs, costs, and outcomes.</t>
  </si>
  <si>
    <t>-We include all people who use Medicaid IDD waiver services for Medicaid claims and for the Supports Intensity Scale dataset. When we merge the 3 datasets, the final sample includes a random sample of those individuals because only a random sample of @800 people participate in data collection for the outcome dataset (National Core Indicators).</t>
  </si>
  <si>
    <t>.General research questions will include:ò	What are the demographic, diagnostic, functional, health, behavioral health and sensory characteristics of adult service recipients, and how do these vary across service settings?  ò	To what extent do service recipients experience choice and control in the decisions of their everyday lives and about their services and service providers?  How do these differ according to individual characteristics and circumstances?  How do they differ across service types and settings controlling for related individual characteristics?  ò	To what extent do service recipients find satisfaction in their supports, experience a sense of well-being, and receive the related social and health supports that protect their well-being?  How do these differ according to individual characteristics and circumstances?  How do they differ across service types controlling for related individual characteristics?  ò	To what extent do HCBS recipients experience social and family relationships, community inclusion, and integrated employment and earnings?  How do these differ according to individual characteristics, circumstances and experiences (e.g., former Center residents)?  How do they differ across service types controlling for related individual characteristics?  ò	To what extent do individuals with dual diagnoses of intellectual and psychiatric disability, autism and other conditions experience service access, and service and lifestyle outcomes that are different than persons without such conditions?  How are these different for individuals in different service arrangements?   ò	To what extent do service recipients receive the types and levels of preventative health and dental care recommended to protect their health and well-being?  To what extent are psych-active medications used across the service system to control behavior?  How do these differ according to individual characteristics and circumstances?  How do they differ across service types and settings controlling for related individual characteristics?  ò	What are the combined costs of Medicaid long-term services and ôother Medicaidö services for individuals with different characteristics and service arrangements? What individual and service factors are most predictive of expenditures? How do the expenditures in different service approaches compare when individual disability and health differences are controlled?</t>
  </si>
  <si>
    <t>A team meeting will be held weekly with the Principal Investigator and project staff to assure all team members are following the research protocol.</t>
  </si>
  <si>
    <t xml:space="preserve">A significant public investment is made in funding I/DD Medicaid waiver services. Gaining a better understanding of the cost and outcomes associated with these services offers important information to individual with disabilities, families, and policymakers. </t>
  </si>
  <si>
    <t xml:space="preserve">n/a-secondary data analysis </t>
  </si>
  <si>
    <t>The purpose of this study is to better understand people who use Medicaid I/DD waiver services and the relationship between services, costs and outcomes.</t>
  </si>
  <si>
    <t>This study will be a secondary data analysis of existing data sets from Virginia's Department of Behavioral Health and Developmental Services (the owner of the NCI and Supports Intensity Scale data) and Virginia's Department of Medical Assistance Services (the owner of Medicaid data about the services and costs for those with Intellectual and Developmental Disabilities who are Medicaid-eligible). Data sets will be combined based on an identifier (Medicaid number). No interactions with research participants will take place. The data dictionary for NCI which details all of the variables for data analysis has been uploaded to this protocol. The dataset from Medicaid will include expenditures for people with intellectual and developmental disabilities from three funding categories: 1) Home and Community Based Services, and 2) ôother Medicaidö expenditures. Data that will be obtained from each funding category is defined below.   Expenditure data for Home and Community Based Services will be obtained for the following service categories: 1) residential services, 2) personal assistance, 3) respite care, 4) employment and day services, 5) nursing services, 6) therapy services, 7) environmental modifications, 8) supplies and equipment, 9) transportation, 10) training, 11) case management, and 12) other.ôOther Medicaidö expenditures are Medicaid expenditures for individuals with intellectual and developmental disabilities that are not included in Home and Community Based or ICF/MR payments. They included expenditures in 6 categories: a) prescription medications, b) medical expenses, c) social services, d) personal care, e) home health care, and f) therapies.Analyses will identify service and support outcomes (inclusion, community participation, life satisfaction, productivity, self-determination, health and safety, etc.) as they relate to state, Medicaid option (HCBS), individual characteristics (functional, behavioral, health, demographic and diagnostic descriptors) and service related variables (types of living arrangement, day activity). In addition, payments for Medicaid services will be merged with NCI, Support Intensity Scale records to have comprehensive information on the charThe funder (Administration on Community Living-National Institute on Disability, Independent Living, and Rehabilitation Research) has a Public Access Plan that requires de-identified and anonymized scientific data generated from ACL/NIDILRR-funded research be publicly available no later than 24 months after an awardÆs end date. ACL has designated the Interuniversity Consortium for Political and Social Research (ICPSR) as its preferred data repository for scientific data from all ACL/NIDILRR-funded research.</t>
  </si>
  <si>
    <t>HM20012001</t>
  </si>
  <si>
    <t>Regional Scan and Strategies for Community Engagement</t>
  </si>
  <si>
    <t>This project is part of a larger Richmond initiative to develop new strategies for increasing and leveraging private and public investments to accelerate improvements in neighborhoods facing the biggest barriers to better health (www.investhealth.org). Our contribution to this effort is a regional scan of community engagement efforts happening in the city of Richmond and the counties of Chesterfield and Henrico. We will also provide case studies of effective community engagement strategies happening locally and at the national level, including an assessment of challenges and opportunities for partnerships, infrastructure and other identified needs. ?The final report from the collaboration will include short- and long-term recommendations on community engagement and criteria for assessing the success of such work.The project will be co-led by academic researchers and Engaging Richmond using a community-based, participatory research (CBPR) framework. CBPRÆs basic principle of ôequitable partnershipö between the community and academic partners (Israel et al., 2005) can help to build trust and facilitate communication while providing opportunities for capacity building. Successful CBPR requires many basic principles to be met, including clearly communicated goals, sufficient knowledge of the community, relationship development, self-determination, partnership, and recognition of diversity, mobilization of community assets, flexibility, and long-term commitment (McCloskey et al., 2011).CBPR is an approach that has its foundations in several theories. Anti-oppressive theory asserts that the oppressed must participate in their own liberation and improvement in their condition (Freire, 1972). Participatory Action Research Theory focuses on producing knowledge in which those who have been historically oppressed and exploited become the benefactors of research (Fals Borda, 2001). Finally, according to intersectionality theory, African-American women are often discounted from feminist theory and antiracist policy debate, and both can be deficient in investigating the intersection of race and gender. In addition, the problem of omission is not resolved by simply inserting black women within an already established systematic structure (Crenshaw, 1989). This framework will be useful in analyzing the data and making effective community engagement strategy recommendations that address complex structural racism barriers for African-American women and their families.Historically, the approach to resolving community problems has been for organizations and individuals to focus on community deficiencies, rather than looking at the built-in assets, capacities, networks and knowledge that communities already possess. Recommendations based on authentic community engagement are designed to increase community self-efficacy, reduce dependence on ôprofessional helpers,ö reduce the separation between where residents work and live; and address segregation by race and class (Kretzmann &amp; McKnight, 1996).As a framework for providing recommendations, CSH will consult the Asset-Based Community Development Model (ABCD). The ABCD model can be useful in helping to synthesize data gathered, from the literature review, regional scan and MVA analysis, and prioritize recommendations that are realistic and actionable.</t>
  </si>
  <si>
    <t>The focus is on organizational representatives.</t>
  </si>
  <si>
    <t>This project is to complete a literature review, regional scan and provide recommendations on strategies for community engagement around health, housing and community development.</t>
  </si>
  <si>
    <t>The team has three weekly meetings to inform team members at various levels.  There is  a weekly research team for the Center on Society and Health full-time staff (Emily Zimmerman, Chanel Bea and Alicia Aroche),  a community engagement team meeting that includes  the community-based researchers and CSH staff (Chanel Bea, Alicia Aroche, Chimere Miles, Brenda Kenney, Christopher Green and Leah Gregory), and a team meeting with the community-based researchers and the PI. There are also regular communications through e-mail, text messages and phone calls to ensure communication is received by all team members.  All members of the team will review the research protocol.</t>
  </si>
  <si>
    <t>This study is meant to inform community leaders as they work together across the health and development sectors to help low-income communities thrive.</t>
  </si>
  <si>
    <t xml:space="preserve">We will first scan regional organizational to identify those with community engagement efforts related to health, housing, and community development.  We will contact organizational representatives of selected organizations to obtain more information about the organization's community engagement strategy.  We will identify those organizational representatives based on information obtained from websites, and recommendations from individuals. The research team will conduct weekly outreach to participants through telephone or e-mail.   The research assistants and research coordinator will respond to these participants.   There are screening questions, provided in the instrument section, that will help the research team screen potential participants. </t>
  </si>
  <si>
    <t>Based on the results of the literature review, regional scan, case studies and Market Value Analysis, the team will produce a report that synthesizes its analyses of significant trends, themes, levels of community engagement, challenges and successes.</t>
  </si>
  <si>
    <t>Regional ScanFor the regional scan, the project team will compile a list of community engagement efforts and initiatives in the Greater Richmond Region encompassing faith-based, public, private, nonprofit, and civic groups, as well as informal and emerging coalitions, with an emphasis on health, housing, and community development. Engaging Richmond will brainstorm known entities, conduct internet searches and interviews, and use a snowball sampling technique to learn about additional efforts from key informants. Data sources such as the VCU Division of Community EngagementÆs mapping of current community-engagement partners, and an inventory of community-engagement efforts compiled by the VCU Health Equity Task Force will be accessed.These efforts will be enhanced through consultation by the VCU Center for Urban and Regional Analysis (CURA).CSH will leverage CURAÆs existing MVA and MetroView networks in the City of Richmond, and the counties of Henrico and Chesterfield. The resources will guide CSH in the regional scan process and help build a profile of relevant organizations. CURA will also advise CSH by interpreting the data available from the MVA, and highlighting considerations for analysis. The results of the regional scan will be compiled into an inventory organized by key themes. As with the literature review, the regional scan inventory will supply key information about each entity such as methods, challenges and successes, and impact on social, physical and ecological factors. In addition, once the MVA analysis is incorporated, the team will create a map overlaying health equity metrics, market conditions, and the spatial relationships of engagement efforts in the communities identified in the MVA.Case StudiesThe project team will review the literature and the regional scan to collaboratively identify individuals and organizations with whom to conduct interviews, both regional and nationally. Locally, the project team has strong networks from which to select interview subjects. For engagement of national entities, the team will consider community engagement efforts evident in the literature, as well as relationships developed through its national dissemination on previous studies. The team will create written case studies to report what was learned about effective community engagement strategies, limitations, challenges and opportunities for partnerships, infrastructure and/or other identified needsCommunity Engagement Strategies and ReportingBased on the results of the literature review, regional scan, case studies and MVA, the team will produce a report that synthesizes its analyses of significant trends, themes, levels of engagement, challenges and successes. ERÆs perspective will be especially critical in this process to ensure fidelity to authentic community engagement principles and ABCD principles. A final report and recommendations will be produced according to specified guidelines of RMHF. The report will encompass short- and long-term recommendations on authentic community engagement strategies and include criteria for assessing effective resident engagement efforts and identify opportunities to leverage or improve infrastructure.Data collection will include internet searches, review of existing databases, and consultation with individuals or groups knowledgeable about existing community engagement efforts.  We will call organizations to fill out basic information not available on their websites, such as when the organization was established, where it is located, or the scope of its programs.  We will contact selected organizations to set up an interview with a key informant to learn more about the organization and its programs.  Questions will focus on the organization's community engagement strategy, who is served by its programs, partnerships, successes, and challenges.  Interviews will be in person or on the phone. Information may also be collected by email.  Key informants will be informed that the interviews are not confidential.</t>
  </si>
  <si>
    <t>Engaging Richmond;</t>
  </si>
  <si>
    <t>HM20011791</t>
  </si>
  <si>
    <t>Commonwealth Coordinated Care Plus Policy Evaluation</t>
  </si>
  <si>
    <t>Peter Cunningham</t>
  </si>
  <si>
    <t>The Commonwealth of Virginia began implementation of the Commonwealth Coordinated Care Plus (CCC+) program on August 1, 2017, which will transform the delivery of care and long-term support services to Medicaid members with complex care needs.  To demonstrate fiscal responsibility to the GovernorÆs Office and General Assembly of Virginia and comply with the requirements of the CMS Medicaid 1115 waiver granted in 2016, a team of researchers from VCUÆs School of Medicine has been engaged to conduct a robust evaluation of the CCC+ program.  Detailed information about the waiver and the CCC+ program can be found on the CCC+ 1115 wavier application which is located here: https://www.medicaid.gov/Medicaid-CHIP-Program-Information/By-Topics/Waivers/1115/downloads/va/delivery-system-transformation/va-delivery-system-transformation-pa.pdf</t>
  </si>
  <si>
    <t>There will not be any direct benefits to the participants in the study.</t>
  </si>
  <si>
    <t>Children with disabilities or decisionally impaired adults may be the recipient of services, but we will only speak with the caretaker of the children with disabilities or decisionally impaired adults. We will not directly communicate with the children. The secondary claims analysis may include children and decisionally impaired adults.</t>
  </si>
  <si>
    <t xml:space="preserve">A.	Specific Evaluation Activities.   The goal of the CCC+ Evaluation is to quantitatively and qualitatively assess the impacts of CCC+ on Medicaid members on quality of care and support services, patient satisfaction, and the overall costs of services to VirginiaÆs Medicaid program.  The ultimate goal is to rebalance the care provided in the community relative to nursing homes, thereby reducing the number of Medicaid members with complex care needs who reside or are admitted to nursing homes.   </t>
  </si>
  <si>
    <t xml:space="preserve">The principal investigator will work closely with all persons assisting with the research to ensure that they are adequately trained and informed about the protocol and their research-related duties and functions. Regular meetings and updates will ensure continuity and protocol adherence. </t>
  </si>
  <si>
    <t>The knowledge gained from this study will help to assess impacts of the CCC+ and will inform future policy.</t>
  </si>
  <si>
    <t xml:space="preserve">1. DMAS will provide study staff with information about CCC+ enrollment. Participants will be sampled from that population. Participants will be mailed a paper survey. Those who do not return the paper survey after 2-3 weeks will be mailed a follow-up letter ("Member survey hard to reach letter"). Participants who do not respond to that letter within 2-3 weeks of mailing, will be contacted over the phone in order to remind them to return the survey or to complete the survey over the phone. 2. During the paper member survey, participants will be asked whether they would be interested in participating in the qualitative member survey. Researchers will reach out to participants who express interest in participating in the qualitative interview.  3. For the qualitative care coordinator interviews, DMAS health plans will identify potential care coordinators for research staff to reach out to. The health plans will provide contact information for the care coordinators. Study staff will reach out to the care coordinators over the phone. Care coordinators will be called a total of 5-6times over the course of the recruitment period (approximately 2 months). No additional recruitment or follow-up materials will be utilized for this group. 4. The pilot group will be identified from enrollment lists from DMAS. This is how we will obtain the patient contact information. The participants will be mailed a recruitment letter ("Member survey recruitment letter") along with the survey ("member survey") and a document that asks whether they would like to be contacted for a brief phone interview ("Pilot interest in qualitative pilot"). Participants who do not respond to this initial mailing will not receive additional follow-up materials or phone calls. 5. In the secondary data analysis group, study personnel will use DMAS program enrollment files to identify the participant population. The claims files of patients enrolled in the CCC+ plus program will be extracted from the larger DMAS claims files and analyzed. </t>
  </si>
  <si>
    <t xml:space="preserve">A.	Specific Evaluation Activities.   The goal of the CCC+ Evaluation is to quantitatively and qualitatively assess the impacts of CCC+ on Medicaid members on quality of care and support services, patient satisfaction, and the overall costs of services to VirginiaÆs Medicaid program.  The ultimate goal is to rebalance the care provided in the community relative to nursing homes, thereby reducing the number of Medicaid members with complex care needs who reside or are admitted to nursing homes.   1.	Analysis of Enrollment Patterns.   Members enrolled in CCC+ have 90 days to switch out of the plan that they were initially enrolled in.   For this part of the evaluation, we will use DMAS enrollment data to examine the rate of switching among CCC+ members during this initial period.  To the extent feasible, we will also examine whether there were differences in the rate of switching by managed care plan, alignment with Medicare D-SNP plan, whether the initial assignment was based on random assignment or specific considerations, as well as member characteristics.   2.	Member satisfaction survey.   We will conduct a member satisfaction survey of about 1,000 members to understand their early experiences with CCC+.   We will use DMAS enrollment files to sample CCC+ members for the survey, which will be conducted primarily by mail and with telephone followup for people who did not respond to the mail survey.   To better understand why some members switched managed care plans during the 90 day open enrollment period, we will survey comparable samples of members who switched plans and those who did not switch plans.   The survey questionnaire will use existing validated questions whenever possible.   Survey questions will address a number of dimensions relating to membersÆ experiences with care, including reasons for changing plans (for those who switched), perceived quality of specific services received, satisfaction with providers, and experiences with care coordinators. Survey data will be linked with claims data in order to assess the impact of member satisfaction and care coordination on healthcare utilization. 3.	Qualitative analysis of care coordination process.   We will conduct semi-structured interviews over the phone with a select group of case managers and patients to understand the successes and challenges in coordinating care for CCC+ members across the entire continuum of care.   Examples of issues to assess during the early implementation phase of CCC+ include:ò	Recruitment, training, and turnover rates of care coordinatorsò	Composition and functioning of interdisciplinary care teamsò	Challenges in completing and implementing Health Risk Assessments and Individualized Care Plans within required time frames.ò	Gaps and barriers in coordinating specific health and social servicesò	Adequacy of patient information systems and electronic health records.3a. Enrollee interviews will explore, in depth, themes, issues or problems with care coordination services provided through enrollment in the Commonwealth Coordinated Care Plus (CCC+) program. Questions will focus on enrolleesÆ experiences of care coordination, such as impact on quality of life, attention to medical and social needs in support of community-based living, and gaps and barriers in specific health and social services.4.	Annual Report of FindingsA major goal is to provide an annual report to DMAS, the GovernorÆs Office, and the General Assembly on the major findings and conclusions from the evaluation activities.  Because some data collection and analysis of some activities (member survey and qualitative analysis) may not be completed in time to include in the annual report for FY18, the initial report will consist largely of the findings from the analysis of enrollment trends, preliminary results from the qualitative analysis, and data on trends in nursing home admission rates from DMAS.   </t>
  </si>
  <si>
    <t xml:space="preserve">The VCU evaluation team has the following responsibilities during this evaluation:A.	Responsibilities1.	Analysis of enrollment patternsThe VCU Department of Health Behavior and Policy will:a.	Obtain information from DMAS and the health plans on membersÆ plan enrollment after the 90 day open enrollment period, as well as the plan that they were initially assigned to.   b.	Conduct analyses that compute the overall rate of plan switching, as well as by region, member demographic and health characteristics.c.	Compare rates of switching into and out of individual health plans.   d.	Examine the alignment between Medicare D-SNP plans and Medicaid plans, and how that changed between initial plan enrollment and after the open enrollment period.e.	Prepare report that summarizes the results of the analysis.2.	Member satisfaction surveyVCU researchers from the Department of Health Behavior and Policy will:a.	Design survey questionnaire, with input from DMAS. The survey questionnaire will be pilot tested in order to ensure that the survey instrument is easily understandable, readable, and clear.b.	Design sampling method, and obtain enrollment data from DMAS for the purpose of sample selection and obtaining contact information.c.	Obtain approximately 1,000 completed surveys by maild.	Conduct a limited number of telephone interviews with members who do not respond to the mail survey.e.	Design database and conduct data entryd.   Survey data will be linked with claims data in order to assess the impact of care coordination and satisfaction on healthcare utilization. 3.	Evaluation of care coordinators VCU researchers from the Department of Family Medicine and Population Health, and the Department of Health Behavior and Policy will:a.	 Conduct semi-structured interviews over the phone with members, case managers, others who coordinate acute and long-term support services, health care providers, health plans, and patient advocacy groups.  b.	Analyze and develop key themes from interviews.c.	Develop preliminary findings for the annual report.   4.	 DMAS will provide the following to VCU researchers:a.	Information on CCC+ membersÆ initial plan enrollment, as well as their plan enrollment after the 90 day open enrollment period.  b.	CCC+ member files that include the mailing address and telephone numbers (if available).c.	Identification and contact information for a select group of care coordinators, health care providers, and providers of long-term support services for Medicaid members.d.	Trends in rates of nursing home admissions to be included in the annual report.  Questionnaires, mailings and other study related documents will be developed during the first 90 days of the policy evaluation. Any materials mailed or presented to participants will be sent to the IRB for prior review and approval. This project will be ongoing. Additional amendments will be submitted as the evaluation plans are updated or revised. </t>
  </si>
  <si>
    <t>HM20012226</t>
  </si>
  <si>
    <t>Salad Bars in the National School Lunch Program: Impact on Dietary Consumption Patterns in Elementary School Students</t>
  </si>
  <si>
    <t>Melanie Bean</t>
  </si>
  <si>
    <t xml:space="preserve">     Most U.S. children do not consume the recommended number of fruits and vegetables (FVs).(Guenther, Dodd, Reedy, &amp; Krebs-Smith, 2006; Krebs-Smith, Guenther, Subar, Kirkpatrick, &amp; Dodd, 2010; "Nutrition and Your Health: Dietary Guidelines for Americans 2010, 7th ed," 2010) Specifically, 93% of children do not meet the recommended intake of vegetables and 60% do not meet the recommended fruit intake.(Kim et al., 2014) Children from low socioeconomic status (SES) families have the lowest FV intakes.(Rasmussen et al., 2006) Further, childrenÆs FV intake declines as they get older.(Larson et al., 2008) This is concerning, as inadequate FV intake is linked to increased risk for cardiovascular disease(He et al., 2007; He et al., 2006) and certain cancers.(Riboli &amp; Norat, 2003) Children from low SES and racial/ethnic minority backgrounds often live in food deserts with limited FV affordability and access.(Miech et al., 2006; Sherry, Mei, Scanlon, Mokdad, &amp; Grummer-Strawn, 2004) These children are also most likely to participate in the National School Lunch Program (NSLP),(Mirtcheva &amp; Powell, 2009) making the school food environment an important target of public health efforts to enhance childrenÆs dietary quality. School salad bars are widely promoted to enhance FV intake and prevent obesity.("Centers for Disease Control and Prevention. Overweight and obesity: Strategies and solutions for my community," 2013; Harris et al., 2012) However, there are very few empirical investigations of the effects of salad bars on FV intake, particularly within the NSLP.(Adams, Bruening, &amp; Ohri-Vachaspati, 2015b) Further, although increasing FV intake can potentially reduce energy intake if these items replace high calorie foods, there is a great need to enhance understanding of how increasing FV intake (and salad bars) actually influences childrenÆs energy intake within the NSLP.(Bayer et al., 2014; Bontrager Yoder &amp; Schoeller, 2014b; Ledoux et al., 2011b; Rolls et al., 2004; Tohill et al., 2004) This relation is particularly important to examine in low-income and racial/ethnic minority children, who face high obesity risk(C. L. Ogden et al., 2016) and are most likely to be impacted by school food policies, given their reliance on school meals.(Mirtcheva &amp; Powell, 2009) As highlighted in the Institute of Medicine report, Bridging the Evidence Gap in Obesity Prevention, there is an urgent need to conduct rigorous research of community-level policies and programs.("Bridging the Gap. Food and Fitness: School Health Policies and Practices Questionnaire," 2012) Rigorous research is essential to understand if the significant investment in school salad bars is meeting its intended purpose, guide resource allocation, and inform targeted interventions and policy mandates to optimize childrenÆs health.3.A.1. Obesity Policies Impacting the School Environment. The 2010 Healthy, Hunger-Free Kids Act (HHFKA) made significant changes to the NSLP (effective 2012), including an enhanced focus on FV variety and quantity.("Healthy Hunger-Free Kids Act of 2010. One Hundred Eleventh Congress of the United States of America, 2nd Session. S. 3307," 2010) Students are now required to take &gt;1 fruit or vegetable serving per meal (the ôserveö model). This model exposes children to healthier options,(Terry-McElrath, O'Malley, &amp; Johnston, 2015; L. Turner, Ohri-Vachaspati, Powell, &amp; Chaloupka, 2016) yet has also sparked controversy. StudentsÆ inability to refuse to take a fruit or vegetable might restrict their perception of choice (and research has demonstrated that increasing studentsÆ dietary choices [vs. limiting them] in the cafeteria is associated with increased FV intake).(Hakim &amp; Meissen, 2013b; Hendy et al., 2005; Lakkakula et al., 2011; Perry et al., 2004; Pittman et al., 2012; Schwartz, 2007) Consequently, there has been (primarily anecdotal)(Associated Press, 2013; Eisenstadter, 2013; Lawrence, 2013a, 2013b; Thompson, 2013) concern over increased FV plate waste and decreased NSLP revenue under this mandate, with only a handful of empirical studies in this area.(Amin, Yon, Taylor, &amp; Johnson, 2015a; Mazzeo et al., 2017; Schwartz, Henderson, Read, Danna, &amp; Ickovics, 2015b)For example, Amin et al(Amin et al., 2015a) found that elementary school children (primarily White; ~50% qualified for free or reduced price lunch) consumed fewer FVs (and produced more waste) under the current NSLP guidelines compared with the previous guidelines. However, a recent study conducted in an urban, low-income district, found that the new meal regulations increased fruit consumption and did not increase waste.(Schwartz, Henderson, Read, Danna, &amp; Ickovics, 2015a) Similarly, in Title I schools serving predominately African American children, we found that most children ate &gt;80% of the FVs served.(Mazzeo et al., 2017) In contrast, in a neighboring district (&gt;95% African American, in which all children received free meals("United States Department of Agriculture. School Meals: Community Eligibility Provision,")), 38% of FVs served were discarded.(Bean, Spalding, Theriault, Sova, &amp; Stewart, 2018) Alarmingly, 45% of food served to rural, predominately White pre-K and K students was discarded under the new meal regulations, with the greatest waste generated from vegetables.(Byker, Farris, Marcenelle, Davis, &amp; Serrano, 2014) Research is needed to enhance understanding of FV consumption patterns, including potential differences based on sociodemographic factors, and identify strategies to maximize the NSLP effectiveness. 3.A.2. Salad Bars as a Strategy to Increase FV Intake. Consistent with the enhanced focus on FVs, there has been rapid national support for salad bars as a means to increase FV intake in schools (e.g., LetÆs Move! Salad Bars to Schools).(Harris et al., 2012) As of July 2018, LetÆs Move! has raised &gt;$14 million and donated 5,349 salad bars to schools, with 327 schools on a waiting list to receive one.("Let's Move Salad Bars to Schools,") In 2015, the Centers for Disease Control (CDC) reported that 30% of schools have salad bars,(Merlo et al., 2015) a 13% increase from 2006-07.(L Turner &amp; Chaloupka, 2015) Moreover, the Salad Bars in Schools Expansion Act (H.R.2627) was introduced in 2015 (with bipartisan support), to expand the use of salad bars in schools.("114th Congress. H.R.2627 - Salad Bars in Schools Expansion Act,") The CDC cites the use of salad bars as a major strategy to address pediatric obesity;("Centers for Disease Control and Prevention. Overweight and obesity: Strategies and solutions for my community," 2013) the USDA also promotes school salad bars, citing their potential to improve nutrition, increase FV intake and reduce waste.("US Department of Agriculture. Salad Bars in the National School Lunch Program. Memo: SP 31-2013," March 2013) However, there is limited empirical support for these claims, with an urgent need for rigorous evaluations of their impact on dietary consumption, to guide optimal allocation of limited resources.(Adams et al., 2015a)      For example, LetÆs Move! provides empirical support for salad bars via a post-only self-report survey; no longitudinal or objective data were collected.("Gretchen Swanson Center for Nutrition. Evaluation of the Let's Move Salad Bars to Schools Inititative," 2014) Other support for salad bars has been found in cross-sectional studies with middle and high school students, who reported greater FV intake in schools with salad bars.(Gosliner, 2014; Terry-McElrath, O'Malley, &amp; Johnston, 2014) However, dietary intake was assessed via self-report only, thus subject to a number of biases. In contrast, 1st-5th grade studentsÆ FV intake (assessed via objective plate waste) was no higher in schools with salad bars compared with schools serving pre-portioned FV only.(Adams, Pelletier, Zive, &amp; Sallis, 2005a) However, this work was conducted &gt;10 years ago and might not be generalizable to todayÆs children, particularly given significant changes to the NSLP. There are also several program evaluations available online, although methodological concerns limit their internal validity (e.g., lack of comparison groups, post-only assessments, or low validity of FV assessment methods).("Gretchen Swanson Center for Nutrition. Evaluation of the Let's Move Salad Bars to Schools Inititative," 2014)     Only two quasi-experimental studies(Bean, Spalding, Theriault, Sova, et al., 2018; Slusser, Cumberland, Browdy, Lange, &amp; Neumann, 2007) have prospectively examined the impact of salad bars on dietary intake among elementary school students, and results were conflicting. Moreover, only one of these investigations,(Bean, Spalding, Theriault, Sova, et al., 2018) conducted by our team, was implemented under the current NSLP standards and assessed dietary intake objectively. In the first of these studies, Slusser et al(Slusser et al., 2007) compared FV intake before and after salad bar installation in 3 low-income schools. FV intake increased by 1.12 servings per day, as measured by 24-hour recalls; however, objective assessments of FV consumption were not conducted. There was also a 2-year gap between baseline and post assessments (and a 30% student transience rate), introducing bias due to history effects and reducing the likelihood that the same children were assessed at both time points. We recently assessed FV intake before and one month after salad bars were installed in two Title I elementary schools serving predominately African American children, all of whom received free meals.("United States Department of Agriculture. School Meals: Community Eligibility Provision,") Using objective, digital imagery plate waste methods, we found that students selected significantly more types of FVs after salad bars were introduced. However, at post, self-served FV portions were significantly smaller than those served by food service personnel, and mean FV intake at lunch decreased by .65 cups (c), compared to when FVs were pre-portioned exclusively.(Bean, Spalding, Theriault, Sova, et al., 2018) Increasing access alone thus might not be sufficient to shape consumption patterns in low-income students. Importantly, neither of these prior studies included comparison groups. We subsequently compared FV intake in schools with salad bars with schools serving proportioned FVs only, within this same district. Preliminary results suggest that students in schools with salad bars had higher vegetable selection (greater variety) compared with students in schools without salad bars, yet FV consumption did not differ (3.C.2.2). Of important note, salad bars in this district were offered in addition to pre-portioned FVs on the serving line, and salad bar usage varied widely (8-56%) between schools. The continued availability of pre-portioned FVs precluded the ability to isolate how salad bars impacted dietary consumption. There were also between-school differences in salad bar location, a factor demonstrated to impact usage patterns.(Adams, Bruening, Ohri-Vachaspati, &amp; Hurley, 2016) These results highlight the great need for rigorously-designed, prospective evaluations of school salad bars, with a greater number of schools, using robust scientific methods, including comparison groups, and assessing dietary intake objectively. The current application will use validated, digital imagery plate waste methods to compare changes in dietary consumption patterns at lunch in randomly selected, matched schools, half with salad bars, and half serving pre-portioned FVs only, standard under the NSLP. Importantly, salad bars in the current application are in a standard location, use the same menus, and will replace all other FVs on the lunch line, thus all students must select FVs from the salad bar, eliminating confounds present in prior studies.3.A.3. Variety and Choice as Potential Mechanisms to Increase FV intake. Increasing accessibility to a variety of FVs and fostering choice are two empirically and theoretically-supported mechanisms proposed to explain how salad bars might impact dietary consumption.(Adams et al., 2005b; Bere &amp; Klepp, 2005; Blanchette &amp; Brug, 2005; Cohen et al., 2015; Hakim &amp; Meissen, 2013a; Hendy et al., 2005; Perry et al., 2004; Pittman et al., 2012) For example, greater variety of FVs offered (independent of salad bar status) was associated with higher FV intake among elementary school students.(Adams et al., 2005b) Similarly, we found that introducing salad bars into low income schools increased variety of FVs offered and selected,(Bean, Spalding, Theriault, Sova, et al., 2018) a major goal of the HHFKA.("Healthy Hunger-Free Kids Act of 2010. One Hundred Eleventh Congress of the United States of America, 2nd Session. S. 3307," 2010) Yet, self-served portions were smaller and FV intake decreased.(Bean, Spalding, Theriault, Sova, et al., 2018)      Fostering choice might be particularly important within the NSLP ôserveö model, given its potential to restrict childrenÆs perception of choice. Indeed, we found that 85% of 4th and 5th grade students (N=1193) liked the ability to choose FVs from their school salad bar; however only 44% reported using the salad bar at least once per week.(Bean, Spalding, Theriault, Sova, et al., 2018) As noted, salad bars in our prior study were offered in addition to fixed portions of FVs on the lunch line, increasing variety, yet precluding isolation of presentation methods; this design also introduced confounds related to FV familiarity (e.g., of canned(Moreno-Black &amp; Stockard, 2018) and/or heated FVs) competing with salad bars. Indeed, students reported being surprised that FVs in the salad bar were cold.(Bean, Spalding, Theriault, Sova, et al., 2018) FVs on the salad bars in the current application are all fresh and replace all fixed portion FVs on the serving line. As such, Intervention (self-serve salad bars) and Control (pre-portioned FVs) schools will have different FV presentation methods; however all schools will be operating under a policy requiring students to take at least one FV serving.("New Meal Pattern Requirements and Nutrition Standards, USDAÆs National School Lunch and School Breakfast Programs,") These differences will allow examination of the independent and combined impact of variety and choice, two mechanisms with potential to increase FV intake, within the NSLP. 3.A.4. The Role of FVs and Salad Bars in Obesity Prevention. Increasing FV intake is routinely promoted as an obesity prevention strategy and is also a target of related school policies, such as the HHFKA.("Healthy Hunger-Free Kids Act of 2010. One Hundred Eleventh Congress of the United States of America, 2nd Session. S. 3307," 2010) Similarly, the CDC promotes school salad bars as a method to reduce pediatric obesity via increasing FV intake.("Centers for Disease Control and Prevention. Overweight and obesity: Strategies and solutions for my community.," 2013) There is a widespread belief that increasing FV intake results in reduction in caloric intake, via energy displacement with low energy dense FVs, increasing satiety.(Casazza et al., 2015) Yet it is unclear how increasing FVs relates to energy intake (and obesity risk) in children, in part due to methodological limitations of extant research;(Bayer et al., 2014; Bontrager Yoder &amp; Schoeller, 2014a; Casazza et al., 2015; Ledoux et al., 2011b) even less is known about how increasing FV intake within the NSLP (which limits calories available per meal) relates to energy intake at lunch. For example, a 2007 study found that an increase in FV intake at lunch was associated with decreased self-reported energy intake in students at schools with salad bars.(Slusser et al., 2007) In contrast, a more recent study(Bontrager Yoder &amp; Schoeller, 2014a) found that lunches with the greatest FV consumption also had the greatest total energy intake. However, non-FV energy decreased across FV intake groups (thus at least some of the energy consumed from other sources at lunch was displaced by FVs). Importantly, this study was conducted prior to the current NSLP guidelines and only 54% of schools evaluated had salad bars. No studies have prospectively examined how school salad bars impact objectively-assessed energy intake at lunch. This application addresses the need for systematic, longitudinal examination of the relations among FV intake, salad bars, and energy intake at lunch in the NSLP, using objective digital photography methods.  Results will enhance understanding of the potential impact of salad bars, an intervention designed to enhance FV consumption at lunch, on obesity risk. 3.A.5. Salad Bars and NSLP Participation. Increasing NSLP participation is a priority across districts, as it enhances the economic stability of school nutrition departments.(Vernarelli &amp; OÆBrien, 2017) There are also public health implications, as school meals offer superior nutrition, compared with meals brought from home, particularly for low-income children.(Vernarelli &amp; OÆBrien, 2017) However, NSLP participation has consistently declined, creating economic difficulties for school nutrition departments.("School Nutrition Association. School Nutrition Operations Report: The State of School Nutrition 2016," 2016) Salad bars are often proposed as a mechanism to enhance NSLP participation,("Gretchen Swanson Center for Nutrition. Evaluation of the Let's Move Salad Bars to Schools Inititative," 2014) yet to date, there are no objective reports to support this claim. (Note that we are currently examining these data in our ongoing investigation; however, in this district, all children receive free meals and NSLP participation is &gt;90%, limiting ability to detect differences and reducing generalizability). The current application will examine how salad bars impact cafeteria sales and NSLP participation within a diverse district, with wide variations in NSLP participation, enhancing generalizability of findings related to these critical revenue sources.</t>
  </si>
  <si>
    <t xml:space="preserve">Cafeteria staff may benefit if they win a gift certificate for $25.00 by participating in a raffle.  Cafeteria managers will benefit from receiving a payment of $25.00 for completion of the process logs. </t>
  </si>
  <si>
    <t xml:space="preserve">Elementary school children K through 6th grades will be included in this study from Fairfax County Public School and the cafeteria staff at these schools. Twelve pairs of elementary schools will be randomly selected (12 with a salad bar [Intervention] and 12 without a salad bar [Wait list Control]). This population was selected as they are all receiving salad bars during the study duration which will facilitate completion of study aims.The reason for excluding children whose gender cannot be readily determined is that the study is examining sex as a biological variable to determine if there are sex differences in outcomes. </t>
  </si>
  <si>
    <t xml:space="preserve">Improving childrenÆs dietary intake is critical. Optimizing school meals within the National School Lunch Program (NSLP) can have a significant public health impact. Tremendous resources have been invested in school salad bars as a means to increase fruit and vegetable (FV) intake, yet it is not known if they achieve this goal. Fairfax County Public Schools (FCPS) is installing salad bars into all of their elementary schools (with no involvement by this study team). This application will conduct a systematic evaluation of this salad bar program. By randomly selecting schools receiving salad bars, matching them with those serving pre-portioned FV only, and conducting a comprehensive, longitudinal evaluation that includes objective, validated assessments of dietary intake, this application will address these critical gaps, advance science, and guide policy in this area. Specifically, this application will identify: 1) how salad bars impact dietary consumption at lunch, and 2) consequences of, and barriers and facilitators associated with, salad bar implementation. This time-sensitive investigation will yield some of the clearest evidence related to salad bars to date, providing a strong evidence base to evaluate school nutrition policies designed to enhance dietary intake and reduce health disparities within the NSLP.     H1: We hypothesize that schools with salad bars will have greater increases in both FV selection and consumption, and decreases in FV waste, compared with schools without salad bars.H2: We hypothesize that schools with salad bars will have greater improvements in dietary quality and reductions in total energy intake at lunch, compared with schools without salad bars. </t>
  </si>
  <si>
    <t>Research staff will participate in an initial training session conducted by Dr. Bean, that orients team members to the protocol and their research related responsibilities. In this meeting, adverse event and study related problem communication plans will be discussed. Staff will be instructed to communicate with the PI via email and phone as needed to address issues as they arise. Separate trainings will be scheduled for personnel who need to be blinded to study hypotheses (e.g., plate waste raters). Drs. Bean, de Jonge and Mazzeo conduct weekly research team meetings in which protocol related information and updates are communicated (e.g., recruitment, data management and analysis issues, as well as organizational issues related to the implementation of this proposal). Communication Plan. Dr. Bean will hold an all-investigator (including consultants from Real Food for Kids), in-person planning meeting in Year 1 at VCU prior to the initial baseline assessments. The full study team will meet again (in person/videoconference) after the initial baseline assessments and quarterly throughout the study duration. Dr. Bean will hold weekly research meetings throughout the study duration, and Drs. de Jonge, Mazzeo and Bean will have weekly meetings (either in person or via teleconference) related to the conduct of the cafeteria protocols. In Years 3 and 4, all investigators will meet in person twice, in addition to continued quarterly meetings (via videoconference or in person) to review progress on study aims. More specifically, in Year 3, investigators will discuss the data merging and analysis plan; in Year 4, they will review the study findings and dissemination plan. All of these investigators have a lengthy history of collaboration, and have used these multiple forms of communication successfully to complete research objectives. The current dissemination plan also includes methods to communicate findings to Fairfax County Public Schools Food and Nutrition Services and Administration, as well as the development of policy briefs and presentations and publications in peer reviewed outlets. The team will also have regular communication as needed throughout the study duration. The research team will communicate with school administrators to establish dates for ratings. This team  has a history of productive collaboration on prior investigations and has demonstrated their ability to implement effective communication plans related to the conduct of study activities, adhering to proposed timelines. Further, Drs. de Jonge and Bean are currently collaborating on a school-based needs assessment in northern Virginia, and have demonstrated their ability to communicate effectively to implement study aims.</t>
  </si>
  <si>
    <t>At this time, very little is known regarding the outcomes associated with salad bars within the National School Lunch Program. For example, it is unclear whether the presence of salad bars enhances studentsÆ selection and consumption of FVs. Moreover, the effects of FV on total calorie intake is not well understood, and has significant implications for obesity prevention. This study will investigate these issues empirically. Investigation of the effect of salad bars within this NSLP policy has important implications and substantial potential benefits.There is consensus among medical professionals, educators, legislators and parents that action must be taken to reduce the alarming rates of pediatric overweight and obesity. However, multiple well-intended policies are implemented in the absence of data and do not always achieve their desired effects. Tremendous resources have been invested in providing salad bars to schools, with the goals to increase FV intake and help reduce obesity. However, data supporting their use is limited. Evaluating school policies aimed at improving the school food environment offers the opportunity to reach large numbers of children from diverse backgrounds. This project evaluates the effects of salad bars within the existing ôserveö model, now standard under the revised NSLP. Additionally, examining how FV at lunch impacts caloric intake  contributes to understanding of the role of FV in obesity prevention. Given the widespread promotion of promotion of FV (and school salad bars specifically) for obesity prevention, it is extremely important to collect these data to optimize the effects of the NSLP. In sum, the risks are minor and will be further minimized by the steps outlined. As substantial benefits may accrue to society from this research, this project has a very favorable risk-to-benefit ratio.</t>
  </si>
  <si>
    <t xml:space="preserve">There will be no recruiting materials for this study. No contact information is collected.Trained research staff will stand at the exit to the lunch line. As students exit the line, they are asked, "Can I take a picture of your lunch tray?" If the student says yes, they ask if they can place a label on the tray and then take an image. Students can refuse to have their tray imaged at any time.Emails containing the survey link will be disseminated via list serv to cafeteria staff by the Fairfax Division of Food and Nutrition Services and. Two reminder emails will be sent. On rating days, VCU research staff will meet briefly with cafeteria staff in their 30 min break prior to lunch starting at the school. They will describe the purpose of the survey, its voluntary and confidential nature, and provide options for its completion via iPad, paper, or via the survey link.  Paper surveys and iPads will be provided in a private location in the cafeteria, should they chose to complete it at that time. Self addressed stamped envelopes will be provided for those who do not wish to complete the survey on site.Prior to the start of the study, cafeteria managers will attend a short  orientation, led by the study team, to provide details of the study procedures and answer any questions. Process logs will be distributed at that time. They will be collected during the post-ratings. </t>
  </si>
  <si>
    <t xml:space="preserve">     This application, submitted in response to PAR-18-854, Time-Sensitive Obesity Policy and Program Evaluation, will use validated methods, informed by our extensive formative work (R03HD088985; R03HD080938) to conduct a comprehensive evaluation of salad bars in Fairfax County Public Schools. This district has already begun installing salad bars, and over the course of 5 years (2016-2021), will have salad bars in all 141 elementary schools (K-6th grades). There is thus a unique and time-sensitive opportunity to conduct a waitlist control, cluster randomized controlled trial. Specifically, 12 pairs of matched schools will be randomly selected: half will receive a salad bar (Intervention; replacing all other FVs) and half will only serve pre-portioned FVs, standard under the NSLP (Control). Thus groups will have different FV presentation methods; however all schools will be operating under a policy requiring students to take at least one FV serving. In contrast to our prior salad bar investigation, salad bars in Fairfax will replace all other FVs on the lunch line, and students can select their entire meal from the salad bar. This implementation model facilitates a more rigorous comparison between schools with and without salad bars than what previously has been conducted. Schools will be matched on Title I status (a proxy for socioeconomic status) and percent of racial/ethnic minority students based on higher obesity risk. Dietary intake at lunch will be objectively assessed in each pair of schools, prior to (baseline), and 4-6 weeks after salad bars are installed (post), resulting in ~14,160 lunch observations throughout the study duration. We will also obtain cafeteria sales and NSLP participation data to examine how salad bars impact these critical revenue sources. Finally, we will assess implementation practices and cafeteria personnelÆs perspectives, to identify barriers and facilitators to salad bars and inform sustainability efforts. Specific Aims are as follows:Aim 1. To compare FV selection and consumption at lunch in Intervention (salad bar) and Control (pre-portioned FV only) schools. Digital imagery plate waste procedures will assess the primary outcomes of FV selection (type, variety, and quantity) and subsequent consumption (% consumed/wasted) at baseline and 4-6 weeks after salad bars are installed.     H1: We hypothesize that schools with salad bars will have greater increases in both FV selection and consumption, and decreases in FV waste, compared with schools without salad bars.Aim 2. To examine the impact of salad bars on 1) dietary quality (assessed with the Healthy Eating Index)("National Cancer Institute. The Healthy Eating Index 2015û Population Ratio Method," 2015) of the total lunch, and 2) energy intake (kcals; analyzed using Nutrition Data Systems for Research) for the total lunch, FV only, non-FV items, and beverages. We will also explore the association between FV intake and overall calorie consumption at lunch.    H2: We hypothesize that schools with salad bars will have greater improvements in dietary quality and reductions in total energy intake at lunch, compared with schools without salad bars. Aim 3. To conduct a process evaluation to examine other potential effects of salad bars, such as changes in monthly sales (FV sales/student/meal and % NSLP participation) in Intervention and Control schools, and to determine barriers and facilitators associated with salad bar implementation, to inform sustainability efforts.   Exploratory Aim. To examine the potential moderating role of the school-level sociodemographic factors of percent high obesity risk racial/ethnic minority students and Title I status, on results from Aims 1-3. </t>
  </si>
  <si>
    <t xml:space="preserve">3.C.3. STUDY DESIGN AND METHODS. Fairfax County Public Schools (FCPS) is installing salad bars into all 141 elementary schools from the 2016-17 through 2020-21 school years (19 were installed in 2016-17; 31 were installed in 2017-18). There are thus 91 schools remaining for potential inclusion in the proposed investigation, with salad bars to be installed over a 3-year period. Salad bars are launched throughout the year. This installation schedule provides a unique opportunity to evaluate a natural experiment, with a waitlist control design. Specifically, randomly selected schools receiving salad bars will serve as Intervention schools, and be matched with Control schools serving pre-portioned FVs only. These waitlist (Control) schools will receive salad bars in the subsequent school year.3.C.3.1. Experimental Design and Randomization. To test study aims, we will conduct a 2 (Intervention and Control) x 2 (baseline and post) cluster RCT. Students will be nested within 12 pairs of randomly selected, matched schools; within each pair, one school will receive a salad bar (Intervention), and one will serve pre-portioned FVs only (Control). Objective assessments of dietary intake will be conducted at lunch prior to (baseline) and 4-6 weeks after (post) salad bars are installed, in each pair of matched schools. The primary dependent variable of interest is change in FV intake, assessed using digital imagery plate waste methods.      Prior to random selection, each school will be assigned to one of 4 categories based on sociodemographic variables. We used information from schools that received salad bars in the first 2 years of the FCPS program (2016-17 and 2017-18; prior to the proposed study) to develop matching procedures. Matching was based on: 1) Title I status (a proxy for SES, which includes % free and reduced price lunch) and 2) % of students from racial/ethnic backgrounds at higher risk of obesity (American Indian, African American, Hispanic, Native Hawaiian/Pacific Islander, multiracial). Four categories of schools resulted: A = &lt;33% minority AND not Title I; B = 33-66% minority AND not Title I; C = 33-66% minority AND Title I; and D = &gt;66% minority AND Title I. Matching procedures were then applied to the remaining 91 schools, demonstrating that each category has adequate numbers of schools in each year of the proposed study to successfully execute these methods.      As illustrated in Figure 1, a total of 16 different schools will be included (A1 to D4), 4 from each sociodemographic category. In Year 1, 8 schools will be randomly selected: 4 with salad bars (A1 to D1; Intervention), matched with 4 serving pre-portioned FVs only (A2 to D2; Control). In Year 2, these 4 control schools will receive salad bars and become Intervention schools, and will be matched with 4 new, randomly selected Control schools (A3 to D3). These procedures will be repeated in Year 3, with A3 to D3 becoming Intervention schools, matched with new randomly selected Control schools (A4 to D4). There will ultimately be 12 pairs of matched schools (12 Intervention [shaded green] and 12 Control [shaded yellow]).      Each pair of Intervention and Control schools will be assessed concurrently, which minimizes the threats maturation and history effects pose to internal validity.(Cook, Campbell, &amp; Day, 1979) Baseline and post-assessments within each pair will be conducted on days with the same menu cycle, which controls for potential confounds, such as the varying palatability of meals and seasonal variations in food availability (FCPS schools have 5 week menu cycles). We will also control for month of assessment in all analyses. This is particularly important in the elementary school setting, where students are continually adjusting to the environment and school breaks can affect eating habits.(Moreno, Johnston, &amp; Woehler, 2013) Inclusion of baseline assessments will allow us to control for any baseline differences between schools. Raters will be blinded to avoid potential bias. Moreover, conducting independent double ratings of ~20% of meals will further minimize the influence of any potential bias. Finally, this studyÆs internal validity is enhanced by matching schools on key variables prior to randomization, so that they differ primarily on presence of a salad bar.(Cook et al., 1979) Matching procedures were carefully developed to evaluate how school-level factors of race/ethnicity and SES might moderate the impact of salad bars. Other variables that could potentially vary between schools and impact outcomes will be carefully monitored and considered in analyses (e.g., NSLP participation or school environment factors). Plate waste assessments will be conducted in wait list control schools during two consecutive years; however, students will not know the purpose of the assessments, and their prior experience with these (minimally obtrusive) methods is not likely to alter dietary behaviors during the following school year. 3.C.3.2. Target Population and Sample. FCPS, located in northern Virginia (90 miles from VCU), serves &gt;189,000 elementary school students (K-6th grades); 48 of its 141 elementary schools are Title I, and 31% (&gt;58,500) of students receive free and reduced price lunch (1%-91% across schools). Students are 40% White, 25% Hispanic, 19% Asian, 10% African American, and 5% multiracial. These data highlight the great diversity of this district with respect to SES and race/ethnicity, making FCPS an ideal setting to examine if there is a differential impact of salad bars based on these school-level factors. Potential schools have a mean enrollment of 692 students and mean NSLP participation rate of 53% (range 23-85% [national rate is 61%("School Nutrition Association. School Nutrition Operations Report: The State of School Nutrition 2016," 2016)]).      Lunches from all children who participate in the NSLP on rating days will be eligible. We conservatively estimate rating ~295 lunches (~80% of NSLP participants) per school on each assessment date, from K-6th grade students, with equal grade distributions. This rate is consistent with those achieved in our formative work. We thus anticipate rating 7,080 lunches (3,540 per condition) at baseline and post-assessments across 12 pairs of matched schools, for a total of 14,160 school lunch observations throughout the study duration. To inform understanding of barriers and facilitators to salad bars, cafeteria personnel from target schools will complete post-surveys assessing their perspectives related to salad bars; there are 4-7 staff per school (primarily female), from diverse backgrounds. With an 80% response rate, consistent with rates we achieved previously,(Bean, Spalding, Theriault, Dransfield, et al., 2018) we anticipate that ~70 cafeteria staff will participate.  3.C.3.4. Cafeteria Assessor and Digital Imagery (DI) Rater Training. Blinded cafeteria assessors and DI raters will be trained following detailed protocols used in our formative work, which resulted in excellent IRRs, maintained throughout the trial. Cafeteria assessors will participate in a standardized training that includes details of cafeteria procedures, in addition to extensive practice taking photographs from a standard angle (45░) and distance using mock trays. Feedback will be provided until methods are consistently applied.  A Reliance Agreement has been obtained with George Mason University (GMU) to add personnel affiliated with GMU to recruit, train and serve as assessors.      Independent raters (blind to timepoint and study hypotheses) will be trained according to protocols to rate item selection and consumption from the photographs. Raters will view multiple images of plated and post-consumption trays from previous salad bar investigations. They will indicate the % of each item consumed in 20% increments.(Corby K. Martin et al., 2007; Smith &amp; Cunningham-Sabo, 2014; Taylor et al., 2014) Because of the variable reference portions from salad bars, raters will be carefully trained to assess portion sizes and volume visually (to the nearest ╝c) for different servings of FVs (that had been previously measured) using photographs and standard portions (3.C.4.3) as a guide, consistent with our previously validated methods.(Bean, Raynor, et al., 2018) Raters must achieve IRRs (assessed via ICCs) of &gt;.80 for all items evaluated, as well as ICCs &gt;.80 when compared with ôgold standardö ratings to indicate readiness to participate in the study. Previous use of this training method yielded excellent IRRs, maintained throughout the trial.(Bean, Spalding, Theriault, Sova, et al., 2018; Mazzeo et al., 2017) 3.C.4. DIETARY ASSESSMENT PROCEDURES. 3.C.4.1. Consent Procedures. Passive consent will be used; students can refuse to have their tray imaged without penalty. Parents/caregivers will be informed of the study via notification letters sent home by the schools, with a form to return if they wish to opt their child out of assessments. These forms are returned to the child's teacher, who maintains the list of students who's parents opted out. On rating days, teachers place discrete stickers (provided by the research team) on these students so that staff do not approach them. On rating days, teachers read a short script to students prior to lunch to inform them about ratings occurring in the cafeteria, and that participation is voluntary. In our prior salad bar investigation HM20007166), we used these same methods and only .02% of students (37/2266) opted out of the study (either via parent opt-out or in the lunch line).3.C.4.2. Cafeteria Procedures. Lunchroom observations will be conducted in randomly selected, matched pairs of schools by trained assessors (typically graduate and undergraduate students in psychology, nutrition, or public health). Each matched school pair will be rated concurrently, before (baseline) and 4-6 weeks after salad bars are installed (post), for menu consistency. Lunch selection and consumption will be assessed using validated DI methods,(Nicklas et al., 2013; Smith &amp; Cunningham-Sabo, 2014; Taylor et al., 2014) implemented successfully in our prior work.(Bean, Raynor, et al., 2018; Bean, Spalding, Theriault, Sova, et al., 2018) As students enter the lunch line (in grade groups), staff will obtain their assent. If students agree, they will affix a label on their tray (with grade recorded). Labels are color-coded and numbered to track sex and facilitate subsequent rating by matching pre and post-consumption images. As students exit the lunch line, research staff will place their tray on a reference table to standardize the distance, and take a photograph. Staff assign gender based on assumptions, consistent with our prior work in Richmond Public Schools and other school lunch investigations. While there is a small risk of error (less likely at the elementary level, although still possible), we use multiple colors for each gender within each grade so that students could not guess the patterns, to reduce the possibility of harm if the assessor is incorrect. If the assessor is at all unsure about gender, that student just passes and is not approached. There is no difference about how the tray is labeled. Not all students' trays are rated (it is nearly impossible to rate all, as this would create a build up in the lunch line). Thus it is not at all unusual to skip students and would not appear to exclude students. However, in our prior work we found that some students wanted a label. If this occurs, we do provide a label to the student if they come back and want one (we just note that this # will not be used in the data), and indeed, there is no photograph of that tray so it won't be used. These procedures worked well in Richmond. All photographs will be taken digitally with iPads at a standard distance and 45░ angle from the meal.(Bontrager Yoder &amp; Schoeller, 2014a; Swanson, 2008; Williamson et al., 2003) The number of students who bring a lunch from home per grade will be counted. If food from home (typically drinks and snacks) is added to the school meal, it will be included in the photograph and subsequently rated. Trash cans will be moved during observations, except for those staffed by raters. Upon completion of each lunch period, students will be instructed to leave their trays on the lunch table. Staff then prepare each tray for rating. They reposition items to ensure the label and all items are visible and pour beverage waste into a clear measuring cup to facilitate rating.(Swanson, 2008) If opened, pre-packaged items (e.g., chips) are removed from packages. We developed this method in our formative work to facilitate estimation of intake in the lab and overcome lower reliabilities found for packaged food in a prior plate waste study.(Hanks, Wansink, &amp; Just, 2014) Staff will then take another image documenting what was left unconsumed. Trays are then discarded and tables cleaned for the next lunch period. Images will be subsequently uploaded onto computers in the lab to prepare for rating. After post-ratings, staff will distribute FV-themed pens (or similar small item) to all children (regardless of participation), as tokens of appreciation.  Benefits of DI are the rapid acquisition of data in the cafeteria environment (&lt;5 seconds per tray(Hanks et al., 2014; Swanson, 2008)), low staff and school burden, and ability to conduct objective ratings in an unhurried laboratory setting. Moreover, both rater agreement and validity for estimating portion sizes and waste using DI methods, including those from salad bars, are very high.(Bean, Raynor, et al., 2018; Swanson, 2008; Williamson et al., 2003)        On each rating day, study dietitians will verify all foods against school menus. Photographs of the lunch line will be taken to document placement of FVs, including salad bars. Photographs and direct measurements (using a calibrated food scale) of 3 portions of each item will be taken and an average used as the reference for a standard portion. Serving sizes, product information and recipes of all items offered will be obtained from the FCPS dietitian after each rating period, for entry into NDSR and subsequent analyses.3.C.4.3. Salad Bar Reference Portions. Given variable portions of self-serve salad bar items, we will use methods described previously(Bean, Raynor, et al., 2018) to create reference portions of all salad bar menu items. Food will be prepared in the lab, using methods consistent with those used in the schools (e.g., diced, sliced or whole). Two dietitians will independently serve 3 portions of each item (╜c, ╝c, ╛c) onto cafeteria trays. Portions will be weighed in triplicate (after taring to remove the weight of the tray), and an average used as the reference weight. Staff will take photographs of these portions for use by DI raters when estimating starting portions from salad bars. 3.C.4.4. DI Rating Procedures. In the lab, trained, blinded, independent raters will simultaneously view the images of the food selection and waste for each tray on a computer screen.(Corby K. Martin et al., 2007; Smith &amp; Cunningham-Sabo, 2014; Taylor et al., 2014) Raters record which items were selected and then estimate the % of each item (FVs, non-FVs, beverages) left on the plate. Given variable reference portions for salad bar items, raters will estimate the plated volume of FVs selected to the nearest ╝c, consistent with prior research.14,(Amin et al., 2015a) Reference images of each salad bar item in standard portions (3.C.4.3) will be available to assist raters in making judgements. Salad dressing usage (Y/N and type [ranch or Italian]) will be recorded and standard serving sizes (1oz) applied. Schools use a 24oz bottle of each dressing and monitor usage in daily production records. Per FCPS, 25-35% of students use salad dressing (based on the assumption that 1oz is used per child), which is consistent with objective assessments in prior research.(Moreno-Black &amp; Stockard, 2018) Further, FCPS salad bar coordinators reported that over-portioning has not been an issue, likely due in part to close monitoring by staff. However, given potential for caloric intake to vary based on salad dressing portion applied, we will monitor usage and adjust rating methods accordingly. Foods brought from home will be noted and will only be rated if the student also purchased a school lunch (i.e., went through the lunch line and had a pre-consumption photograph taken). At least 20% of images will be double rated and IRRs calculated for each item. If IRRs fall below .80, raters will be retrained and images re-rated. We have demonstrated our ability to achieve and maintain extremely high IRRs using these methods.(Bean, Spalding, Theriault, Sova, et al., 2018) We also validated use of DI against measured weights to estimate volume and waste from salad bars and demonstrated excellent IRRs (ICCs=.91) and accuracy for both starting portions (ICC=.74) and waste (ICC=.98) across vegetables.(Bean, Raynor, et al., 2018) 3.C.5. MEASURES.3.C.5.1. Cafeteria Environment. Prior to baseline, we will obtain details about each school from Fairfax Food and Nutrition Services to include: 1) number of points of sale, 2) lunch period length (if different from 30 min district standard), 3) lunch time per grade, 4) presence of a school garden, 5) other relevant programs (e.g., Farm to School programming); 6) free and reduced-price lunch and NSLP participation rates; 7) other food environment aspects that might vary between schools. These factors will be considered in analyses as potential explanations of any differential impact of salad bars across schools.3.C.5.2. Demographics. School, sex, and grade will be obtained from labels affixed to trays (3.C.4.2). On rating days at each school, study staff will obtain NSLP participation rate, updated enrollment data, number of students absent per grade, number of lunches brought from home, and number of student and parent opt-outs (to determine study participation rate). 3.C.5.3. FV Selection and Plate Waste. Raters note which items were available and selected, including number and types of FVs (coded with a location). Vegetables will be categorized as dark green, red/orange, legumes, starchy, and other, consistent with USDA/NSLP.("New Meal Pattern Requirements and Nutrition Standards, USDAÆs National School Lunch and School Breakfast Programs,") Fruit is defined as whole fruit (not juice). Variety will be scored as the number of different types of FVs and as the number of different categories of vegetables the student selected. Location (salad bar, lunch line, or point of sale) and serving type (self-serve, pre-portioned) of each FV will be obtained from photographs of the lunch line. Raters will estimate the % of each item consumed in 20% increments.  Ounces remaining (to the nearest 0.5oz, assessed in the photographs of measuring cups) will be used to determine % consumed for beverages, consistent with methods applied previously.(Taylor et al., 2014) Plate waste (%) and % consumed will be determined for 1) FVs, 2) non-FVs, and 3) beverages. The average % consumed for all salad bar components will be calculated and applied to dressing (if used) to calculate consumption. These methods are consistent with those used in our prior salad bar investigation, yielding excellent IRRs.3.C.5.4. Nutritional Information. Recipe data from standard portions (average of 3 measured portions) and all FVs from the salad bar will be entered into NDSR(Feskanich et al., 1988; Feskanich, Sielaff, Chong, &amp; Buzzard, 1989) for analysis. The amount missing (assessed in 3.C.5.3) will be assumed to have been consumed,(Bontrager Yoder &amp; Schoeller, 2014a; C. K. Martin et al., 2014; Taylor et al., 2014) and subtracted from the plated portion. FV, non-FV, beverage, and total energy (kcal) available and consumed will be calculated. The Healthy Eating Index (HEI) 2015("National Cancer Institute. The Healthy Eating Index 2015û Population Ratio Method," 2015) will assess dietary quality of the lunch; scores for each component will be calculated from NDSR data,("Nutrition Coordinating Center, University of Minnesota. Healthy Eating Index," 2015) and a total HEI score (possible range = 0-100) for the meal will be created. The HEI 2015 was developed by the USDA and NCI to evaluate dietary quality compared with current USDA guidelines.3.C.5.5. Sales Data. Monthly NSLP participation rates, FV sales/reimbursements, and salad bar sales/ reimbursements (including whether the salad bar was part of a NSLP meal or a la carte [Intervention schools]), and number of days lunch was served per month will be obtained from FCPS for all selected schools. 3.C.5.6. Cafeteria Staff Survey (see attached). At post-testing, cafeteria staff will be asked to complete a survey used in our formative work(Bean, Spalding, Theriault, Dransfield, et al., 2018) and in previous investigations("Bridging the Gap. Food and Fitness: School Health Policies and Practices Questionnaire," 2012; Bruening, Adams, Ohri-Vachaspati, &amp; Hurley, 2017; Spruance, Myers, O'Malley, Rose, &amp; Johnson, 2017) to assess perceptions of the school food environment, perceived barriers and facilitators to salad bars, satisfaction with staff and student training, impact of salad bars on daily work, and suggestions for improvement. Responses will identify barriers and facilitators to salad bar programs to inform their sustainability and will be considered as potential factors explaining any differential findings between schools. Surveys will be anonymous and sent electronically via listservs (with reminder emails sent) using REDCap. Specifically, FNS administrators will email links to the survey to cafeteria personnel (all responses go to the VCU study team). Paper surveys will also be available and will be distributed at post-testing by study staff, with a self addressed, stamped envelope provided to return to the study team (surveys will also be collected on site during post-testing if completed). Further, on post-rating days, cafeteria personnel can also chose to complete the post-survey via iPads. We offer multiple methods to increase response rate and allow respondents to respond in the method that is most comfortable for them and with the least burden. This survey is expected to take 5-10 minutes. To increase participation, respondents will have the option to enter a raffle for a $25 gift card. These methods yielded high response rates in our prior work.(Bean, Spalding, Theriault, Dransfield, et al., 2018) 3.C.5.7. Process Logs (see attached; there will  be no human subjects data gathered on this form). Cafeteria managers at the target schools will complete process logs for 4 weeks after salad bars are installed, assessing implementation practices (e.g., location of salad bar, monitoring, menu) and any aberrations from protocols. Managers will receive a $25 gift card for completion of logs. FCPS Food and Nutrition Services staff will provide any modifications to salad bar training or methods. We will also monitor any changes to NSLP policies that might impact the current investigation for consideration in analyses. 3.C.7. POWER AND ANALYSIS PLAN. 3.C.7.1. Power Analysis. Power and effect size of the multilevel models that will be used to analyze the variety of outcomes in our cluster RCT are a function of a number of parameters: 1) the number of clusters (J=16 independent schools [8 Intervention and 8 Control]), 2) the cluster size (n=295 lunches per school), and 3) the ICC (estimated as 0.01, 0.05, and a much more conservative 0.10), which takes into account the correlated nature of our data and is the ratio of variability between clusters to the total variability.(Killip, Mahfoud, &amp; Pearce, 2004) Optimal Design Plus Empirical Evidence v3.01 software("University of Michigan. Optimal Design Plus Empirical Evidence version 3.01,") was used to calculate the minimum detectable effect size given the parameters above, a=.05, and a desired power of 80%. For ICCs of 0.01, 0.05, and 0.10, we have 80% power to detect small to medium effect sizes of 0.17, 0.35, and 0.48, respectively. Thus, our proposed sample of 14,160 observations will be more than adequate to evaluate the study aims. 3.C.7.2. Analyses. Prior to analyses, distributions of all measures will be examined. Contingency tables and frequency distributions will be evaluated (for categorical and continuous variables, respectively), and transformations considered. Outliers will be checked for errors before being used in analyses. Sex differences will be assessed for all outcomes; if significant differences are found, analyses outlined below will be stratified by sex. All tests will be 2-sided at a=.05 level, corrected for multiple comparisons, and conducted in SAS v9.3.Aims 1 and 2. Analyses are dictated by the cluster RCT study design. Data are hierarchical, gathered in multiple levels. The first level of measurement is from students, clustered within schools, the second level of measurement. We are measuring consumption based on students, yet their treatment assignment is defined by the schoolÆs assignment. This nested structure must be considered in analyses as the assignment of intervention to the schools can result in students within schools being positively correlated for the outcomes. Without taking into account the correlated nature of the data, Type 1 error rate for the intervention effect might be inflated and the significance of the study findings misinterpreted. Multilevel Linear Modeling (MLM) is a type of regression used to analyze nested data as it can accommodate fixed and random effects and correlated observations within units of assignment (schools). SAS PROC MIXED (for continuous variables) and PROC GLIMMIX (for dichotomous and ploytomous data) have MLM applications which take into account random effects and correlated observations and will be used in these analyses. Potential covariates include grade (a proxy for body size differences(Bontrager Yoder &amp; Schoeller, 2014a)), NSLP participation, and month of assessment, where appropriate. Additional variables that will be considered as covariates include factors related to the school cafeteria environment that might differ between schools (e.g., lunch duration). Using these models, we will evaluate differences between Intervention and Controls schools in types and variety of FVs and categories of vegetables selected, and subsequent consumption (% consumed/wasted) at baseline and 4-6 weeks after salad bars are installed (Aim 1). Variety will be recorded as the number of different types of FVs selected for each meal, and the number of categories of vegetables (ranging from 1-5; corresponding with USDA categorization("New Meal Pattern Requirements and Nutrition Standards, USDAÆs National School Lunch and School Breakfast Programs,")). For the primary outcome (FV consumption), plate waste ratings will be calculated for fruits, vegetables, each specific FV category, and also averaged across FVs. We will also evaluate the effect of location of FVs (salad bar, lunch line, or at the point of sale) and serving type (self-serve, pre-portioned) of each item on FV selection and consumption to inform best implementation practices. For Aim 2, we will evaluate differences in dietary quality (assessed with the HEI("National Cancer Institute. The Healthy Eating Index 2015û Population Ratio Method," 2015)) for the total lunch and energy intake (kcals) for the total lunch, FVs, non-FVs, and beverages between Intervention and Control schools. MLM will also explore the association between levels of FV intake and overall calorie consumption at lunch, both independent of school group as well as between Intervention and Control schools, to inform obesity prevention efforts. For both Aims, to account for differences at baseline, the respective baseline measures (defined at the school level because individual students are not identified and not followed from baseline to post-test) will be included in models. Aim 3. Monthly sales (and reimbursements) and NSLP participation data will be characterized using descriptive statistics and graphical approaches. Changes in FV sales (and reimbursements) per student (based on enrollment) and % NSLP participation will be calculated (based on the total number of days lunch was served), evaluated by month. Schools will be compared on these outcomes using paired t-tests (matching on month for each school pair). Responses from cafeteria surveys and process logs will be examined to identify barriers and facilitators and implementation differences related to salad bars to inform sustainability. These variables will also be considered as potential factors explaining any differential findings between schools. Open-ended survey responses will be qualitatively examined for common themes by two independent raters, guided by thematic analysis, to identify, analyze and report themes within and across data.(Braun &amp; Clarke, 2006) This realistic method allows for meaning to come from participants, rather than from pre-existing codes.(Potter, Wetherell, &amp; Wetherell, 1987) Exploratory Aim. Title 1 status and race/ethnicity school group and the interaction between this factor and intervention group will be entered into models from Aims 1 through 3 to examine the potential differential responses to salad bars among sociodemographic groups. </t>
  </si>
  <si>
    <t>Fairfax County Public Schools;Real Food for Kids;Real Food for Kids;Fairfax County Public Schools;Real Food for Kids;Fairfax County Public Schools;Real Food for Kids;Fairfax County Public Schools;Fairfax County Public Schools;Real Food for Kids;</t>
  </si>
  <si>
    <t>1;2;2;1;2;1;2;1;1;2;</t>
  </si>
  <si>
    <t>HM20009807</t>
  </si>
  <si>
    <t>Counselor Self-Efficacy Working With Muslim Clients</t>
  </si>
  <si>
    <t>Engin Ege</t>
  </si>
  <si>
    <t>University Counseling</t>
  </si>
  <si>
    <t>There has been a call in the field for several years for counselors to demonstrate confidence and competence around religion and spirituality in their work with religiously diverse clients (e.g., Amri &amp; Bemak, 2013; Plumb, 2011; Brawer et al., 2002). For Muslims, the urgency of this call is particularly salient given the unique struggles of Muslim clients in America today.  Specifically, the increased experiences of discrimination towards Muslims post 9/11, has been linked to greater mental health problems among Muslims and Arab Americans  (e.g., anxiety, depression, low self-esteem, PTSD, acculturative stress; Abu-Ras &amp; Abu-Badar, 2009; Amer, 2005; Ghaffari &amp; Ciftci, 2010). Given this vulnerability for psychological distress, there appears to be a clear need for psychotherapy services among Muslims in the US. However, there are many barriers to help-seeking that result in the under utilization of services (Khan, 2006; Aloud &amp; Rathur, 2009). One such barrier might be expectations of rejection, discrimination, or being misunderstood by therapists given the current Islamophobic context. Indeed, there is a documented mistrust of mental health professionals by Muslim individuals in the U.S. (e.g., Ali, Liu, &amp; Humedian, 2004; Erickson &amp; Al-Tamimi, 2001; Inayat, 2007). Given the apparent needs of this population and underutilization of services that has been largely unexplored in the literature, the current study aims to explore counselor variables of self-efficacy and competence in working with Muslim clients in a university campus setting to better understand any barriers to help-seeking and broaden the literature around religion and counseling to include Muslim clients.</t>
  </si>
  <si>
    <t>Since the study is looking specifically at counselor experiences in the U.S. working with Muslim clients, to have relevant experience to answer our research questions you must be least 18 years old, currently reside in the United States, and are current counselors or counselors-in-training.</t>
  </si>
  <si>
    <t xml:space="preserve">How is counselor self-efficacy in working with Muslim clients related with years of clinical experience, number of Muslim clients, and comfort and competence working with religious clients generally?  </t>
  </si>
  <si>
    <t>The co-investigator and I will have scheduled phone conferences biweekly during the duration of this study. We will also keep in contact via email about duties/changes in the study.  If any adverse events or problems with study occur, the co-investigator or I will immediately call the other to discuss. There are no personnel involved in the study.</t>
  </si>
  <si>
    <t xml:space="preserve">The scientific benefit of this study will be improved understanding of competence and training for clinicians working with Muslim clients. </t>
  </si>
  <si>
    <t>Potential participants will be contacted via listservs through email (e.g., the VA Association of Clinical Counselors listserv, the university counseling center directors listerv). Regarding pre-existing relationships as recruitment: The investigators will email colleagues directly regarding the study information as well as asking them to spread the word to interested clinicians. Participants will not be directly contacted through cold contact/calls.</t>
  </si>
  <si>
    <t>The current study aims to explore counselor variables of self-efficacy and competence in working with Muslim clients in a university campus setting to better understand any barriers to help-seeking and broaden the literature around religion and counseling to include Muslim clients.</t>
  </si>
  <si>
    <t>The data will be collected using a web-based survey. Procedures for this web-based survey are based on published suggestions (Buchanan &amp; Smith, 1999; Michalak &amp; Szabo, 1998; Riggle, Rostosky, &amp; Reedy, 2005; Schmidt, 1997) and will include methods for protecting confidentiality. Participants will be recruited via an e-mail announcement (attached) of the study sent to a variety of college counseling centers, academic departments that train mental health professionals, community-based mental health practices, and relevant listservs. This announcement will ask individuals to share the emails with other interested parties.Potential participants will use a hypertext link to access the survey Web site. After reading an informed consent (attached), participants will be instructed to complete the online survey. On the first page of the website, participants will read the informed consent. Participants will give informed consent by clicking a button to proceed to the next page, on which the survey will begin. The survey takes approximately 15 minutes to complete, although there are no time limits on completion. Participants will provide demographic information and will complete measures assessing counselor self-efficacy, clinical competence, open-ended questions around training</t>
  </si>
  <si>
    <t>HM20012469</t>
  </si>
  <si>
    <t>An exploration of patterns of dental care utilization among an Immigrant population</t>
  </si>
  <si>
    <t>Aderonke Akinkugbe</t>
  </si>
  <si>
    <t xml:space="preserve">Oral health is an integral aspect of overall health and wellbeing. Indeed, associations between poor oral health and negative cardiovascular disease outcomes (1-3), diabetes (4, 5), adverse pregnancy outcomes (6) have been reported.  Poor oral health is associated with negative impacts on both oral (9, 10) and overall health (11) related quality of life, increased use of emergency room for non-traumatic, preventable dental conditions (12, 13), lost wages and productivity (14). While oral hygiene practices is of utmost importance in maintaining good oral health, access to routine dental care is likewise vital (15). Coverage of dental services especially for adults under typical health insurance plans (public and private) is either lacking or insufficient hence, it is not surprising that dental care utilization needed for optimal oral health is low among segments (16) of the population, most notable, racial/ethnic minorities (12, 17). While studies have identified certain factors like service costs, transportation, lack of dental insurance as contributing to low dental care utilization, none has specifically studied factors associated with dental care utilization among immigrant populations who seek care in a free patient centered medical home where service fee are provided on a sliding scale.This study proposes to describe dental care utilization among a multi-ethnic immigrant group who attend CrossOver Ministries for their regular source of health care.REFERENCES1.	Beck JD, Offenbacher S. The association between periodontal diseases and cardiovascular diseases: a state-of-the-science review. Ann Periodontol. 2001;6(1):9-15.2.	Beck JD, Offenbacher S, Williams R, Gibbs P, Garcia R. Periodontitis: a risk factor for coronary heart disease? Ann Periodontol. 1998;3(1):127-41.3.	Beck J, Garcia R, Heiss G, Vokonas PS, Offenbacher S. Periodontal disease and cardiovascular disease. J Periodontol. 1996;67(10 Suppl):1123-37.4.	Taylor GW, Borgnakke WS. Periodontal disease: associations with diabetes, glycemic control and complications. Oral Dis. 2008;14(3):191-203.5.	Demmer RT, Desvarieux M, Holtfreter B, Jacobs DR, Jr., Wallaschofski H, Nauck M, et al. Periodontal status and A1C change: longitudinal results from the study of health in Pomerania (SHIP).  Diabetes Care. 33. United States2010. p. 1037-43.6.	Schwendicke F, Karimbux N, Allareddy V, Gluud C. Periodontal treatment for preventing adverse pregnancy outcomes: a meta- and trial sequential analysis. PLoS One. 2015;10(6):e0129060.9.	Al-Harthi LS, Cullinan MP, Leichter JW, Thomson WM. The impact of periodontitis on oral health-related quality of life: a review of the evidence from observational studies. Aust Dent J. 2013;58(3):274-7; quiz 384.10.	Durham J, Fraser HM, McCracken GI, Stone KM, John MT, Preshaw PM. Impact of periodontitis on oral health-related quality of life. J Dent. 2013;41(4):370-6.11.	Brennan DS, Spencer AJ, Roberts-Thomson KF. Quality of life and disability weights associated with periodontal disease.  J Dent Res. 86. United States2007. p. 713-7.12.	Sun BC, Chi DL, Schwarz E, Milgrom P, Yagapen A, Malveau S, et al. Emergency department visits for nontraumatic dental problems: a mixed-methods study. Am J Public Health. 2015;105(5):947-55.13.	Wall T. Recent trends in dental emergency department visits in the United States:1997/1998 to 2007/2008. J Public Health Dent. 2012;72(3):216-20.14.	Glied S, Neidell M. The Economic Value of Teeth. Journal of Human Resources. 2010;45(2):468-96.15.	Council. IoMINR. Improving Access to Oral  Health Care for Vulnerable and Underserved Populations. 2011.16.	Chazin S, Glover J. Examining Oral Health Care Utilization and Expenditures for Low-Income Adults. Center for Health Care Strategies (CHCS) Brief. November 2017.17.	Kenney GM, McMorrow S, Zuckerman S, Goin DE. A decade of health care access declines for adults holds implications for changes in the Affordable Care Act. Health Aff (Millwood). 2012;31(5):899-908.     </t>
  </si>
  <si>
    <t>Findings will inform programs and procedures to be implemented to help immigrant populations seeking dental care at a later time. Thus participants may not directly benefit from study findings.</t>
  </si>
  <si>
    <t>Research Question: What are the Barriers and facilitators of dental care utilization among the immigrant population served at CrossOver Ministries</t>
  </si>
  <si>
    <t>Formal document detailing roles and responsibilities of each study personnel based on discussion during initial in person meeting will be created and distributed.This will be supplemented with additional in-person meetings as needed and regular email communications and teleconferencing</t>
  </si>
  <si>
    <t>Findings will inform programs, procedures and/or behavioral interventions to be implemented to help immigrant populations seeking dental care at a later time. Thus participants may not directly benefit from study findings</t>
  </si>
  <si>
    <t>Not applicable. This study involves analysis of existing data and direct patient contact is not anticipated All individuals who seek health care at CrossOver ministries are eligible for this study. This is an exploratory analysis to determine what patient level factors predict or act as barriers to dental care utilization.</t>
  </si>
  <si>
    <t>Aim 1: Assess what person-level socio-demographic  factors are associated with dental care utilizationAim 2: Investigate factors outside of the individual predictive of dental care utilizationAim 3: Assess whether measures of chronic stress and acculturation are predictive of dental care utilization and whether these factors vary by ethnic background</t>
  </si>
  <si>
    <t>This is an exploratory study that involves analysis of existing electronic health records of immigrant populations who attend CrossOver Ministries for their regular source of health care.This study proposes to describe dental care utilization among a multi-ethnic immigrant group who attend CrossOver Ministries for their regular source of health care. Given the exploratory nature, the goal is to determine using existing records, factors (predictors) that influence dental care utilization.We are not doing primary data collection and no identifiers will be used. We will be granted access to the records after the DUA is finalized. General information in the health records we will utilize include socio-demographic information like (age, and gender, smoking, alcohol consumption, BMI), medical history (chronic health conditions like hypertension, diabetes), dental history (dental decay, gum disease, dentures), medication information, clinic appointments, medical and dental insurance status, certain biomarkers like CRP, WBC count - inflammatory markers that serves as an indicator of chronic stress. This will help determine if chronic stress is a predictor/barrier to dental care utilization.</t>
  </si>
  <si>
    <t>CrossOver Ministries;CrossOver Ministries;</t>
  </si>
  <si>
    <t>HM20003396</t>
  </si>
  <si>
    <t>Jail Residents' Experiences with Police Questioning</t>
  </si>
  <si>
    <t>Hayley Cleary</t>
  </si>
  <si>
    <t>Research has shown that confession evidence is very powerful in the courtroom (Kassin &amp; Neumann, 1997). Criminal cases that include a confession are much more likely to result in a conviction (Kassin &amp; Wrightsman, 1980; Neuschatz, Lawson, Swanner, Meissner, &amp; Neuschatz, 2008).  Moreover, jurors are often unable to disregard faulty confession evidence, even when instructed to do so (Kassin &amp; Sukel, 1997).  This becomes cause for particular concern in cases involving false confessions.  While the specific number or rate of false confessions is unknown, it has become clear that false confessions are a much more common occurrence than previously believed.  One recent study of more than 200 documented false confessions reported that 15-20% involved a police-induced false confession (Garrett, 2008).While interrogation research has proliferated in recent decades, the vast majority of studies involve college student, law enforcement, or community (i.e., not specifically justice-involved) samples.  Surprisingly, only a handful of studies in the world have solicited the alleged suspectÆs or convicted offenderÆs perspective.  This perspective is essential because according to these few existing studies, the interviewerÆs behavior/demeanor, as well as the suspectÆs perception of the interviewerÆs behavior/demeanor, is a key variable in the suspectÆs decision to confess or deny involvement in a crime.  Preliminary research has suggested that certain interrogation strategies may be more effective than others at securing a confession.  For example, several studies have found that suspects who perceived their interviewer to be respectful, humanitarian, and/or compassionate were more likely to confess (Kebbell, Alison, &amp; Hurran, 2008; Kebbell, Alison, Hurran, &amp; Mazerolle, 2010; Holmberg &amp; Christianson, 2002). Other research has suggested that suspects are more likely to confess when they perceive that the amount of incriminating evidence against them is high (Deslauriers-Varin, Lussier, &amp; St-Yves, 2011).  Virtually all of the existing studies on suspectsÆ perceptions have been conducted outside the United States.  Because interrogation laws, policies, and practices vary widely across jurisdictions, it is unknown whether their findings would generalize to the U.S. justice system.  More importantly, the totality of existing research is limited, and many important questions remain. Do suspects purposefully decide prior to interrogation whether they will confess? Do suspects change their mind about confession during the course of the interrogation? If so, what factors influenced that decision? How did the suspect perceive the interrogating officer and the environment? The proposed research would address these questions. If we can learn more about why suspects decide to confess, we can train law enforcement officials to emphasize those factors that are more likely to result in true confessions and avoid the tactics associated with false confessions.  We could also train law enforcement to use interrogation techniques that do not infringe upon suspectsÆ constitutional rights.  More information about factors leading to accurate confession evidence would aid law enforcement in closing cases and aid prosecutors in securing convictions; thus overall promoting both justice and public safety.Deslauriers-Varin, N., Lussier, P., &amp; St-Yves, M. (2011). Confessing their crime: Factors influencing the offenderÆs decision to confess to police.  Justice Quarterly, 28, 113-145. Garrett, B. (2008). Judging innocence. Columbia Law Review, 108, 55û142.Holmberg, A. &amp; Christianson, L. (2002). MurderersÆ and sexual offendersÆ experiences of police interviews and their inclination to admit or deny crimes. Behavioral Sciences &amp; the Law, 20, 31-45.  Kassin, S. M., &amp; Neumann, K. (1997). On the power of confession evidence: An experimental test of the ææfundamental differenceÆÆ hypothesis. Law and Human Behavior, 21, 469û484.Kassin, S. M., &amp; Sukel, H. (1997). Coerced confessions and the jury: An experimental test of the ææharmless errorÆÆ rule. Law and Human Behavior, 21, 27û46.Kassin, S. M., &amp; Wrightsman, L. S. (1980). Prior confessions and mock juror verdicts. Journal of Applied Social Psychology, 10, 133û146.Kebbell, M., Alison, L., &amp; Hurren, E. (2008). Sex offendersÆ perceptions of the effectiveness and fairness of humanity, dominance, and displaying an understanding of cognitive distortions in police interviews: A vignette study.  Psychology, Crime and Law, 14, 435-449.Kebbell, M., Alison, L., Hurren, E., &amp; Mazerolle, P. (20010).  How do sex offenders think the police should interview to elicit confessions from sex offenders?  Psychology, Crime and Law, 16, 567-584.</t>
  </si>
  <si>
    <t>No direct benefits are expected.</t>
  </si>
  <si>
    <t>RCJC residents are targeted for this study because the project seeks to capture the perspectives and experiences of justice-involved adults who were recently questioned by police about an alleged crime.  While not all RCJC residents will have been questioned by police prior to being detained, it is estimated that some will have been.  The study also seeks to ameliorate a specific limitation of previous research in this area, which is that most all research reporting suspects' perspectives have been conducted in prisons (not jails) with inmates who were questioned by police long before the study was conducted, thus calling into question both the accuracy of their episodic memories and the (relatively) immediate emotional perceptions of the experience.</t>
  </si>
  <si>
    <t>The proposed study is an examination of individualsÆ decision making during police interviews/interrogations.  It uses a questionnaire to address several critical questions that remain unanswered in the existing literature:  1)  Why do some criminal suspects waive their right to silence and agree to talk with police while others do not?  2)  Why do some suspects admit their involvement in criminal activity while others deny? and 3) If a suspect changes his mind about disclosing involvement mid-interview, what factors, in his perspective, contributed to that decision?</t>
  </si>
  <si>
    <t>The PI is the only person who has research related duties and functions.  The Director of Programs and the Sheriff of the Richmond City jail have granted approval for the PI to survey residents, but they were not listed as COI investigators because they will not be involved in the collection of data and will not have access to data generated by the project.  The Director of Programs and the Sheriff have approved all phases of the research, including the present survey.</t>
  </si>
  <si>
    <t>The interrogation literature is very much lacking the interviewee's perspective.  Researchers have studied the topic of interrogation using experimental paradigms, administering surveys to police, or (very occasionally) examining actual police interrogations.  Few have bothered to solicit the input of people who have actually experienced being questioned by police in connection with a crime.  The few who have conducted such research have reported some very important findings - namely, that suspects who perceived they were treated with compassion/humanity were more likely to cooperate with police and even more likely to confess.  This serves the best interest of justice in that crimes are solved and cases are closed.  It also serves the interest of due process because alleged offenders are treated with respect in the investigative process.  However, very little research exists on precisely which interview strategies or characteristics are associated with positive suspect perspectives.  No studies to date have been conducted in the U.S.  The proposed study would be a first step toward understanding the factors associated with suspects' decisions to waive their right to silence or confess to a crime.</t>
  </si>
  <si>
    <t>For residents classified as security levels 3-8, the Richmond City Justice Center jail staff will escort the researcher to a common area within the pod during recreational time.  The PI will explain study and answer questions.  Questionnaires will be distributed to volunteers during this time.  For individuals in these security levels, they are generally allowed to access the pod freely at any time all day (including their cells) and are only on lockdown overnight or under special circumstances.  Distributing surveys in a group setting within a common area inside the jail is a common approach in prisoner-based questionnaire surveys.  Group administration minimizes the burden on jail staff, which the PI is cognizant of even though they have clearly stated their full support for any project related need the PI may have.  This is standard procedure with jail surveys.  It makes the residents more comfortable than if they were singled out.  Administering the survey during recreational time ensures that the study does not interfere with mealtimes or other required activities. For individuals classified as security levels 1-2 (more serious), an information sheet about the study and a copy of the consent form will be distributed to these individuals by the Internal Programs director one week before the PI is scheduled to visit the jail.  This time frame was suggested by the Program Director.  The residents will have the opportunity to review study information on their own during this time.  If they have any questions about the study, they can write to the PI (per jail regulations) and the message will be forwarded to the PI, who will respond in writing.  This is the jail's established protocol for communication with Level 1-2 residents.  On the day of data collection, a deputy will escort each individual who has expressed interest in participation to a one on one meeting room behind secure glass.  At that time, the PI will proceed with the standard informed consent procedure.  If the individual is still interested in participating, he or she will complete the survey at that time.</t>
  </si>
  <si>
    <t>The overall goal of this project is to learn more about individualsÆ opinions about police questioning and their decision making when talking to police.  The study's aim is to collect survey data from residents of the Richmond City Justice Center (RCJC) about their experiences with four specific interrogation-related topics: 1) the interview context (e.g. time of day, number of interviewing officers); interviewerÆs demeanor (i.e., did interviewer adopt a friendly or confrontational approach); interview techniques (i.e., did interviewer employ any of the various well-known interrogation tactics police are trained for); and the individualÆs decision making (e.g., did suspect decide a priori to confess or deny involvement).  The survey also asks general opinion questions about how they feel police should question suspects.</t>
  </si>
  <si>
    <t xml:space="preserve">This amendment involves distributing a questionnaire to residents of the Richmond City Justice Center.  Residents are classified for security purposes as levels 1-8, where higher numbers indicate lower (nonserious) custody levels. There are approximately 18-20 pods in use at any given time, with 50-60 residents per pod.  Usually about 4 of the pods house women, 1 houses individuals with mental illness or those who are on suicide watch, and 1 houses level 1-2 (serious) offenders.  The pods are not fixed but rather are fluid depending on the needs of the current jail population.  For example, if the population of women decreases on a particular week and there is an influx of additional level 8 men, one of the female pods may be repurposed for level 8 men.  A typical pod has one or two floors of cells, a day room/recreational area, a gym, and staff offices.   The number of staff in a pod differs depending on the classification of the pod's offenders but may include one deputy as well as a podium officer, floor sergeant, and several escort deputies.  Additional deputies monitor pod security from a control room at all times.  For most participants (levels 3-8), questionnaires will be distributed by the PI during open/recreational time in the common areas.  Security officers will escort the PI to the common area, where she will describe the purpose of the study and invite voluntary participation.  The PI will emphasize that participation is voluntary and in no way connected to their stay at the jail.  She will emphasize the information already available in the consent form that there are no direct benefits to participation nor any penalties or punishments for choosing not to participate.  Interested participants will have the opportunity to ask any questions before participation.  For individuals classified as 1-2, data collection will take place in secure one on one meeting rooms through glass (the rooms where these residents meet with attorneys).  Interested participants will be escorted by a deputy to the meeting room.  No identifiable data will be collected from participants.  Since the purpose of the study is to learn about jail residents' attitudes about and experiences with police questioning, surveying this population is the only way to address the research question.  Phase 1 of this study (already approved by the full panel) involved conducting individual semi-structured interviews with residents in order to gain a qualitative perspective on their experiences.  The purpose of Phase 1 was to develop a meaningful questionnaire informed by actual residents' experiences, not just theory or past research.  The long term goal of the project has always been to conduct a survey with residents.  This will allow the researcher to learn the perspectives of a larger number of residents (including women) at the same time as minimizing the time burden on jail staff as well as participants.Jail staff will monitor the safety of the researcher and the residents per standard duties but will not be involved in the data collection process.  It is estimated that the questionnaire will take approximately 20 minutes to complete.  The PI will distribute and collect all surveys herself.  Jail staff will not have access to or contact with completed surveys at any point.  After introducing herself and describing the study, the PI will review the consent form with interested individuals in detail, emphasizing the voluntary nature of participation and the absence of penalties for non participation.  The PI will document each participant's consent in the study files according to the pre-assigned identification number on the blank survey handed to the participant.  After the PI has fully reviewed the consent form, interested participants have asked any questions they wish to ask and have indicated they wish to participate in the study, the PI will hand each participant a blank survey and will document the participant ID number's consent in her records.  Each participant may then complete the questionnaire on his or her own.The timeframe of the study is unknown.  I have no way of predicting how many residents will be interested in participating, as well as what proportion of the participants will have the specific experiences I am studying.  It may take as few as 2 months or as long as 8 months.  It will certainly not be accomplished in a single day.  I have no way of ensuring, in the moment, that a participant has not taken the survey before.  This true of any community-based research.  Since there is no direct incentive or compensation, it seems unlikely that individuals would try to participate multiple times.  After data are collected, I can look for patterns among response choices to explore any irregularities. </t>
  </si>
  <si>
    <t>HM20012635</t>
  </si>
  <si>
    <t>Increasing Opportunities for Physical Activity in Richmond Area Schools: An Evaluation of Kids Run RVA</t>
  </si>
  <si>
    <t>Resa Jones</t>
  </si>
  <si>
    <t xml:space="preserve">Regular exercise promotes positive health outcomes. Particularly among youth, exercising the recommended weekly amount is linked to healthy physical and mental development and the prevention of health conditions, such as diabetes, high blood pressure, and obesity. Unfortunately, a majority of youth in the U.S. do not exercise the recommended weekly amount. Sports Backers aims to increase the amount of time that children are active each day through the implementation of school-based running clubs. However, they have never conducted an evaluation to determine whether their program is successful in meeting its stated goals. If the Kids Run RVA program is found to be successful at encouraging physical activity among youth, it could be implemented as a model intervention at schools across the country. </t>
  </si>
  <si>
    <t>Findings may help improve Kids Run RVA programming.</t>
  </si>
  <si>
    <t>No students who participate in running club and want to participate in the study will be excluded from participation.</t>
  </si>
  <si>
    <t>Are running club participants who perceive a positive experience with their coach and their running club more likely to exercise on days when running club is not held?Are students satisfied with their running club experience?</t>
  </si>
  <si>
    <t>The study team will meet prior to the study beginning to discuss the protocol, complete any required training needed, outline individual roles and responsibilities, and address any outstanding questions or issues. Throughout the study, the study team will meet when any issues arise and will continue to be in communication via VCU-secured e-mail and/or phone to discuss the progress made, data collected, and any protocol amendments that need to be made. All new personnel added to the protocol will be IRB approved prior to their work on the project and will be fully trained at the time they are approved.</t>
  </si>
  <si>
    <t>Findings may help improve programs designed to encourage youth to be more active.</t>
  </si>
  <si>
    <t>Potential participants will be identified by determining if they participate in the Kids Run RVA running club at their school.Parents of running club participants will receive a letter about the study at the beginning of the running club season. We are applying for a waiver of authorization, so signatures will not need to be obtained. Students will be surveyed during a running club meeting, so individual contact information is not needed.</t>
  </si>
  <si>
    <t>To examine the likelihood that experiences with running club coaches impacts a participant's likelihood to exercise on days when running club is not held.To assess the association between positive perceptions about running club and frequency, duration, and intensity of physical activity.</t>
  </si>
  <si>
    <t>All participants in Sports Backers running clubs will have the opportunity to participate in this survey. Student participants will receive the survey at a running club meeting near the end of the Spring season. The survey is anticipated to take approximately ten minutes to complete. The draft questionnaire includes examples of the types of questions that may be asked; however, the questionnaire will be significantly shortened and IRB approval will be obtained for the revised questionnaire prior to administration and data collection.</t>
  </si>
  <si>
    <t>Sports Backers;</t>
  </si>
  <si>
    <t>HM20016170</t>
  </si>
  <si>
    <t>Measuring Impact in Sport for Social Change Programs</t>
  </si>
  <si>
    <t>Carrie LeCrom</t>
  </si>
  <si>
    <t>Sport for Development (SFD) is ôthe use of sport to exert a positive influence on public health, the socialisation of children, youths and adults, the social inclusion of the disadvantaged, the economic development of regions and states, and on fostering intercultural exchange and conflict resolutionö (Lyras &amp; Welty Peachey, 2011, p. 311). Over the past several decades, this field of study and practice has grown significantly. Many are engaging in work that uses sport to achieve development aims, but there is still question around impact. Scholars have suggested that SFD in itself is not a magic bullet that automatically creates change, but rather must be well directed (Sugden, 2006), locally grounded (Schulenkorf, 2010; Sugden, 2006), and clearly focused (Sherry, 2010). What has not been studied extensively are the individual outcomes on participants, and the long-term changes that result from participation in SFD programs. Therefore, this study aims to measure the impact on individuals who have previously participated in SFD programs to see what short- and long-term impacts the programming had on them. It specifically looks at girls only programs.References:Lyras, A., &amp; Welty Peachey, J. (2011). Integrating sport-for-development theory and praxis. Sport Management Review, 14, 311û326. doi:10.1016/j.smr.2011.05.006Schulenkorf, N. (2010). Sport events and ethnic reconciliation: Attempting to create social change between Sinhalese, Tamil and Muslim sportspeople in war-torn Sri Lanka. International Review for the Sociology of Sport, 45(3), 273û294.Sherry, E. (2010). (Re)engaging marginalized groups through sport: The Homeless World Cup. International Review for the Sociology of Sport, 45(1), 59û71. doi:10.1177/1012690209356988Sugden, J. (2006). Teaching and playing sport for conflict resolution and co-existence in Israel. International Review for the Sociology of Sport, 41(2), 221û240. doi:10.1177/1012690206075422</t>
  </si>
  <si>
    <t xml:space="preserve">Direct benefits to participants include improved SFD programming, based on the findings of the study. For some, there will be no direct benefit if they are no longer involved in the SFD programming, but for others, there could be immediate impact as programming is improved to meet the needs of participants. </t>
  </si>
  <si>
    <t>These two programs were chosen as the PI has access to them, and their program directors have shown an interest in the study. They also have similar goals so are well suited to be combined in this study.</t>
  </si>
  <si>
    <t>1. What are the short-term impacts of participation in a gender-empowerment focused SFD program?2. What are the long-term impacts of participation in a gender-empowerment focused SFD program?3. What aspects of programming are most impactful?</t>
  </si>
  <si>
    <t xml:space="preserve">All communication will occur via phone and email throughout the research process. This protocol will be shared with the other researcher, and will be discussed in depth. </t>
  </si>
  <si>
    <t xml:space="preserve">As more and more SFD programs are being developed, there needs to be careful measurement and evaluation of how they are impacting participants. As scholars have noted, sport is not a magic bullet, as some believe, so the careful evaluation of programs will help scholars determine which programs are impactful and why. Additionally, the local voice of participants has often been left out of the conversation, so this research will give voice to program participants in terms of how they are impacted. </t>
  </si>
  <si>
    <t>Participants will be identified through the directors of Brave Rock Girls and Goals for Girls. Program directors will provide the PI with a list of contact information for the participants. The PI will randomly select a smaller number from each group, and will contact them directly, requesting their participation in the evaluation. Each randomly selected participant will be contacted, via either email or phone, one time, and a one-time follow up will occur. If there is no response after these two points of contact, a new name will be randomly selected and contacted, until the PI has reached at least 20 total for participation. No screening procedures will be performed. A copy of the email recruitment materials is attached,  as is the information sheet. Once a participant responds affirmatively, she will be sent the information sheet for review, and have a conversation via the phone so that the PI can clearly explain the study and its purposes. All communication will occur between the PI and the participant via phone and email. At the time of the interview, the participant will be asked again whether she wants to participate in the study.</t>
  </si>
  <si>
    <t xml:space="preserve">The specific goals of this project are to look at two SFD programs focusing on gender empowerment to see how they are impacting participants, both in the short term and long term. We hope to determine whether the programs are meeting their goals through this evaluation. </t>
  </si>
  <si>
    <t>The study will follow a qualitative design, and will be comprised of one-time, one-on-one interviews with girls who are or have previously participated in either Brave Rock Girls or Goals for Girls SFD programs. Interviews will follow a protocol set forth, but will allow for extensions of questions based upon the answers given. A copy of the interview script is included in this submission. It is anticipated that interviews will take between 45 minutes to one hour per participant. All interviews will be conducted over the phone by one of the two members of the research team. All interviews will be recorded and transcribed. The only identifiable information that will be collected during the interview will be which program the interviewee was/is a part of, and a pseudonym, which she will choose at the time of the interview. There is no need to collect any other identifiable information, so no names or identifiers will ever be connected to the interview or transcription.It is the goal to have at least 20 interviews total, and up to 40 depending on saturation.</t>
  </si>
  <si>
    <t>HM20012772</t>
  </si>
  <si>
    <t>Pharmacists' behaviors in dispensing naloxone under a standing order</t>
  </si>
  <si>
    <t>Norman Carroll</t>
  </si>
  <si>
    <t>The abuse of prescription opioids has become an epidemic in the US. Between 1999 and 2008, the number of poisoning deaths involving opioid analgesics saw a three-fold increase. While many victims have substance abuse problems, a large proportion do not. Over 60% of drug exposure calls to poison control centers in 2012 involved children &lt;20 year of age and opioids were the most common substances involved in these calls. Patients on high doses of opioids for pain, such as cancer patients, are at high risk for opioid poisoning.The primary harmful effect of opioid overdose is respiratory depression, which when not treated, can result in brain damage and death. If administered early enough, naloxone is remarkably effective in reversing respiratory depression and is free of serious side effects. The problem in treating opioid poisonings with naloxone is making sure that the patient is treated quickly. To address this need, many police, EMTs, and other early responders now carry and are trained to administer naloxone although there can be a significant time lag between recognizing an overdose and when first responders arrive. A potential solution is to increase the availability of naloxone to patients, family members, or friends of patients who are at risk for opioid overdose.A number of states, including Virginia, have passed laws that allow pharmacists to dispense naloxone to patients, their family members, or friends under a standing order from a physician. (A standing order is a physician's order that allows a pharmacist to provide naloxone to any person that meets predetermined conditions. A single physician, such as the medical director of a public health department, can issue a standing order that allows multiple pharmacists to provide naloxone.) VirginiaÆs Health Commissioner signed a standing order that allows all pharmacists in the state to provide naloxone. This allows all pharmacists in Virginia to identify individuals needing naloxone, train them in proper use, and provide the product. Because community pharmacists are the primary channel through which patients get prescription opioids, they have the most opportunities to identify and contact those who could benefit from having naloxone. Last year, regulations were passed that require prescribers to limit days supplied of opioid prescriptions and to co-prescribe naloxone with any prescription for opioids with more than 120 morphine milliequivalents or a concomitant benzodiazepine.  While the prescribers are responsible for co-prescribing naloxone, they are not required to ensure that the patient fills the naloxone prescription.  The effectiveness of these laws in increasing the availability of naloxone, and in preventing opioid-related deaths and injuries, depends primarily on the extent that pharmacists participate in dispensing naloxone.Little is known about the extent to which pharmacists participate in standing order programs. The literature has identified several potential attitudinal, belief, and structural barriers. The Network for Public Health Law states that ôone barrier to broad naloxone distribution is stigma. Providers may feel that naloxone might offer a æsafety netÆ that encourages riskier behavior. ö Another barrier is insurance coverage. While many insurance plans cover the naloxone drug product, they may not provide coverage for the inhalation device used to administer it or for the time the pharmacist spends training the patient. Insurance usually only covers drugs dispensed to the patient; not to friends or family members of the patient. Pharmacists have expressed concerns about having adequate staffing, space, and time to provide naloxone under standing order. While there are successful community pharmacy naloxone distribution programs in Rhode Island, Massachusetts, and North Carolina, there has been little research to examine the extent to which pharmacists participate in these programs or the reasons why they choose to participate (or not). Rudd R, Aleshire N, Zibbell J, Gladden R. Increases in drug and opioid overdose deaths - United States, 2000-2014. MMWR Morb Mortal Wkly Rep 2016;64:1378-1382.Zedler B, Xie L, Wang L et al. Risk factors for serious prescription opioid-related toxicity or overdose among Veterans Health Administration patients. Pain Med 2014;15:1911-1929.Lim J, Bratberg J, Davis C, Green T, Walley A. Prescribe to prevent: overdose prevention and naloxone rescue kits for prescribers and pharmacists. J Addict Med 2016World Health Organization. Information sheet on opioid overdose. World Health Organization webpage  2014Davis CS, Ruiz S, Glynn P, Picariello G, Walley AY. Expanded access to naloxone among firefighters, police officers, and emergency medical technicians in Massachusetts. Am J Public Health 2014;104:e7-e9.Goodloe J, Dailey M, Heightman A. Should Naloxone Be Available to All First Responders? Journal of Emergency Medical Services [serial online] 2014;39.National Alliance of State Pharmacy Associations. Naloxone access in community pharmacies. National Alliance of State Pharmacy Associations. 2016; Accessed July 29, 2016.Virginia Pharmacists Association. Naloxone Administration in Treatment of Opioid Overdose. Virginia Pharmacists Association webpage. 2016; Accessed July 29, 2016.Schneider, G.S. Virginia declares opioid emergency, makes antidote available to all.  Washington Post, November 221, 2016.Virginia Statewide Standing Order for Naloxone.  Date Issued: November 21st, 2016. Available at: http://www.vdh.virginia.gov/content/uploads/sites/4/2016/11/Standing-Order-w-o-DEA-FINAL.pdfVirginia Board of Medicine Frequently Asked Questions about the Prescribing of Opioids for Pain. Date issued September 21st, 2017. Available at: https://www.dhp.virginia.gov/medicine/docs/FAQPrescribingBuprenorphine.pdf</t>
  </si>
  <si>
    <t>There are pharmacists that work for VCU and VCU Health System that are licensed in Virginia.</t>
  </si>
  <si>
    <t>What are the attitudes, beliefs and behaviors of community pharmacists dispensing naloxone under standing orders?</t>
  </si>
  <si>
    <t>Protocols will be emailed with responsibilities clearly outlined with follow up at biweekly to monthly meetings.</t>
  </si>
  <si>
    <t>Our results could contribute to reducing the rate of injury and death associated with the epidemic of prescription opioid misuse.</t>
  </si>
  <si>
    <t>For individual interviews, pharmacists suggested to or known by the researchers will be recruited via snowball recruitment by personally contacting them for interest in participation in the focus group.The survey instrument will be emailed to approximately 14,000 Virginia community pharmacists from a mailing list that the Virginia Board of Pharmacy has agreed to provide. Follow-up reminders will be emailed at 1 and 3 week intervals.</t>
  </si>
  <si>
    <t>The objective of this project will be to determine pharmacistsÆ attitudes and beliefs about dispensing naloxone under standing orders and to correlate this with their behaviors in dispensing naloxone. This research will document the extent to which pharmacists distribute naloxone and the factors that motivate or prevent them from doing so. This will provide insights into how to best design interventions to increase pharmacistsÆ participation. Thus, our results could contribute to reducing the rate of injury and death associated with the epidemic of prescription opioid misuse</t>
  </si>
  <si>
    <t>We will use a mixed methods approach to determine community pharmacistsÆ attitudes, beliefs, and behaviors about dispensing naloxone under standing orders.We will begin by conducting telephone interviews with Virginia community pharmacists who dispense naloxone under standing order and those who do not as well as pharmacy leaders who may be able to provide perspective on why pharmacists participate (or not) in naloxone dispensing under standing orders. Semi-structured, in-person, digitally recorded interviews will be conducted by Ms. Fernandez, trained and supervised by Dr. Teresa Salgado. Informed by interview results and the literature, Ms. Fernandez and Dr. Carroll will develop a survey instrument. We will pretest the instrument on 10-15 community pharmacists via email, phone or in person, based on the pharmacists' preference. The purpose of the pre-test will be to insure that the instructions and wording of items are clear and unambiguous, that the instrument is feasible, and has face validity. Ms. Fernandez and Dr. Carroll will revise the instrument based on results of the pretest and then email it to approximately 14,000 Virginia community pharmacists from a mailing list that the Virginia Board of Pharmacy has agreed to provide. The survey will be administered using the VCU Survey Tool Question Pro.The survey instrument will ask about pharmacistsÆ attitudes, beliefs, and behaviors about dispensing naloxone under standing orders. We expect, based on the literature, that the survey instrument will include items such as (please see attached list of questions for a more comprehensive list):Do you strongly agree, agree, neither agree nor disagree, disagree, or strongly disagree that:- dispensing naloxone would contribute to further drug abuse?- by dispensing naloxone I could prevent opioid poisonings?- patients on chronic pain medicines for legitimate medical conditions need to have naloxone readily available?- my pharmacy is too busy to take on the added responsibility of training patients to use naloxone- naloxone is like an Epi-pen in that it is something that patients should have- I encourage my patients to fill co-prescribed naloxone The instrument will include questions about pharmacist demographics and information about the practice site and whether they stock naloxone, currently dispense naloxone under a standing order, how much naloxone they dispense per month by prescription and under standing order, and, if they do not dispense under standing orders, whether they would be willing to do so in the future and the factors that currently prevent them from doing so.Overall, three steps will be completed:  (1) Individual interviews will be done over the phone with about 10 VA pharmacists through the snowball method. (2) 10-15 pharmacists that were not interviewed in the first step will be asked to pre-test the survey instrument that we develop informed by the interviews and the literature. (3) The final survey will be sent out via email to be completed anonymously by the list of pharmacists that the board of pharmacist will provide. Initial analyses of the survey data will include calculation of means and standard deviations for interval level data; calculation of medians, interquartile ranges, and frequency tables for categorical data; and cross tabulations to identify differences between those who dispense naloxone under standing orders and those who do not. Ms. Fernandez will perform these analyses and multivariable analyses to determine which attitudes and beliefs are most important in determining pharmacistsÆ reported behaviors under Dr. CarrollÆs supervision. Dr. Carroll, Dr. Salgado and Ms. Fernandez will interpret the results. Ms. Fernandez will write the reports and manuscripts with input and editing from Drs. Carroll and Salgado.</t>
  </si>
  <si>
    <t>Virginia Board of Pharmacy;Virginia Board of Pharmacy;Virginia Board of Pharmacy;</t>
  </si>
  <si>
    <t>1;1;1;</t>
  </si>
  <si>
    <t>HM20010877</t>
  </si>
  <si>
    <t>Development of a Children's Book on 22q11.2 Deletion Syndrome</t>
  </si>
  <si>
    <t>Rachel Gannaway</t>
  </si>
  <si>
    <t>Human and Molecular Genetics</t>
  </si>
  <si>
    <t xml:space="preserve">Deletions involving chromosome 22q11.2 are some of the most common copy number variants (CNV) in clinical populations (McDonald-McGinn et al, 2013). This condition, known as 22q11.2 deletion syndrome (22q11.2DS), is associated with a highly variable presentation including intellectual disability, developmental delay, speech and motor delay, autism spectrum disorders, congenital heart defect, immune deficiency, palatal abnormalities and characteristic facial features. Less common findings include gastrointestinal, central nervous system and musculoskeletal abnormalities. In addition to this, individuals with 22q11.2DS may develop several overlapping psychiatric conditions including depression, anxiety, bipolar disorder, and schizophrenia. Difficulties with social interaction and behavioral problems such as impulsivity have also been reported (Kelley et al, 2016, McDonald-McGinn et al, 2013, Fung et al 2015, and Green et al, 2009). Prior to the identification of underlying genetic etiology, 22q11.2DS was recognized as several heterogeneous conditions including DiGeorge, Velocardiofacial, Conotruncal anomaly face and Cayler cardiofacial syndromes (McDonald-McGinn et al, 2013). Due to the multisystem effects and vast amount of variability in expression in 22q11.2DS, it can be difficult to offer patients and new parents prognostic guidance. Research has been done on classifying the symptoms, etiology, pathogenesis, and management of this disorder (Habel et al 2014, McDonald-McGinn et al 2013). However, information on how to relay such complex themes to children and families who are affected by 22q11.2DS is more limited. Genetic conditions and testing can be difficult for patients and parents to understand and navigate. Further, beyond ideas related to kinship and inheritance, genetic concepts remain elusive to children (Venville et al, 2005). Therefore, genetic counseling involving children and adolescents with complex conditions like 22q11.2DS can be challenging (Smith et al, 2015, Shea et al 2014). In order to overcome these challenges, as well as to promote autonomy and understanding, genetic counselors often utilize tools and resources such as books, websites and support group information. (Pichini et al, 2016, Ulph et al, 2010). Currently, the educational books and related resources that have been developed to assist professionals and parents in teaching children about genetic concepts and conditions are somewhat limited. Further, information on the quantity, quality and usefulness of these tools, is narrow. Many of the resources that are available are aimed at audiences above the age of 12 and are relatively non- specific with regard to genetic conditions (Gonick &amp; Wheelis, 1991; Schultz &amp; Cannon, 2009).However, childrenÆs books are an effective way to convey complex topics to young audiences. More specifically, characters in childrenÆs literature are often intended to mirror the physical aspects, experiences, and thoughts of the readers themselves. By giving children characters to relate to, books can promote feelings of inclusion, acceptance and autonomy. Further, books can allow children to see or learn about the experiences of others (Blaska, 2004; Rudman &amp; Pearce, 1988; Rudman, 1995). Therefore, childrenÆs literature is a valuable technique educating children on many topics, including genetics and genetic conditions.The lack of educational tools for specific conditions is likely due to the perceived complexity and variability in genetics. However, childrenÆs books may be useful in clinical populations, such as those with 22q11.2DS, to explain conditions, precipitate understanding, prepare for the future and promote empowerment. </t>
  </si>
  <si>
    <t xml:space="preserve">After information has been collected and the research has been concluded, a book will be written and could potentially be used by the professionals who were interviewed for use in practice. </t>
  </si>
  <si>
    <t xml:space="preserve">The purpose of this qualitative study is to better understand the educational needs of children between the ages of 5 and 12 who are affected by 22q11.2 deletion syndrome (22q11.2DS) related to their diagnosis. This information will be used to create a children's book for this population. Information will be gathered using a literature review and interviews with key informants. Key informants will be medical professionals from a broad range of specialties who have worked with 5 or more patients with 22q11.2DS. The primary research question for this study is: what core concepts or themes will emerge from the literature and key informant interviews? Using the information gathered, a children's book will be written for use in clinical, educational, and personal settings. Distribution of this book to families is not part of this research study. </t>
  </si>
  <si>
    <t xml:space="preserve">We will have quarterly meetings to discuss the progress, changes, and individual duties related to the research protocol. Rachel Gannaway and Rebecca Procopio will meet once a month. In the intermittent periods, we will communicate via email or phone. </t>
  </si>
  <si>
    <t>This study is being done in order to create a resource for children with a complex condition. The book could be utilized by health professionals and families to better understand 22q11.2 DS. (after the finished book is reviewed etc. )</t>
  </si>
  <si>
    <t xml:space="preserve">Using the network of geneticists and genetic counselors at VCU as well as professional connections to outside institutions, potential key informants will be contacted via email invitation. Key informants will ideally consist of a variety of specialists including those working in genetics, dentistry, audiology, speech pathology, occupational therapy, and physical therapy. The student investigator will respond to and invite all of the participants. </t>
  </si>
  <si>
    <t xml:space="preserve">In addition to the major research question, 6 secondary questions have been developed to guide a literature review and key informant interviews. To reiterate, key informants will be medical professionals who agree to share their opinions about this patient population.The goal of the study is to answer these questions and develop a tool to assist in teaching children about their diagnosis. The secondary questions are as follows: 1) What are the most common symptoms of 22q11.2DS? 2) What are the strengths of children with 22q11.2DS? 3) How much do children know about their disorder already? 4) In what areas could they benefit from an increased understanding of their disorder?  5) What is the most effective way to promote empowerment and autonomy in this population? Research questions may be modified over time as information is collected in order to better address the needs of this population. Answers to these questions will guide the inclusion of topics in the book. Participants will either be interviewed over the phone or be given the these questions by email to answer in written form. </t>
  </si>
  <si>
    <t xml:space="preserve">The approach to this research is qualitative and includes reviewing the literature on 22q11.2DS as well as interviewing key informants. Data gathered will be analyzed systematically using the coding principles of grounded theory prior to planning, writing, and publishing the book. Using the network of geneticists and genetic counselors at VCU as well as professional connections to outside institutions, potential key informants will be contacted via email invitation. Key informants will ideally consist of a variety of specialists including those working in genetics, dentistry, audiology, speech pathology, occupational therapy, and physical therapy.  Semi-structured interviews will be conducted over the phone or in person. If participants wish to write their answers or are unable to interview, they will be given the questions to answer in written form by email.  The current goal is to interview up to 20 individuals. Open-ended Interview questions have been developed using the purpose of the study as well as the research questions. These questions are subject to change based on the interpretation and responses given by key informants. In the final manuscript of the results, the exact questions used will be included in order to maintain trustworthiness. The questions are as follows: 1)	What is your job title?2)	How long have you been doing this job? 3)	What is your experience working with individuals who are affected by 22q11.2DS? 4)	How do you view your role working with this population? 5)	Do you feel a childrenÆs book or similar resource is needed?6)	To your knowledge, what resources are already out there? 7)	Could you discuss some of the most common or prevalent symptoms you see in individuals who have 22q11.2DS?8)	What would you consider to be strengths of individuals with 22q11.2DS? 9)	In your experience, how much do children, between the ages of 5 and 12, generally know about this condition? 10)	In what areas do you think children 5 to 12 could benefit from more information or an increased understanding of their condition?  11)	Have you found any practice or guideline particularly powerful in promoting empowerment and autonomy in this population?Interview questions will be piloted with an individual who is representative of the key informants.  All interviews will either be audio recorded and then transcribed verbatim using Atlas.ti in a stepwise fashion, or answered in written form and then coded using Atlas.ti. Audio recordings and transcripts will be password protected on a computer.Core concepts will be identified using a coding procedure. The core concepts will be used to answer the research questions, which will be used to develop the major themes of the book. </t>
  </si>
  <si>
    <t>HM20013041</t>
  </si>
  <si>
    <t>The Impact of Naloxone on Opioid Overdose Patients Hospital Transport Decision</t>
  </si>
  <si>
    <t>Juan Lu</t>
  </si>
  <si>
    <t>Opioid Overdoses in the United States contribute to the deaths of 16.3 per 100,000 persons each year (1). Drug overdose deaths have nearly tripled over the last decade and are still increasing, with a 21% increase in the number of deaths from 2016-2017; more than 49,000 of which attributed to opioid overdoses (2). Similar to the nation, Virginia is also experiencing an increase in drug overdose deaths, with a 38% increase from 2016-2017, and at least 1,500 of those deaths attributed to opioids (2). To stop the steady increase in deaths, public health officials need to collaborate with all members of the healthcare system develop a plan that can focus on getting opioid users into the treatment that they need, and emergency medical services (EMS) personnel - the first to interact with an opioid user - may be the best positioned resource to address this crisis. Virginian EMS personnel have become all too familiar with the treatment of drug overdoses, and are accustomed to administering Naloxone to opioid patients experiencing altered consciousness and respiratory difficulty/arrest (6-8). In 2016, Virginia EMS administrations of Naloxone had an incidence rate of 46.4 non-fatal opioid overdoses per 100,000 residents (3). Unlike many other drugs or alcohol whose withdrawal symptoms can be life threatening, after Naloxone the opioid user may only experience aggression or vomiting (9), and several studies have reported that adverse effects after the administration of Naloxone are uncommon (10-11). The lack of adverse effects can often result in the patient refusing to be taken to the hospital, and safety for those refusing has been a large concern for many EMS jurisdictions, as 18-35% of opioid users administered Naloxone by EMS personnel subsequently refuse to be transported to the hospital (8,12). When several studies determined that releasing patients after the administration of Naloxone was not associated with any short term mortality, it was concluded that allowing the patient to refuse transport was a safe alternative (8,12-14).   Although adverse effects and mortality after treating and releasing an opioid overdose patient are not common, safety concerns still exist. The half-life of Naloxone is shorter than that of Heroin (12), thus most EMS systems strongly encourage transport to the hospital as the patient may be at risk for recurrent respiratory depression or pulmonary edema (14). Another study showing elevated mortality risk in 6 months to a year after being treated by ambulance services for an overdose led the authors to propose that EMS interactions with these patients may be an opportunity to arrange follow-up interventions, such as direct referral to drug counseling or other health services (15). In a follow-up paper, Dr. Michael Daily pointed out that recognition of increased risk of death in an overdose patient should cause EMS services to rethink releasing patients after treatment, and commented that this study should prompt EMS to identify the potential opportunities for intervention that occur each time an opioid overdose is reversed (16).Although many studies have concluded that releasing patients after the administration of Naloxone is safe (8,12-14), it is still in the patients best interest to be transported to the hospital. Treating with Naloxone may keep the patient alive today, but if a patient is not transported to the hospital they may miss the opportunity to get the resources or intervention they need to prevent future overdoses; and next time, EMS might be too late.</t>
  </si>
  <si>
    <t xml:space="preserve">The de-identification of patient information will prevent any direct benefits to the participants in this study (as the participants in this study will remain unknown). However, as the findings of this study could be used to inform opioid overdose prevention strategies, such as education initiatives and outreach, the participants may indirectly benefit from any public health initiatives introduced into the community as a result of this study. </t>
  </si>
  <si>
    <t xml:space="preserve">We chose our inclusion criteria by looking at the inclusion criteria of other studies. Past literature have shown that retrospective records are selected based on the administration of Naloxone, and/or listing ôopioid overdoseö as the primary or secondary impression of the patient. As Naloxone is only used as a treatment for opioid overdoses, by including all cases where Naloxone was administered we should be able to obtain nearly all opioid overdoses. In addition, as Naloxone can also be administered as a ôdiagnostic toolö for unconscious patients, by only including cases where Naloxone was administered and the patient ôimprovedö, then we can limit the number of cases where Naloxone may have been provided, but an overdose had not occurred. In addition, as some patients who are conscious/semi-conscious upon arrival of EMS personnel will refuse to be treated with Naloxone, by including all cases where ôopioid overdoseö was listed as the primary or secondary impression we hope to capture the rest of the opioid overdose patients. There were five factors that would contribute to a record being excluded from analysis: 1) Naloxone administration occurs during treatment for cardiac arrest; 2) Patient is pronounced ôdead on arrivalö; 3) Non-911 call, 4) Non-patient contact, and 5) Patient age is &lt;18 or &gt;89. First, while Naloxone is generally only administered for opioid overdoses, in some cases paramedics may administer Naloxone while working a cardiac arrest so that opioid overdose can be ruled out as etiology for the arrest. As it is not possible to determine whether or not opioid overdose is the cause of cardiac arrest using pre-hospital data, these cases will be excluded. Second, this analysis will provide all EMS incidents where the inclusion criteria were met, however as we want to limit our analysis to ôemergency callsö, we will only select the cases where a ô9-1-1 responseö was needed. In addition, if the disposition of the call is listed as ôcancelledö or ôno EMS neededö, then no transport decision will be made, and the case will have no outcome variable. Finally, with few exceptions, patient who ware under the age of 18 must have parental consent in order to make a transport decision, thus, as they cannot make their own transport decision, they were excluded from the study. Further, those who are &gt;90 are more likely to be living in a residential facility or have family members who make their medical decisions for them, and they are likely most at risk to unintentionally overdose on an opioid medication due to user or medical provider error, so they too were excluded from the study. </t>
  </si>
  <si>
    <t xml:space="preserve">We hypothesize that among opioid overdose (OOD) patients who are administered Naloxone by EMS personnel, there are significant patient or environment-related differences between patients who refuse ambulance transport to the hospital and those who consent to ambulance transport to the hospital. We further hypothesize that those who have been administered Naloxone prior to the arrival of EMS personnel by EMS personnel on more than one occasion are more likely to refuse be transported to the hospital, and that receiving Naloxone prior to the arrival of EMS personnel is likely to be spatially associated with the geographic locations of bystander-Naloxone programs in the state of Virginia. </t>
  </si>
  <si>
    <t xml:space="preserve">Initial e-mail communication will be sent to the Virginia Department of Health (VDH) Office of Emergency Medical Services (OEMS) to inform all persons involved in the project of the study plan, and the actions that will be taken by the PI and the co-PI. All duties expected of the (non-PI) persons at the VDH OEMS will be clarified in the initial e-mail.Following the initial meeting, the PI (based at VCU) and co-PI will send update e-mails and communication on a weekly basis. Additional questions or meetings will be scheduled through e-mail as needed. A face-to-face meeting will be conducted by the co-PI at the VDH OEMS to assess the data and clarify expectations of the project. Additional meetings can be scheduled by the PI and the co-PI to update persons involved with the progress of the project, as well as discuss any additional input or questions that may come up. Any questions from persons at VDH OEMS will be directed to either the PI or co-PI through e-mail as needed.  </t>
  </si>
  <si>
    <t xml:space="preserve">There are currently few studies which focus on the resource utilization for patients of opioid overdoses. The findings of this study could better inform the public safety resource allocations necessary to accommodate these patients. While many studies describe the epidemiology of opioid overdoses in the prehospital environment, few have focused on situations where aid or medications were provided prior to the arrival of EMS personnel. By identifying factors which differentiate these patients from those who do not receive prior aid, we may be able to create outreach programs that have more success engaging bystanders to deliver Naloxone, and may see areas that could inform the education offered by current bystander Naloxone programs.  Finally, it is highly recommended that patients who are revived with Naloxone following an opioid overdose be transported to the hospital for additional observation. Administration of Naloxone can cause adverse side effects in the patient, and may not be enough to keep the patient from relapsing into respiratory depression after the departure of EMS, especially with the increasing availability of more potent opioids, such as Fentanyl and Carfentanyl. In addition, patients who do not go to the hospital will not be given the opportunity to receive resources or information about drug rehab programs or addiction counseling. Thus, by identifying the factors associated with a patient refusing to go to the hospital following an opioid overdose, we may be able to recommend actions that can be taken by the public safety community to increase the likelihood that a patient will agree to be taken to the hospital.  </t>
  </si>
  <si>
    <t xml:space="preserve">This is a retrospective study of past medical records, therefore no human subjects will be approached or contacted for recruitment into the study. Subjects will only be included in the analysis if their patient care record meets the inclusion criteria above. </t>
  </si>
  <si>
    <t>Goals of the Study:o Determine the prevalence of opioid overdoses (OOD) in Virginia in 2016 and 2017, and explore characteristics of patients who have experienced an OOD.o	Identify any patient or scene related factors that are associated with an OOD patient refusing ambulance transport to the hospitalo Explore the association between OOD patients receiving Naloxone prior to or at EMS arrival, and the patientÆs transport decision (whether or not to be transported to the hospital).o Ascertain any significant differences between OOD patients who are transported to the hospital and OOD patients who refuse transport to the hospitalo Identify characteristics of the areas where Naloxone was given to patients prior to the arrival of EMS personnel</t>
  </si>
  <si>
    <t>This study will only use information pulled from the electronic patient medical records, no direct interaction will take place between the patients whose medical records are being used and those conducting the research. In addition, after the identification of eligible records, the patient information will be de-identified, and all of the patientÆs names will be replaced by a number assigned by the VDH OEMS data manager (Dwight Crews). To protect the patientÆs privacy and maintain confidentiality, neither the PI nor the co-PI will be able to be able to identify the patients whose records are used in the study. Only the VDH OEMS data manager will have the ability to access the names of the patients whose records will be used. The data analyzed in this study will be drawn from past medical records, using EMS electronic patient care reports (ePCR) from ôopioid overdosesö occurring between January 1st 2016 and December 31st 2017. Patients were identified as having an opioid overdose if one of two inclusion criteria were met: 1) the patient was administered Naloxone by EMS personnel at the scene, and/or 2) ôOpioid overdoseö was listed as the providerÆs primary or secondary impression on the report. Patient records will be excluded if the Naloxone was administered during a cardiac arrest, if the patient was pronounced ôdead on arrivalö, or if the patientÆs transport decision was listed as ôno EMS neededö. Data will be extracted from eight areas of interest on the ePCR for inclusion in the analysis. These elements include patient information (age, gender, race, ethnicity, medications, medical history, payment method), call type (call type, call disposition, scene delay, others on scene), provider impression (primary impression, secondary impression), patient condition (chief complaint, secondary complaint, alcohol drug use, primary symptom, associated symptoms), patient vitals (BP, pulse, respirations, SpO2, GCS) procedures and treatments, medications administered (medication, route, dosage, response), and ambulance response times. For comparative analysis, patients will be split into two main groups, those who were transported to the hospital, and those who refused transport to the hospital. Descriptive statistics will be used to summarize the characteristics of both groups of patients, and descriptive statistics will also be used to summarize the characteristics of patients who have used EMS more than one time for an opioid overdose. Statistical T-tests and chi-square tests will be performed to identify any significant differences between these three groups. A logistic regression model will be constructed to identify factors associated with an opioid overdose patient refusing to be transported to the hospital.</t>
  </si>
  <si>
    <t>Virginia Department of Health, Office of Emergency Medical Services ;Virginia Department of Health, Office of Emergency Medical Services ;</t>
  </si>
  <si>
    <t>HM20007654</t>
  </si>
  <si>
    <t>The Integration of Public Health and Primary Care Data to Understand Virginia's Opioid Abuse Epidemic</t>
  </si>
  <si>
    <t>Sebastian Tong</t>
  </si>
  <si>
    <t>Deaths resulting from drug overdose have doubled nationally since 2000, reaching 47,055 deaths in 2014; 28,647 deaths (61%) were attributable to opioids alone [1, 2]. This trend is paralleled in the Commonwealth of Virginia with a 38% increase in prescription opioid and heroin overdose deaths, from 570 in 2012 to 790 in 2014 [3]. An estimated 516,000 Virginians have used illicit drugs in the past year and 153,000 Virginians are estimated to have illicit drug dependence or abuse [4]. Untreated substance use disorder (SUD), which affects relationships, families, communities, jobs, public safety and health care systems, is estimated to cost Virginia state and local governments $613 million annually in health care and public safety services alone [5]. The Commonwealth of Virginia has focused significant attention on the opioid epidemic. Governor McAuliffe convened the Prescription Drug and Heroin Abuse Task Force in 2014 to make recommendations to address this epidemic [6]. The GovernorÆs Access Plan also extends Medicaid benefits to certain patients with serious mental illness (SMI) and SUD who are otherwise not eligible for Medicaid [7, 8]. In addition, multiple state legislative efforts have attempted to address the substance use epidemic, including proposals to improve the Virginia Prescription Monitoring Program, restrict opioid prescribing and identify clinician outliers in opioid prescribing [9]. Most recently, the 2016 Virginia General Assembly passed a substantial expansion of SUD services to Medicaid recipients [10]. Despite this attention, few primary care physicians address substance use disorders as part of routine practice [11-14]. Paradoxically, the primary care workforce is ideally suited to address SUDs for several reasons: a) approximately 20% of patients seen in a primary care setting have a SUD diagnosis [14-17]; b) primary care clinicians are geographically located in rural and urban underserved areas where addiction psychiatrists are often lacking [18]; and c) primary care can provide comprehensive, holistic care for SUDs that addresses common chronic co-morbidities (e.g. HIV, hepatitis, poor nutrition), and the relational and economic challenges such patients frequently face [12]. Multiple factors explain the reluctance of primary care to address SUDs. Historically, care for SUD and SMI has been reimbursed separately as a behavioral health carve-out, resulting in significant payment disparities for substance abuse care [19, 20]. In addition, stigma against patients with SUDs, limited clinician expertise in addiction medicine, lack of referral treatment resources, insufficient clinician time and perception of low prevalence rates in oneÆs patient population exacerbate this problem [11, 21]. There is a growing recognition at the national level that primary care can play an invaluable role in addressing the substance use epidemic; however, efforts have been stymied by insufficient consensus and lack of a clear roadmap [22].Citations:1. Rudd, R., et al., Increases in Drug and Opioid Overdose Deaths - United States, 2000-2014, in Morbidity and Mortality Weekly Report. 2016, Centers for Disease Control and Prevention. p. 1378-82.2.	Compton, W.M., C.M. Jones, and G.T. Baldwin, Relationship between Nonmedical Prescription-Opioid Use and Heroin Use. New England Journal of Medicine, 2016. 374(2): p. 154-163.3.	Office of the Chief Medical Examiner. Fatal Drug Overdose Trends. 2016  February 25, 2016]; Available from: http://www.vdh.virginia.gov/medExam/ForensicEpidemiology.htm.4.	Substance Abuse and Mental Health Services Administration, Results from the 2010 National Surveys on Drug Use and HEalth: Summary of National Findings. 2011, Substance Abuse and Mental Health Services Administration: Rockville, MD.5.	Barnes, A. and K. Neuhausen, The Opioid Crisis Among Virginia Medicaid Beneficiaries. 2016, Virginia Commonwealth University: Richmond, VA.6.	Virginia Department of Health Professions. Governor's Task Force on Prescription Drug and Heroin Abuse. 2016  [cited 2016 March 11]; Available from: https://www.dhp.virginia.gov/taskforce/.7.	Department of Medical Assistance Services. DSM Eligible Diagnosis Codes for GAP SMI. 2015  [cited 2016 March 2]; Available from: http://www.dmas.virginia.gov/Content_atchs/gap/GAP%20Diagnosis%20Codes%202%205%2015.pdf.8.	Department of Medical Assistance Services. GAP: Bridging the Mental Health Coverage Gap in Virginia. 2016  [cited 2016 March 11]; Available from: http://www.dmas.virginia.gov/Content_pgs/gap.aspx.9.	Smith, T., Va. opioid overdose deaths spur action on tracking who gets painkiller prescriptions, in Richmond Times-Dispatch. 2016: Richmond, VA.10.	Department of Medical Assistance Services. Proposed Substance Use Disorder Benefit. 2016; Available from: http://www.dmas.virginia.gov/Content_Pgs/bh-sud.aspx.11.	Tong, S.T., Substance Use Screening and Treatment, in ACORN Clinical Perspective. 2016, Virginia Commonwealth University: Richmond, VA.12.	Survey Research Laboratory, Missed Opportunity: National Survey of Primary Care Physicians and Patients on Substance Abuse. 2000, University of Illinois at Chicago: Chicago, IL.13.	Fleming, M.F., Screening and brief intervention in primary care settings. Alcohol Research and Health, 2004. 28(2): p. 57.14.	Pilowsky, D.J. and L.-T. Wu, Screening for alcohol and drug use disorders among adults in primary care: a review. Substance Abuse and Rehabilitation, 2012. 3: p. 25-34.15.	Kamerow, D.B., H. Pincus, and D. Macdonald, Alcohol abuse, other drug abuse, and mental disorders in medical practice: Prevalence, costs, recognition, and treatment. JAMA, 1986. 255(15): p. 2054-2057.16.	Olfson, M., et al., Prevalence of anxiety, depression, and substance use disorders in an urban general medicine practice. Archives of Family Medicine, 2000. 9(9): p. 876.17.	Knight, J.R., et al., Prevalence of positive substance abuse screen results among adolescent primary care patients. Arch Pediatr Adolesc Med, 2007. 161(11): p. 1035-41.18.	Xierali, I.M., et al., Family Physicians Are Essential for Mental Health Care Delivery. The Journal of the American Board of Family Medicine, 2013. 26(2): p. 114-115.19.	Gifford, K., et al., A Profile of Medicaid Managed Care Programs in 2010: Findings from a 50-State Survey. 2011, Kaiser Family Foundation: Washington, DC.20.	Samet, J.H., P. Friedmann, and R. Saitz, Benefits of linking primary medical care and substance abuse services: Patient, provider, and societal perspectives. Archives of Internal Medicine, 2001. 161(1): p. 85-91.21.	Tong, S.T., et al. Patients with Substance Use Disorders Identify Barriers and Solutions to Health Care. in American Society of Addiction Medicine. 2016. Baltimore MD.22.	Crawford, C. AAFP Joins Multifaceted National Effort to Combat Opioid Abuse. 2015  [cited 2016 March 27]; Available from: http://www.aafp.org/news/health-of-the-public/20151022opioidinitiative.html.</t>
  </si>
  <si>
    <t>None.</t>
  </si>
  <si>
    <t>In this study, we plan to link population health data with clinical data from primary care practices to explore how opioid use disorder is recognized and treated in primary care practices. We aim to develop a better understanding of the scope and effect of opioid use disorder.</t>
  </si>
  <si>
    <t>All persons assisting with this project have taken the CITI training on the protection of human subjects and were involved in designing/writing or reviewing the study proposal. We will hold biweekly project meetings to review progress and assign tasks. These meetings will also serve to review questions or concerns about the research protocol.</t>
  </si>
  <si>
    <t>Can help understand the epidemiological distribution of substance use overdose in a clinic population and help target future interventions.</t>
  </si>
  <si>
    <t>To recruit for stakeholder groups:- clinician - email to FFPCS and VCUHS primary care providers- community stakeholders - word of mouth/known contacts- patients - word of mouth/known contacts who have previously participated in patient advisory councils</t>
  </si>
  <si>
    <t>There are two primary aims of this study:Aim 1: To compare population health metrics in opioid use disorder and associated diagnoses for the patient catchment areas of 21 primary care practices in our practice-based research network.Using population health-based data from Virginia Department of Health (VDH) on overdose death rates, All Payers Claims Database (APCD) on diagnoses and commercial insurance opioid prescribing rates, and the Centers for Medicare and Medicaid Services (CMS) on Medicare opioid prescribing rates, we will combine information from these sources to:Sub-aim 1a:	estimate practice-specific risks of having a patient fatally overdose on opioids over the next year at participating practices; andSub-aim 1b:	assess whether heroin and prescription opioid overdose death rates are associated with other population health metrics such as opioid prescribing rates, serious mental illness diagnoses, suicide and homicide death rates, and infectious disease incidence, such as HIV and hepatitis C.Aim 2: To compare opioid use disorder population health data with clinical data from primary care practices.Using electronic health record data from primary care practices, we will determine whether population health-based opioid use disorder metrics are associated with patient and practice-level data on:Sub-aim 2a:	opioid use disorder diagnosis and/or documentation rates;Sub-aim 2b:	opioid prescribing rates, diagnoses associated with opioid prescribing, duration of opioid prescribing and co-prescribing of naloxone; andSub-aim 2c:	chronic disease rates and chronic disease control associated with opioid prescribing and community based risk for overdose.</t>
  </si>
  <si>
    <t>Setting/Study Participants: We plan to pilot this study in our PBRN with primary care practices from 2 health systems situated in two very different communities. In both of these health systems, we have ongoing studies that utilize Electronic Health Record patient and practice data, and existing relationships with practice leaders, patients and clinicians. Our first health system, Fairfax Family Practice Centers (FFPCS), includes 12 practices within a 45-mile radius in Northern Virginia and care for predominantly Caucasian, commercially insured patients in Fairfax, Loudoun, Prince William, Fauquier and Arlington counties. While most of the region is in the fifth (lowest) quintile for overall drug overdose death rates, the cities of Manassas and Fairfax are in the second highest quintile for drug overdose death rates. Our second health system, the Virginia Commonwealth University Health System (VCUHS), includes 9 primary care practices in the metro Richmond area, which falls in the first (highest) quintile for overall drug overdose death rates (Figure 3). Patients served include a significant proportion of African Americans and a large proportion are insured through Medicare, Medicaid and indigent care.Stakeholder Recruitment/Engagement: We plan to recruit two groups, one in Metro Richmond and one in Northern Virginia, to participate in a community-oriented primary care research process. In each group, we will recruit two primary care clinician, two patients from census tracts with high rates of opioid overdose deaths and two community organization leaders (ex. representative from Richmond Behavioral Health Authority [RBHA] or Substance Abuse and Addiction Recovery Alliance of Virginia [SAARA]). We also plan to have members of the VCU Center for Urban and Regional Analysis and the VCU Department of Psychology participate in these groups. The groups will meet quarterly to help refine research questions, interpret and analyze results, and develop future research directions. They will also help with developing dissemination materials appropriate to clinicians, patients or community organizations respectively.Data Sources: Population health data will be extracted from publicly-available Virginia Department of Health (VDH), Centers for Medicare and Medicaid Services (CMS) and All Payers Claims Database (APCD). Clinical data will be abstracted from participating practicesÆ electronic health records. At the first stakeholder group meeting, we will discuss which clinical data will be used although proposed clinical data metrics are listed below. Baseline clinician demographic information was collected previously for a prior study from participating practices.Aim 1: We will extract demographic information for patients seen in one of the 21 participating practices at least once between January 1, 2013 and December 31, 2015. Using RGCÆs tool, HealthLandscape, the addresses of patients will be mapped to corresponding 2010 census tracts, and a list of census tracts for each practiceÆs catchment area will be compiled. We will then take all census tracts from the participating practices and determine their rates of deaths from heroin overdose and prescription drug overdose using census tract level data obtained from VDH. Our predictive analytic approach will consist of (i) determining the census-tract-level rate of fatal opioid overdoses for each census tract, (ii) estimating the census-tract-specific opioid overdose death rates within each practice as the product of the census tract-level rate with the number of that practiceÆs patients residing in that census tract, and (iii) summing those estimates across all census tracts in that practiceÆs catchment area. This process will be repeated for both prescription-based opioid and heroin overdose fatalities. The differing aggregate risks for heroin vs. prescription opioids will be summarized and compared between practices and between the 2 health systems.	We will then extract from CMS and APCD opioid prescribing rates, serious mental illness and chronic disease data at the zip code and census tract level. We will preliminarily plan to use the definition of serious mental illness utilized by the Virginia GovernorÆs Access Plan, which provides insurance to patients with serious mental illness [7, 8]. However, we will discuss with our stakeholder groups relevant mental illness and prescribing data to include in this analysis. This data will be mapped at a census tract, zip code or county level and will be intertwined with VDH data on heroin and prescription drug overdose death rates. Associations between opioid overdose death rates and serious mental health and opioid prescribing rates will be examined using a generalized linear model framework, where opioid overdose death rates (per census tract) will be modeled assuming a Poisson distribution and log-link function, with census tract-level measurements from the CMS and APCD included as fixed effects. Zero-inflated models will also be considered to account for the presence of large numbers of census tracts with no observed opioid overdose fatalities.Aim 2: We will use the clinical data extracted from our FFPCS and VCUHS practices participating in this study. While we have preliminarily developed a list of clinical measures to extract, prior to the data extraction, we will discuss with our stakeholder groups preferred clinical metrics. We will then link opioid overdose death rates with clinical metrics. A hierarchical linear model framework will be used to combine data from each of patient, practice and census tract levels. Particularly, mixed-effect modeling will be used to account for fixed census tract-level and practice-level measurements, and with random effects to account for practice-level variation in associations as well as the possibility of spatial dependence among census tracts. Multiple logistic regression will be used to examine associations between categorical patient health measures and the census-tract and practice measurements, while multiple linear regression (or analysis of covariance) will be used to examine associations with continuous patient health measurements.Proposed metrics:Virginia Department of Health Data:ò	Heroin overdose deathsò	Prescription drug overdose deathsò	Suicide deathsò	Homicide deathsCenters for Medicare and Medicaid Services Data:ò	Medicare prescription opioid prescribingAll Payers Claims Database Data:ò	Medicaid and commercial insurance prescription opioid prescribingò	Chronic Disease diagnosesPractices' Electronic Health Recordò	Addressò	Ageò	Genderò	Ethnicity/raceò	Diagnosis of hypertensionò	Blood pressure less than 140 systolic and 90 diastolicò	Diagnosis of type 2 diabetes mellitusò	Hemoglobin A1c less than 9 for those with diagnosis of diabetesò	Diagnosis of hyperlipidemiaò	Diagnosis of HIVò	Diagnosis of hepatitis Bò	Diagnosis of hepatitis Cò	Up-to-date colorectal cancer screeningò	Up-to-date breast cancer screeningò	Up-to-date cervical cancer screeningò	Number of office visitsò	Number of office visits with primary care clinicianProvider Data (collected previously):ò	Ageò	Genderò	Ethnicity/Raceò	Years since graduation from residencyò	Years spent at current practicePractice Inventory Data (collected previously):ò	Type of practice (private, academic, etc.)ò	Practice location (urban -&gt; rural)ò	Years with current EMRò	Patient-Centered Medical Home (PCMH) status</t>
  </si>
  <si>
    <t>HM20013326</t>
  </si>
  <si>
    <t>Longitudinal Evaluation of Academic Performance and Behavior for Students from an Early Childhood Intervention Program</t>
  </si>
  <si>
    <t>Naomi Wheeler</t>
  </si>
  <si>
    <t>SOE Counsl Ed Dept</t>
  </si>
  <si>
    <t>The purpose of this study is to investigate the longitudinal academic and behavioral outcomes of children involved in the Healthy Families of America (HFA) program in Chesterfield county Virginia (i.e., Families First). HFA, created by Prevent Child Abuse America, is an evidence-based intervention and home visiting program for low-income and at-risk families that seeks to lower the rate of child abuse, mistreatment, and neglect (Daro &amp; Harding, 1999). Adverse childhood experiences, such as abuse, neglect, and household dysfunction, initiate lifelong challenges that persist through adulthood in development, health, and quality of life (Felitti et al., 1998). Abuse and neglect often correlate with disruptions in milestone achievement, such as developmental cognitive delays (Wodarski, Kurtz, Gaudin, &amp; Howing, 1990). Indeed, Lansford and colleagues (2002) demonstrated through longitudinal analysis that maltreated adolescents received lower grades, performed poorer on standardized tests, and missed school almost twice as much as their peers. Furthermore, parental academic involvement contributed to higher student aspirations and greater academic achievement overall (Hill et al., 2004).  In sum, children from families with high stress and increased vulnerability for maltreatment experience continued adversity as they develop, also evident in school settings and through academic performance.Home visit prevention/intervention programs yield benefits for children from involved families that include educational success, reduced social deviance, and improve social-emotional development (Manning, Homel, &amp; Smith, 2010). In fact, early development intervention programs such as HFA improve school performance for children through seven to nine years of age (Michalopoulos, Faucetta, Warren, &amp; Mitchell, 2017).  Moreover, researchers that specifically studied HFA with randomized controlled studies found that HFA-mothers provided more developmentally supportive activities (e.g., read to their child more often), reported less parenting stress (Green, Tarte, Harrison, Nygren, &amp; Sanders, 2014), and reported improved psychological distress and home safety strategies (LeCroy &amp; Davis, 2016).  Families that receive a higher dosage of the HFA program (e.g., more home visits) yielded the greatest benefit (Kahn &amp; Moore, 2010).  Also, researchers observed HFA children as less likely to repeat a grade, more likely to succeed academically, and to engage in behaviors that promote learning (i.e., following directions, timely completion of work, cooperative engagement)(Kirkland &amp; Mitchell-Herzfeld, 2012).  Yet, Kirkland and Mitchell-HerzfeldÆs report relied on grades in school (i.e., first grade) to measure academic success rather than psychometrically sound and objective measures of student learning. Prior evaluation of HFA in Virginia found similar results for the positive effects for child health and development that range from a healthy birth weight, appropriately screened for developmental delays, as well as improved and positive parent-child interaction (Galano &amp; Huntington, 2015).  However, less is known about the academic performance of students from the HFA program in Chesterfield county Virginia and no studies include psychometrically sound instrumentation to measure academic performance. ReferencesDaro, D. A., &amp; Harding, K. A. (1999). Healthy Families America: Using research to	enhance practice. The Future of Children, 152-176.DuMont, K., Mitchell-Herzfeld, S., Greene, R., Lee, E., Lowenfels, A., Rodriguez, M., &amp;	Dorabawila, V. (2008). Healthy Families New York (HFNY) randomized trial:	Effects on early child abuse and neglect. Child abuse &amp; neglect, 32(3), 295-315.Galano, J., &amp; Huntinton, L. (2015). Healthy families Virginia: Statewide evaluation executive report FY2010-2014. Retrieved from Prevent Child Abuse Virginia website: http://pcav.org/wp-content/uploads/2015/09/Executive-Summary-2014-Draft.pdfGreen, B. L., Tarte, J. M., Harrison, P. M., Nygren, M., Sanders, M. B. (2014). Results from a randomized trial of the Healthy Families Oregon accredited statewide program: Early program impacts on parenting. Children and Youth Services Review, 44, 288û298Hill, N. E., Castellino, D. R., Lansford, J. E., Nowlin, P., Dodge, K. A., Bates, J. E., &amp;	Pettit, G. S. (2004). Parent academic involvement as related to school behavior,	achievement, and aspirations: Demographic variations across adolescence. Child	development, 75(5), 1491-1509.Kahn, J., Moore, K. A. (2010). What works for home visiting programs: Lessons from experimental evaluations of programs and interventions (No. #2010û17). Washington, DC: Child Trends.Kirkland, K., &amp; Mitchell-Herzfeld, S. (2012). Evaluating the effectiveness of home visiting services in promoting childrenÆs adjustment in school: Final report to the Pew Center on the States. Rensselaer, NY: New York State Office of Children and Family Services, Bureau of Evaluation and Research.Lansford, J. E., Dodge, K. A., Pettit, G. S., Bates, J. E., Crozier, J., &amp; Kaplow, J. (2002).	A 12-year prospective study of the long-term effects of early child physical	maltreatment on psychological, behavioral, and academic problems in	adolescence. Archives of pediatrics &amp; adolescent medicine, 156(8), 824-830.LeCroy, C.W., &amp; Davis, M.F. (2016). Randomized trial of health families Arizona: Quantitative and qualitative outcomes. Research on Social Work Practice, 27(7), 747-757.Manning, M., Homel, R., &amp; Smith, C. (2010). A meta-analysis of the effects of early developmental prevention programs in at-risk populations on non-health outcomes in adolescence. Children and Youth Service Review, 32, 506-519.Michalopoulos, C., Faucetta, K., Warren, A., &amp; Mitchell, R. (2017). Evidence on the long-term effects of home visiting programs: Laying the groundwork for long-term follow-up in the mother and infant home visiting program evaluation. OPRE Report 2017-73. Washington, DC: Office of Planning, Research and Evaluation, Administration for Children and Families, U.S. Department of Health and Human Services.Wodarski, J. S., Kurtz, P. D., Gaudin Jr, J. M., &amp; Howing, P. T. (1990). Maltreatment and	the school-age child: Major academic, socioemotional, and adaptive	outcomes. Social Work, 35(6), 506-513.</t>
  </si>
  <si>
    <t>We do not anticipate direct benefits from this study since we will apply a secondary data analysis to existing data. However, information about the longitudinal outcomes of the Families First program may strengthen evidence for the effectiveness of this early intervention program for academic and behavioral outcomes as children transition to school.</t>
  </si>
  <si>
    <t>This study aims to evaluate the longitudinal effects of an early intervention program (Healthy Families Virginia); therefore, students who did not participate in this program will be excluded unless they qualify for the matched sample for comparison of academic and behavioral outcomes.</t>
  </si>
  <si>
    <t>The purpose of this study is to investigate the longitudinal effect of a home visiting prevention program (e.g., Healthy Families America [HFA], Families First of Chesterfield county Virginia) following the transition to school. The goal of the study is to determine the influence over time of an early intervention/prevention service, specifically a home visiting program that served vulnerable families (i.e., assessed to be at risk for child abuse or neglect due to factors such as multiple stressors or limited coping) during the prenatal period and the child's first five years of life. We hypothesize participation in the program will be predictive of positive academic and behavioral outcomes (e.g., reading and mathematics skills in 3rd grade, discipline referrals, days of school attended). We aim to explore academic outcomes to determine the potential effect of early intervention as well as demographic and family-level factors to determine for whom the program may be most effective or influence outcomes differently. These findings will help determine the influence of the program as well as families/children who benefit most from this early intervention program to set children up for later academic success.</t>
  </si>
  <si>
    <t>The PI will be in constant contact with the Prevention Services Manager at Chesterfield Mental Health Support Services (i.e., Families First in Chesterfield county) and the Coordinator of Evaluation, Interventions, and School Improvement at Chesterfield County Public Schools and will provide them copies of the IRB application. The PI met with the above parties to outline the proposed study prior to IRB application submission. The PI will be responsible for communication of data management and analysis plans with the doctoral student research assistant.The doctoral student research assistant completed his CITI training.</t>
  </si>
  <si>
    <t>Information about the longitudinal outcomes of the Families First program may strengthen evidence for the effectiveness of this early intervention program for academic and behavioral outcomes as children transition to school.</t>
  </si>
  <si>
    <t>Families First will provide the initial data set of students who received services between 2002 and 2018. Their data will be obtained from CCPS and used to create a matched sample of non-Families First students for comparison. Data will be de-identified for analysis and once matched samples are created.</t>
  </si>
  <si>
    <t>The goals of this study are to combine archival student data from the Healthy Families program and public school system through partnership with the PI (School of Education), the county-level Healthy Families program (i.e., Families First), and the county-level public school system (i.e., Chesterfield county public schools). Healthy families enrolls vulnerable families assessed and determined to be at risk for child abuse and neglect, and we want to learn from these families and their children for the influence of the intervention to the child's development across their early elementary school years.</t>
  </si>
  <si>
    <t>The study aims to analyze an archival and secondary dataset that will allow us to examine the longitudinal effect of a home visiting prevention program (e.g., Healthy Families America [HFA], Families First) following the transition to school. We will combine data from the local HFA program and public school records, as well as a public school student matched sample (e.g., non-HFA participating students with similar socio-demographic characteristics) for comparison. Once student records are compiled to connect HFA to public school data, student data will be de-identified for subsequent analysis.Data from the HFA, Families First children will include: (a) student identifiers (e.g., child name, date of birth, mother's name, for identification in the school system database), (b) basic demographic data (sex, race, ethnicity), as well as (c) family assessments (Parent-child interaction [Keys to Interactive Parenting Scale; KIPS], HOME environment score, number of founded abuse reports, family risk score at screening into the program), and (d) special education/LEP designation and referrals given for suspected developmental delay. Student identifiers will be used to identify data in the school system dataset. Demographic data will be used to develop a matched sample for comparison to HFA-involved children. Family assessments and delays/designations will be used as covariates for analysis given their demonstrated influence to academic and behavioral outcomes for children in prior research. The KIPS instrument is an observational assessment of parent-child interaction administered at several time points in the child's development. The KIPS includes 12 items rated on a Likert scale from one to five after a 20-minute observation. The KIPS is designed to assess behaviors for (a) relationship building, (b) promoting learning, and (c) supporting confidence.  Threshold scores for the HOME environment assessment are 27 or more for infant-toddler aged children and 29 or more for early childhood.Data from the county public school system will include: Virginia Standards of Learning (SOL) third grade reading scores, SOL mathematics scores, Phonological Awareness Literacy Screening (PALS) scores, special education/LEP designation, attendance, and frequency of disciplinary incidents. Virginia SOL tests are provided online and unique to each student. The difficulty and number of correct answers result in the final score. Scores range from zero to 600 and a score of 400 represents the minimum level of proficiency. PALS is a state-provided reading intervention screening tool. The PALS is administered to all students in kindergarten, first grade and to students engaged in reading intervention programming in second and third grades. Scores help to identify students at risk of reading difficulties and can be used to diagnose deficits in specific skills. Interpretation of scores includes individual task benchmarks and summed score benchmarks.Data will be stored on a secure (password protected) drive on our university server. All student data will be de-identified before analysis and before data is shared within our team. A separate key (also on the secure drive) will be maintained to link the generated ID numbers to the original STI numbers. File Locker (filelocker.vcu.edu) will be used as a secure method for the data exchange between Chesterfield-Colonial Heights Families First and Chesterfield County Public Schools.</t>
  </si>
  <si>
    <t>Chesterfield County Public Schools;Chesterfield-Colonial Heights Families First;</t>
  </si>
  <si>
    <t>HM20011777</t>
  </si>
  <si>
    <t>Media Framing and the "Welfare Queen" Stereotype: Effects on Physiology, Self-Efficacy and Social Group Identity</t>
  </si>
  <si>
    <t>Hong Cheng</t>
  </si>
  <si>
    <t>Mass Communication</t>
  </si>
  <si>
    <t>According to the National Center for Health in Public Housing (2011), low-income Black women are likely to suffer from adverse mental health and cardiovascular issues than any other racial and social group within the United States. Through measuring the psychological and physiological effects of different media message frames on this population, including the negative "welfare queen" stereotype frame, this proposed study will help shed greater light on the correlation between mediated messaging and the physiological and psychological wellbeing of low-income Black women, one of the most vulnerable populations in the United States. The "welfare queen" stereotype is a historically, culturally and socially stigmatizing label that is directed toward low-income women of color who primarily live in government/subsidized housing. This stereotype disparagingly characterizes this demographic as lazy, jobless, unwilling to work, uneducated, single with multiple children from different men, lacking morals and taking advantage of government funds and taxpayer dollars (Collins,1998; Gilens,1999; Gilliam, 1999). The "welfare queen" term is a racialized idiom and stereotype that has, throughout history, adversely impacted public perception of low-income persons, primarily women of color, deeming them as the "underserving poor" (Gilliam, 1999). It was a term made popular, in part, by Ronald Reagan who espoused to be a fixer of the welfare system during his 1976 presidential campaign speeches. While Reagan didn't use the term, he instead utilized stereotypical characteristics in order to shape public opinion about welfare reform and welfare recipients. The term "welfare queen" was coined by the media to represent the negative characteristics espoused by Reagan and others. The term has since been used repeatedly over decades by many media outlets within new stories, as well as by politicians and others within society who criticize low-income individuals. During his presidential bid, Reagan would often arouse and rally his mostly white, working class audiences on the campaign trail by conjuring up the "welfare queen" stereotype, which, studies show, increased public support for government assistance to poor Whites versus poor Blacks (Gilliam, 1999). While an abundance of research exists on the publicÆs negative perception and attitudes about low-income Black women as a result of messaging surrounding the "welfare-queen" stereotype (Gilliam; 1999; Gilens, 2001; Cohen, 2004), little to no research exists that assesses the role of this stereotype  on the well-being of low-income Black women, the actual target population of this harmful trope. This study aims to fill that gap. While current literature also discusses the general impact of media on its audience (Clawson, 2000; Fiske, 1996; Gilens, 1999; Gilliam, 1999; Hurley, Jensen, Weaver &amp; Dixon, 2015), this study will provide a more social scientific and comprehensive insight into the physiological, cognitive, and emotional processes that take place during and after media engagement. This research will add to our understanding of the association between media messages and psychological and physiological responses, as well as explore media as a possible external factor in this populationÆs overall health and wellbeing. This specific study does not attempt to explore causation, but to examine correlation and association between messaging and physiological and psychological responses. This study will contribute to the understanding of how media framing, specifically of the welfare queen stereotype, influences the health, well-being, self-efficacy and social identity of low-income Black women. Such an exploration may help us to better understand the health effects of media messages on this and other vulnerable populations, which may lead to necessary interventions. The study is also significant in that it attempts to center the experiences and perspectives of historically marginalized poor women of color, a vulnerable demographic that has not been included in much media effects research yet. Cohen, M. (2014). Women and welfare in the United States. Journal of Women's History, 26 (2), 180-190.Clawson, R., Trice R., (2000). Poverty as we know it: Media portrayals of the poor. Public Opinion Quarterly, 64(1), 53-64.Hill Collins, P. (1990). Black feminist thought : Knowledge, consciousness, and the politics of empowerment. Boston: Unwin Hyman.Fiske, J. (1996). Media Matters: Race and gender in U.S. politics. University of Minnesota Press.Gilens, M. (1999). Why Americans hate welfare: Race, media, and the policy of anti-poverty policy. Chicago, IL: The University of Chicago Press.Gilliam, F. (1999). The ôwelfare queenö experiment: How viewers react to images of African-American mothers on welfare. Nieman Reports 53(2), 112-119.Hurley, R., Jensen, J., Weaver, A., &amp; Dixon, T. (2015). Viewer ethnicity matters: Black crime in TV news and its impact on decisions regarding public policy. Journal of Social Issues (71)1, 155-170.National Center for Health in Public Housing. (2011). Heart disease.</t>
  </si>
  <si>
    <t xml:space="preserve">This study targets low-income Black women between the ages of 25 and 45 to maximize the internal validity of the experimental procedure, as the experimental procedure will display messaging regarding this particular population. As mentioned in Question 6, the exclusion criteria (tatoos, serious heart conditions and heart related devices) is justified in order to reduce confounding variables and reduce any potential health risk to participants. </t>
  </si>
  <si>
    <t>The hypotheses of this proposed study aim to answer the following questions: How does exposure to positive and negative media framing of low-income Black women impact the psychological and physiological well being of Black, female public housing residents? How do encounters with positive and negative media framing impact the perceived self-efficacy and social group identities of Black, female public housing residents?General Research Question: How does exposure to the welfare queen stereotype in the media impact the psychological and physiological well being of Black, female public housing residents? General Hypothesis: Exposure to the welfare queen stereotype message frame in the media will result in increased levels of arousal, heart rate, negative affect and stress. It will also have an adverse impact on social identity and self-efficacy.This study's specific hypotheses and associated measures &amp; variables are as follows:Race-Related Stress (Via Prolonged Activation and Anticipatory Race-Related Stress Scale)H1: Exposure to welfare queen stereotype media message frame will result in a higher level of perceived race-related stress than exposure to non-stereotypical media message frame.Emotional Valence (via Facial EMG and Self-Assessment Manakin Scale (SAMS))H2: Exposure to welfare queen stereotype media message frame will result in greater negative emotional valence than exposure to non-stereotypical message frame via facial EMG and SAMS.Attention (via Heart Rate)H3: Heart rate will increase at a greater rate during exposure to welfare queen stereotype media message frame than during exposure to non-stereotypical media content.Stress (via Heart Rate Variability)H4: Heart rate variability will be lower during exposure to welfare queen stereotype message frame than during exposure to non-stereotype media frames.Arousal (via Galvic Skin Response and Self-Assessment Manakin Scale)H5: Arousal will be higher during exposure to welfare queen stereotype media content than arousal during exposure to non-stereotypical media content.Correlation between Self-Assessment Manakin Scale and physiological measuresH6:  Emotional valence response to the welfare queen stereotype via facial EMG will be positively correlated to the SAMS self-report measure for emotional valence.H7: Arousal response to the welfare queen stereotype via galvanic skin response will be positively correlated to the SAMS self-report measure for arousal.Social Identity/Social Identity ThreatH8: The perceived social identity of Black, female public housing residents will be negatively influenced by stereotypical messaging about their social group. Self-EfficacyH9: The perceived self-efficacy of Black, female public housing residents will be negatively influenced by stereotypical messaging about their social group.</t>
  </si>
  <si>
    <t xml:space="preserve">The research team will meet and coordinate on a consistent basis. Personnel involved in study design and data collection will attend weekly meetings throughout the data collection process that will allow all parties to give continual feedback to other members of the team regarding the execution of research-related duties and fidelity to the research protocol. All parties involved in the data collection, analysis and presentations of data will be briefed and trained accordingly to ensure all personnel are informed of research protocols and their research related duties and functions. </t>
  </si>
  <si>
    <t>We hope that knowledge gained from this study will help our understanding of the psychological and physiological health effects of racism and stereotypes in media, specifically towards this vulnerable population. Findings from this study may be used to inform health-related interventions to mitigate and counter any negative effects on this population.</t>
  </si>
  <si>
    <t>The recruitment process will be conducted as follows:Flyers will be disseminated within Richmond's public housing communities by researcher, as well as in community centers serving this population. Flyers will be passed to residents and left on doors within public housing communities. A digital image of the flyer will also be posted to social media (Facebook, Twitter). The graduate student researcher will distribute the flyers as well as post the flyers on social media. Interested individuals will respond directly to the study's graduate student researcher via contact information (phone and email address) provided on the recruitment materials (flyers). Interested individuals will be asked to call or email the graduate student researcher. The graduate student researcher will contact/respond to interested individuals/potential participants via email and telephone. A telephone consent for pre-screening will be administered where potential participant will provide a verbal consent. After a verbal consent for pre-screening is given, the graduate student researcher will conduct a telephone pre-screening to screen each participant for study eligibility (telephone pre-screening script attached). If a potential participant is not eligible, the researcher will inform the participant of the reason why (according to the script)  and thank them for their interest in the study. If a person is eligible, the researcher will schedule a date/time for a research session and provide other pertinent information, such as the location/address of the media lab where the research session will take place as well as what to avoid on the day of the session (nicotine, caffeine/described in the protocol as potential confounding variables), and answer any questions the participant may have. Session reminders will be communicated to the participant via email and telephone one week as well as two days prior to the scheduled session.</t>
  </si>
  <si>
    <t>The aim of this study is to provide deeper insight into the correlation between media message frames and the physiological responses, perceived self-efficacy and perceived social identity of low-income Black women who live in Richmond's public housing communities. The results from this research will help us better understand how exposure to negative, racial and stereotypical messaging impact the physiology (emotional valence, arousal, heart rate, stress levels) and self and group attitudes of this historically-marginalized population. The goal of this research is to better understand media messages as a potential social determinant of health and to inform short and long term interventions to specifically benefit this population. Interventions may include community-based programs and initiatives that focus on:-- increasing this population's capacity to become more active and engaged media consumers;-- strengthening media literacy within this population to deepen this population's understanding and critical analysis of media messages and the health and behavior-related impacts of such messages;-- developing healthy media messages that educate and empower low-income Black women; and-- developing community-based activities that include mindfulness and other related techniques to help regulate and mitigate potential adverse health impacts of negative/stereotypical media messages targeting this population. Thusly, this research is designed to study a specific problem that relates directly to the population with a purpose of informing and leading to subsequent short and long term benefits for this population.</t>
  </si>
  <si>
    <t xml:space="preserve">This study will incorporate a PreTest, Post test, between-subjects experimental design utilizing four experimental groups (described below). Recruitment:Participants will be randomly selected. They will be recruited through the use of flyers that will be disseminated throughout all of Richmond's public housing communities to ensure that all African-American, female, public housing residents age 25-45 have have an equal chance of being selected for the study. Recruitment flyers will also be posted in relevant spaces such as community health centers frequented by the studyÆs population. Flyers will also be shared via social networking sites (e.g., Facebook). Only email addresses and phone numbers will be collected for recruitment-purposes only. No other contact information will be collected. An initial telephone screener will assess eligibility of participants via questionnaires. This data will be stored separately from the actual research questionnaires. After the initial screener, eligible participants will be invited via telephone and email to an in-person informed consent/experimental session. On the phone call/email  in which participants are invited for an in-person session, a lab visit will be scheduled and instructions for not wearing make-up and not consuming nicotine and caffeine prior to the session will be given, as these factors may constitute confounding variables. Consent, Procedures and Measures:Research sessions will take place in the VCU Meditrina Lab on the Monroe Park Campus at VCU, on the first floor of the Temple Building in the Richard T. Robertson School of Media and Culture, Room 1149A. Each participant will enter the Richard T. Robertson School of Media and CultureÆs Meditrina Media lab and will be greeted by the researcher. The researcher will then review the consent form with the participant, emphasizing that the participant can leave at any point during the study without consequence and highlighting the counseling/support resources available should the participant need to utilize them. The researcher will allow time for the participant to ask any questions. If participant agrees to participate, the participant will then sign the consent form and the study will commence. This study will incorporate a pre-post, between-subjects design where each participant will be randomly assigned to one of four conditions (three radio message frames and a control group). The radio message frames will exist in the form of brief, 2-3 minute radio news clips, with each clip portraying comments that are either negative/stereotyping, positive/pro-social or neutral. The scripts for the radio clips were created by the study's researcher and recorded by VCU students. (The radio scripts can be found as an attachment in this protocol's "supporting tables/documents" section). Subject-specific variables and other confounding variables will be controlled for through random assignment of participants to the experimental conditions. The four conditions/experimental groups are as follows. Each message frame will come in the form of a radio news story created by the graduate student researcher. 1. Negative/Stereotyping message frame: In this condition, the radio message will clearly incorporate and espouse negative and stereotypical sentiments reflecting the "welfare queen" stereotype using characteristics from the literature.2. Positive/Prosocial message frame: In this condition, the radio message will clearly incorporate and espouse positive and empowering sentiments about women who live in public housing.3. Neutral message frame: In this condition, the radio message will incorporate and espouse neither extremely positive nor extremely negative sentiments about public housing.4. Control group: In this condition, participants will not receive any treatment/stimulus. They will not be exposed to any radio messaging at all. N=60. A total of 60 participants is planned for this study, with 15 participants per group.Schedule of Measures:For the three experimental groups (negative, positive and neutral), the following schedule of measures for an experimental session are as follows. Each 1.5 hour session will involve one participant at a time. Also, the radio message stimuli/conditions will be pre-tested using about three participants per condition to ensure internal validity of the researcher-created radio stimuli/conditions:Step I: Consent form reviewed with participant and signed. Step 2: Pre-treatment measures completed by participant. Participant will complete the following self-report survey measures via laptop:-- Self Assessment Manakin Scale (measures participant's level of arousal before exposure to radio stimulus),-- Self Assessment Manakin Scale (measures participant's level of emotional valence before exposure to radio stimulus),-- Collective Self Esteem Scale (measures participant's perceived attitude toward participant's social identity/social group before exposure to radio stimulus)-- General Self Efficacy Scale (measures participant's perceived self-efficacy before exposure to radio stimulus), and 5) Prolonged Activation and Anticipatory Race-Related Stress Scale (measures participant's perceived race-related stress before being exposed to radio stimulus). Step 3: Participant is connected to sensors to track physiological measures. Baseline levels of arousal, emotional valence and heart beat are recorded for each participant.The physiological measures/variables that will be tracked via the Media Lab's Biopac system before, during and after exposure to the study's radio stimulus are as follows: (The BioPac is an integrated system of hardware, software and curriculum used for physiological data acquisition and analysis.)1) Participant's level of attention via Heart Rate2) Participant's level of stress via Heart Rate Variability3) Participant's level of arousal via Galvanic Skin Response, and 4) Participant's level of emotional valence via Facial EMG.Step 4: Participant's blood pressure is taken using a digital blood pressure monitor.Step 5: Participant listens to radio messaging (The physiological measures described above are being tracked and recorded during the treatment/intervention via BioPac sensors)Step 6: After radio messaging ends, participant completes post-test self-report survey measures from Step 2 (Self Assessment Manakin Scale, Collective Self-Esteem Scale, General Self-Efficacy Scale, Prolonged Activation and Anticipatory Race-Related Stress Scale) via laptop. Step 4 is also repeated to gauge participant's blood pressure after the treatment (radio stimulus) is administered. For the control group, Steps 5 and 6 are omitted. Step 7: Researcher will debrief the participant and provide the debriefing document to participant, which includes resources and pertinent contact information should the participant need any counseling services as a result of the study or if participant has questions regarding the study (attached).Step 8: Researcher will provide the $45 compensation, in the form of a gift card, to participant. Participant will sign a form stating that she received compensation for participating in the study. If requested, participant will be given a copy of participant's signed consent form and debriefing form. Researcher will thank the participant for her time and cooperation.Data Analysis:A phasic analysis of the study will be conducted. A phasic analysis represents periods of time within the stimulus that may be significant in the research (i.e. from minute 1:03 to 1:12 in the audio). After the experiment, meaningful signal will be extracted from the data captured from the experiments, which comprises of averaging and cleaning the data. Averaged data will then be exported to Excel and uploaded to SPSS for analysis. Before extraction, ECG waveform data (Heart Rate) will be converted into BPM (beats per minute). An Analysis of Variance will be conducted to determine if the independent variable of message frame had a significant difference on the dependent variables (emotional valence, arousal, attention, and collective self-esteem and self-efficacy). One-way ANOVA will be used to assess if mean differences exist on one dependent variable by an independent variable with two or more discrete groups.  The independent variable in this analysis is message frame, and the discrete groups of dependent variables are emotional valence, arousal, attention, collective self-esteem and self-efficacy.  The assumptions of normality and homogeneity of variance will be assessed. The t-test will be two-tailed with the significance level of .05.  This will ensure with a 95% certainty that any differences did not occur by chance.I anticipate that participants who were exposed to the negative, "welfare queen" stereotype messaging will exhibit negative emotional valence, higher levels of attention and arousal and lower heart rate variability. Lower heart rate variability is correlated with lower participant resilience and greater stress level.They will also exhibit adverse perceived self-efficacy and self-esteem/social identity. </t>
  </si>
  <si>
    <t>HM20013330</t>
  </si>
  <si>
    <t>Richmond Memorial -- Client Support</t>
  </si>
  <si>
    <t>Faika Zanjani</t>
  </si>
  <si>
    <t>Many older residents of RichmondÆs East End experience complications resulting from chronic disease, limited mobility, and isolation because of family fragmentation and limited social opportunities. They have poor health outcomes, economic, insecurity, and low access to resources and supports, especially those living within the five public housing communitiesclustered there. Moreover, low access to transportation, limited access to healthy foods (with no full- service grocery store near the public housing properties), and low educational attainment further complicate their ability to sustain healthy lifestyles. In the East End, many older residents have lived their entire lives in the same neighborhood and have experienced a disproportionate amount of violent crime, abandoned and vacant residential and commercial properties, and unequal investment in schools, green spaces, and other public services. This consistent disinvestment can have a severe impact on residentsÆ mental health and sense of self- agency, safety, and hope.Richmond Redevelopment and Housing Authority is phasing out each of its 50- year- old public housing communities and transitioning residents to alternative placement in mixed- income housing. Within Creighton Court alone, 53 units are reserved for seniors, meaning 53 seniors and/or senior- led households will transition to Church Hill North, the privately managed mixed income property being constructed by 2019 on the site of the former Armstrong High School. Unless a case manager works closely with seniors making this transition, many may struggle to meet the requirements of living in privately managed housing and could become displaced or less able to meet their basic needs.We are not trying to merge the programmatic pieces of our separate areas, but to learn from eachother's experience and expertise. The cross-sector partnership will leverage the expertise of botholder adult care systems and homelessness and housing systems to improve efficiency andeffectiveness in addressing complex issues related to health equity and access in older adultpopulations. The diversity of program interventions with different subpopulations of older adultsamong the partners will enable practical experiential learning for Coalition partners, VCUstudents, and community members, and will contribute to shared understanding of the needs oflow income older adults with housing and health issues.Coalition Activities:a) Establish an East End Planning Coalition for Older Adults, coordinated by VirginiaCenter on Aging, capitalizing on existing partnerships and strengthening communityleadership to ensure culturally appropriate, relevant, and effective services.b) Through education and training, led by AgeWave, the Coalition will learn how aginginfluences health equity among individuals experiencing a continuum from no housing tolow-income housing to mixed income or private housing; learn how race, gender, and agerelate to health equity, health outcomes, and housing stability; assess the structures andmechanisms within service care models for unintended consequences, bias, anddiscrimination.c) Develop a research-to-action pipeline by training the Coalition members and students insurvey instrumentation and implementation of findings identified by the community.d) Learn from community members about barriers to health, benefits of social supports, andpathways into and out of homelessness.</t>
  </si>
  <si>
    <t>Better ability to serve the community.</t>
  </si>
  <si>
    <t xml:space="preserve">Are there health improvement overtime among older adults placed into public housing. </t>
  </si>
  <si>
    <t>Initial training for project specific  data entry will be held prior to the start of data collection by the PI and/or the project coordinator.Weekly meetings will be held and meeting minutes will be shared with team members within one week of the meeting.For any urgent updates, information may be given by email/phone communications.</t>
  </si>
  <si>
    <t xml:space="preserve">Understanding the health needs of seniors in public housing. </t>
  </si>
  <si>
    <t xml:space="preserve">Between 2018-2019, Older adults assigned to the RRHA Senior Transition Coach will be asked to provide consent to have their data released to VCU for analysis. De-identified paper surveys from consenting older adults will be released to Zanjani/Parson for data entry and analysis. </t>
  </si>
  <si>
    <t xml:space="preserve">Examine health change over time among  older adults placed into public housing. </t>
  </si>
  <si>
    <t>This is a secondary analysis of existing data being collected by the Richmond Redevelopment and Housing Authority (RRHA) for seniors being placed and assigned to a Senior Transition Coach. For the past year, RRHA is a collecting survey data, in paper/pencil form, from seniors being placed and assigned to a Senior Transition Coach, quarterly. The de-identified paper/pencil forms will be provided to VCU (Zanjani/Parsons) for data entry into RedCap and for subsequent analysis and publication.</t>
  </si>
  <si>
    <t>Richmond Redevelopment and Housing Authority;</t>
  </si>
  <si>
    <t>HM20003653</t>
  </si>
  <si>
    <t xml:space="preserve">Reporting Intimate Violence to Law Enforcement: African-American WomenÆs Expectations and Experiences </t>
  </si>
  <si>
    <t>Candace Burton</t>
  </si>
  <si>
    <t>The proposed study focuses on developing multidisciplinary understanding of African American womenÆs expectations of interaction with law enforcement and the judicial system with regard to reporting IPV and SA. Three central concepts underlie and inform the proposed study: population vulnerability, stigmatization, and structural stress. This review will explore each of these and how they relate to African American womenÆs considerations and expectations about reporting IPV and SA.	African American women have specific health and safety vulnerabilities related to both gender and racial inequalities in the United States31, 32. The Centers for Disease Control and Prevention Office of Minority Health and Health Equity suggests that discrimination, cultural barriers, and lack of access to services contribute distinctly to vulnerability among African American women33. Members of vulnerable populations face increased risks of IPV, health and healthcare disparities, chronic illness, increased infant mortality, and overall shortened life expectancies when compared to other groups33. Further, some studies plainly implicate lack of culturally competent resources, financial barriers, and distrust of providers and systems as contributors to African American womenÆs reluctance to disclose IPV or SA14, 34. As noted above, the NISVS data suggest important differences between African American women and their white counterparts in terms of incidence of IPV and SA; and other studies have further explored how racial identity may insulate or discourage women from seeking help35, 36. One study of African American womenÆs perceptions of how race and violence affected the ability to obtain mental health care revealed that in addition to high prevalence of violent experiences among these women, experience of racism in help-seeking was felt to have a significant impact on whether or not the women received useful clinical assistance6. 	Race and gender cannot be considered separately, however, and the layering of racial and gender identitiesùthe intersectionalityùof African American womenÆs experiences is an important consideration3, 37, 38. IPV and SA have been described as gender-asymmetric, meaning that they more often and more injuriously affect women39 and African American women experience both at rates equal to or higher than white women40, 41 and with greater violence42. In another study of women specifically exposed to IPV, less than a quarter of African American women reported accessing criminal justice resources related to the experience, and half of those stated that they believed that neither contacting the police nor obtaining an order of protection was available to them7. In one study of reporting SA, African American women who disclosed their experiences reported that they received more negative responses and evinced more symptoms of post-traumatic stress than did Caucasian women who had disclosed13. In addition, past history of traumatic experiences such as IPV, SA, child sexual abuse (CSA), community violenceùwhether or not reportedùor interactions with child welfare or other legalistic systems among African American women may influence perceptions or expectations of reporting IPV and SA7, 42. Saxena, Messina, and Grella43 found that substance abuse, depression, and past trauma exposureùincluding IPV, SA and CSAùwere common among incarcerated women, and that many of the women had either not disclosed the traumatic experience, or had not recognized it as anything but ônormal.ö 	In cases of stigmatized victimization, as occurs in IPV and SA, vulnerability is also likely to be increased. Vulnerability describes imputed risk for poor psychosocial and physical outcomes, and IPV and SA have been shown to affect African American womenÆs lives in terms of economic and educational attainment44; mental, physical and reproductive health1, 13, 45-47; and risk behaviors48-50. This may be in part because the stigma attached to IPV and SA impedes reporting51. IPV and SA are especially stigmatizing experiences owing to the intimacy of these crimes and survivors are often blamed for their experiences or for getting the assailant in trouble with othersùincluding law enforcement9, 52, 53. This may be especially problematic for African American women, who are frequently confronted with the need to identify themselves socially as members of a racial community, or to express and demonstrate their difference from negative racial stereotypes10, 35. If seen as disloyal to her community, an African American woman reporting IPV or SA thus risks social rejection and isolation, for herself and her family35, 38.  As such, women may remain in unsafe situations and forego needed services51. This has been described as creating a multiply marginalized space for African American women in the process of making life meaning out of violent experiences37. Although feminist scholarship has devoted a great deal of effort to exploring violence against women, it is only recently that such marginalization has been recognized as factoring into African American womenÆs experiences of violence54. Insofar as racialized identity and gender may stigmatize African American womenÆs daily existence, experiences of IPV and SA put these women at risk for compounded victimization through criminalization of their acts of self-defense in response to IPV and SA, normalization of violence and abuse, and disenfranchisement with regard to family relationships54. Resisting the impact of violence such as IPV and SA in their lives may force African American women to construct identities dependent on showing their strength, affiliation with racially constructed stereotypes of ôgoodö women, or loyalty to African American men37. Survivors of IPV and SA victimization may thus be reluctant to disclose their experiences for fear of retribution, social isolation, or blame16, 34, 55, 56. Overstreet and Quinn51 also describe the IPV stigmatization model, which incorporates the assignment of stigma via victim-blaming. They note that potential for being viewed as a victim, as deserving the experience of IPV, or as not worthy of assistance all contribute to both anticipated social and internalized stigmaùboth of which may make women unwilling to report. The need to maintain a precise individual, outward, or community structure of identity may thus reduce womenÆs sense that help is accessible and available to them, or that they are deserving of help, and contribute to chronic stress35, 38, 51. 	Chronic stress of this nature, or the stress created from daily life experiences of individuals who are vulnerable to race, gender, socioeconomic, and cultural marginalization, is also called structural stress57. Structural stressors result from socially constructed systems, creating disadvantages for a specific group5. Such stressors include racial and gender identity hierarchies, as well as socioeconomic status, and can have additive effects when experienced in combination25. Both population vulnerability and stigmatization undeniably contribute to structural stress burden in individuals or groups 58, 59 and the effects of this burden include involvement in violence and adverse health outcomes, as well as impaired individual, family, and community functioning60, 61.The role of structural stress in African American womenÆs decision making with regard to law enforcement, the justice system, IPV and SA may thus be to affect individual womenÆs sense of self-efficacy in help-seeking. In a study of high-risk young mothers, Kennedy, Bybee and Greeson15 found that stigma associated with identities such as being poor, non-white, and surviving SA was positively associated with post-traumatic stress symptoms. This suggests that structural stress contributes to psychosocial and physiologic stress burdens, which may affect evaluation and decision-making62. In addition, structural stress related to experiences of intimate crimes such as IPV and SA may create a risky situation for African American women as heads of household and caregivers, insofar as this stress may affect interpersonal and professional functioning as well as personal health35, 63. According to 2012 U.S. Census Bureau data, nearly one-third of all African American households are comprised of single parenting mothers with children under 1864. Further, among African American households, female-headed households outnumber male-headed households by a ratio of nearly five to one. Consequently, African American womenÆs decision-making around reporting IPV and SA to law enforcement or interacting with the judicial system may be influenced by concern for children and other relatives reliant on them to maintain a household or caregiving situation. This is supported by an analysis of National Violence Against Women Survey data, in which the odds of reporting an assault by a stranger were found to be significantly higher than those of reporting assault by a known individual65. 	In sum, given the confluence of population vulnerability, stigmatization, and structural stress in African American womenÆs lives, reporting IPV and SA to law enforcement is problematic at both individual and family levels. Community influence or expectation may further complicate interactions with the judicial system. Without greater understanding of African American womenÆs considerations and motivations in deciding whether or not to report IPV and SA, it is to be expected that these crimes will remain underreported and prevalent among this population. It is critical to develop understanding of what informs womenÆs decisions to report or seek criminal investigation of IPV and SA via an intersectional, multidisciplinary perspective. Such a perspective allows examination of the context of vulnerability in which African American women are situated when reporting IPV and SA to law enforcement. The proposed study seeks to discover how African American women think and make decisions about reporting IPV and SA to law enforcement across different geographic and demographic communities, and to develop understanding of how vulnerability, stigmatization, and structural stress combine in these instances.</t>
  </si>
  <si>
    <t xml:space="preserve">We are specifically targeting African American women because Intimate partner violence (IPV) and sexual assault (SA) are two criminal acts that disproportionately affect African American women, and on which culturally competent justice practices may have a pronounced and powerful impact. Data from the National Intimate Partner and Sexual Violence Survey (NISVS) indicate that 33% of white individuals are affected by intimate partner violence and sexual assault, but figures rise to 44% among Black and Hispanic individuals21. IPV and SA are also vastly underreported: between 2006 and 2010, 65% of SA and 46% of IPV incidents were not reported to the police22, 23. Exposure to violence is a root cause of health disparities among vulnerable populations, such as African American women, and is often compounded by the impact of structural stress8, 2. Increased knowledge of African American womenÆs perceptions of law enforcement, interactions with the criminal justice system, and the value or lack of value in reporting IPV and SA could therefore support development of policy and programmatic responses that take these factors into account. </t>
  </si>
  <si>
    <t>Little is known about when and how African American women make decisions about reporting IPV and SA, but it is clear that they often choose not to make such reports. In two different studies, less than half of African American women affected by IPV accessed criminal justice resources7, 14, and in another only 17% reported their experience of sexual assault to police26. Reasons posited for this include belief that the police will not help7 or that the offender will be shown leniency27, anticipated stigmatization by family or community28, as well as past negative interaction with law enforcement or the justice system29. Demographics may also influence reporting, as some studies suggest that older women are more likely to report IPV, younger women to report SA, and women in rural areas less likely overall to report either22, 28, 30. This project addresses African American womenÆs decision-making about reporting IPV and SA as it is situated among race, gender, class, and crime. The purpose of this study is therefore to develop greater understanding of African American womenÆs experiences of, expectations and beliefs about interactions with law enforcement, the justice system, and other related providers regarding IPV and SA. The goals of the study are to:ò	Advance the science regarding the confluence of the crimes of IPV and SA, justice, and culture affecting African American women across societal contexts; ò	Elucidate the impact of structural stress, in the form of racial and gender discrimination, on African American women in rural, suburban, college-attending, and urban settings; andò	Develop evidence from which to begin a national, policy-level discussion of improving law enforcement, judicial system, and other providersÆ interactions with African American women affected by IPV and SAOur major research questions are: ò	How do African American women think about or perceive potential interactions with law enforcement and the judicial system related to IPV and SA?, and ò	What differences exist in African American womenÆs expectations or perceptions of law enforcement and the judicial system related to IPV and SA reporting across different geographic and demographic communities?</t>
  </si>
  <si>
    <t xml:space="preserve">The Principal Investigator will be responsible for coordinating among the study team, and ensuring that all team members are kept informed of any new or changed protocols. The team will meet a minimum of once per month throughout the study period, and the Principal Investigator will send bimonthly email updates to all team members. The Principal Investigator will have primary responsibility for training all team members in the study protocols and ensuring compliance throughout the study. </t>
  </si>
  <si>
    <t xml:space="preserve">Flyers will be placed at public and VCU locations likely to be frequented by the target populations. Flyers and other media advertisements will include a contact telephone number for the study staff, and potential participants will choose whether or not to make contact. In working with any community-based organization, we will work with the leadership of that organization to provide the study contact information directly to constituents who can then elect to contact the study staff or not. </t>
  </si>
  <si>
    <t>We will conduct focus group discussions with African American women from rural, suburban, college-attending, and urban communities. In doing so, we will seek to achieve the following objectives (specific aims): ò	Investigate African American womenÆs expectations of interactions with law enforcement and the judicial system regarding IPV and SA across rural, suburban, college-attending, and urban populations;ò	Examine the role of structural stressors such as race, gender, and economic status in African American womenÆs beliefs and expectations about reporting IPV and SA; and ò	Discover how African American women in rural, suburban, college-attending, and urban populations envision effective, useful, and or positive interactions with law enforcement, the justice system, and other providers with regard to IPV and SA.</t>
  </si>
  <si>
    <t xml:space="preserve">To address the dearth of knowledge of African American womenÆs expectations of and beliefs about reporting IPV and SA crimes to law enforcement, this study will employ a mixed method approach incorporating focus group methodology as well as survey data collection. Sample. We will recruit a community-based, convenience sample of African American women, ages 18-35, from across three demographic and geographic communities: a large, diverse urban and suburban area; a less diverse rural area; and a public university (see Table 1 Community Information). The age range was determined based on national statistical information about the ages at which African American women are most at risk for IPV and SA66, as well as on the principal investigatorÆs (PI) prior mixed methods work with community-based women16, 17. The sample size will be 110 total individuals (N=110; see Statistical power, below), although we will target our recruitment efforts to approximately 125 individuals in order to account for attrition in the course of the study67. The anticipated attrition rate is supported by literature reporting similar rates in studies of vulnerable women as well as by the Principal InvestigatorÆs prior experience recruiting for qualitative and focus group research in similar communities16, 24, 29, 68. Although the study is not longitudinal or repeated measures by design, there will still be an interval between the initial contact with a potential participant and data collection because of the need to schedule focus group sessions for multiple participants at the same time (see Procedures, below for further detail). We will thus oversample in order to assure a final sample size of at least 106. We will aim to have approximately equal representation from each target community (see Table 1, Community Information) in the final sample (n=26).Study inclusion criteria include (1) self-identification as an African American woman, (2) age between 18 and 35 years, (3) residence in one of the communities of interest (see Table 1 for community specifics) and (4) proficiency in reading and speaking English so that all focus group discussions and survey data collection can be conducted in the same language. Exclusion criteria are (1) apparent cognitive dysfunction in the course of the screening conversation (i.e. disorientation to person, place, or time; see Appendix B: Script for First Contact); (2) self-report of a current situation that could cause study participation to be dangerous to the woman, such as a current abusive relationship or risk of jeopardizing a legal case in which she is involved. For purposes of this study, self-report of such risk is defined according to presence of any of the following: ò	the participant states she is currently involved in a situation that makes it unsafe for her to participate in a focus group,ò	the participant responds affirmatively to questions about current involvement with a legal proceeding such that she could compromise her own or anotherÆs safety by participating in the study, or ò	the participant states that she would not feel safe participating in a focus group with other women from her community. No potential participant will be excluded on the basis of any physical health condition. Every potential and included participant will also be provided referral information for relevant supportive services and assistance in contacting these resources at her discretion (see Appendix C: Sample Referral List). Statistical power. Traditionally, the use of quantitative methods requires the application of statistical power analysis to determine the sample size needed in order to detect a change in the correlation coefficient of a given size 71. Although this the study will employ both qualitative and quantitative methods and so does not necessarily require a traditional power analysis, based on the PIÆs prior experience with such methods and the input of Dr. Thacker (see Capabilities and Competencies, below), we recognize the need to assure sufficient sample size to utilize the data in future analyses. For this reason, the nQuery Advisor software was used to determine that a range of 50-100 subjects would provide adequate stability in correlations between independent variables. According to this analysis, assuming normal distribution of the independent variable, a sample of N=50 will have 80% power to detect a correlation coefficient of .375. Tabachnick and Fidel72 also provide the following rule for sample size determination in studies using multiple regression: N &gt; 50 + 8m. In this formula, the baseline sample is 50, and m is the number of independent variables in the analysis. A moderate relationship (r = 0.40-0.60) is assumed between independent and dependent variables, with an alpha of 0.05 and beta of 0.20.  Per this formula, a sample size of 50 + (8*7) = 106 is needed to address the aims of this study.	Data collection. All participants (N=110) will complete a series of self-report questionnaires and participate in a qualitative focus group interview. The self-report survey instruments are detailed in Table 2, and gather data on demographics, adverse childhood and lifetime traumatic experiences, perceived racism and stress, depressive and sleep disturbance symptoms, individual identity and resilience, and social support sources. The PI has used similar instruments in previous projects to assess stress and overall wellbeing16 and including these measures in this project will allow for building upon this prior work, as well as contribute to the multidisciplinary aspect of this project. 	Approximately ten focus groups will be held, in order to offer participants a range of convenient options for participation and reduce potential for attrition from initial contact to focus group participation, as there will likely be a delay between these while other participants are recruited. The focus groups will follow a semi-structured interview guide developed by the PI according to the principles of grounded theory as articulated by Charmaz73 (see Appendix D: Focus Group Interview Guide). This methodology takes into account the unique possibilities and processes that emerge while exploring a phenomenon without creating an initial conceptualization or theory of that phenomenon. The ultimate goal of this method is the development of a theory of the phenomenon based entirely upon the generation of a full and nuanced description of the phenomenon as related by the participants73. The Charmaz-articulated methodology is extremely well-suited to research of the type proposed here because of the opportunity to gain insight into the social community or population, structural, and stigmatizing processes that associate with African American womenÆs expectations of interaction with law enforcement and the judicial system. The interview guide will support necessary negotiation between the study team member(s) facilitating the focus group and the participants around power, status, race, gender, age, and relevant environmental factors, as Charmaz suggests73, while also providing  consistency in the approach to each focus group discussion. Procedures. Prior to beginning any study activities, approval of all components of this project will be obtained from the Virginia Commonwealth University (VCU) Institutional Review Board (IRB) and all members of the multidisciplinary study team will complete the appropriate Collaborative Institutional Training Initiative (CITI) modules. Recruitment sites will include public locations from the urban, suburban, and rural communities (i.e. coffee shops, public libraries, grocery stores; see Table 1: Community Information) and student-frequented locations at Virginia Commonwealth University as well as appropriate print and electronic media outlets. Potential participants will be given a telephone number to call, either via flyer, other print advertisement, social media, or word of mouth. Calling the study phone number will connect the potential participant to either The PI, the Research Assistant, or to a secure voicemail where contact information can be left. Once connected, each caller will be screened for the presence of all inclusion and absence of exclusion criteria, and if she is eligible, offered an overview of what is involved in participation as well as an opportunity to ask questions to exhaustion (see Appendix B: Script for First Contact). Each participant will be offered several possible dates and times for focus group participation to allow participation at her convenience. All information, beginning with the initial contactùwhether in person or by voicemailùwill be treated confidentially and any identifying information will be accessible only by the PI, members of the multidisciplinary team (described under Capabilities and Competencies below), or Research Assistant, on an as-needed basis.	Each data collection session (survey completion and focus group participation) will last approximately two and one half hours total (150 minutes), and each participant will participate one time. This will allow time for participants to:ò	review the informed consent documentation with the study staff, ò	have their questions answered to exhaustion; ò	complete the surveys; and ò	participate in the focus group. We anticipate that survey completion will take approximately 45 minutes, and that the focus group discussions will last approximately 90 minutes, based on the PIÆs experiences with similar data collection methods in prior studies16, 68, 74. In previous studies, the PI found that participants were not overly burdened by or reluctant to spend similar amounts of time in participation16, 17, 68. Each focus group will be digitally video recorded with the participantsÆ permission, to be provided in writing as part of the informed consent process. Upon completion of data collection, all participants will be provided a gift card incentive valued at $50 and provided a list of free and/or low cost supportive resources and contacts for use in the unlikely event that they feel the need for additional support or assistance after taking part in the study. $50 and provided a list of free and/or low cost supportive resources and contacts for use in the unlikely event that they feel the need for additional support or assistance after taking part in the study. In addition, the PI is a registered nurse and practicing forensic nurse examiner and has significant training and experience in providing trauma-informed supportive care. Notably, the PI has conducted and participated as a team member on multiple studies of issues pertaining to IPV and SA in multiple contexts and at no time has she encountered a participant who required immediate assistance of this nature. </t>
  </si>
  <si>
    <t>HM20013400</t>
  </si>
  <si>
    <t>Summer Makerspace Learning Experience</t>
  </si>
  <si>
    <t>William Jones</t>
  </si>
  <si>
    <t>Makerspaces are community workspaces where participants come to design and create artifacts (Dougherty, 2013).  This interest driven environment can be equipped quite differently depending on the desires of its members, but all contain the common theme of creating supportive, learning communities committed to creation (Oliver, 2016).  According to Oliver (2016), the appeal of makerspaces and the philosophical underpinnings of the maker movement, are changing both the physical and pedagogical structures of American educational institutions.  Sheridan, Halverson, Litts, Brahms, Jacobs-Priebe, &amp; Owens (2014) describe how, ômakerspaces and the collaborative design and making activities they support have generated interest in diverse educational realmsö (p. 506).  Makerspaces position the learner at the center of the knowledge creation, which is why educational researchers connect the makerspaces to constructivist (Ackermann, 2001) and constructionist (Papert,1991) principles as they extol the learning benefits. The largest supporter of the inclusion of makerspaces in educational spaces have been the STEM (science, technology, engineering, and math) fields as they look for ways to engage students (Hsu, Baldwin, &amp; Ching, 2017).  Because of the direct connection to specific content areas, makerspaces are often seen as places where STEM subjects are reinforced.  Makerspaces allow for the inclusion for personal creativity and support concepts found in growth mindset connected to student motivation and self-perception (Dweck, 2000).  Makerspaces are increasingly appearing in schools across the globe and changing the landscape of education (Peppler &amp; Blender, 2013).  More research needs to be conducted to truly understand the impact the maker movement is having, and to ensure proper practices are put in place for its sustainability (Han, Yoo, Zo &amp; Ciganek, 2017).In addition to a need for research on makerspaces, there is a deeper need to look at how to engage female students in makerspaces.  In general female students have felt excluded and silenced from the male centric occupations and regarded as second-class citizens (Beard, 2017).  And from the recent report put out by Intel (2014), there is a lack of women and girls engaging in makerspaces where STEM skills are utilized.  This study's participants are entirely high school aged girls who have never been exposed to a makerspace which will inform further research with women in makerspaces. Therefore, It is the aim of the study is to gain insight into the possible benefits of female student engagement in a makerspace through a summer enrichment program.  The theoretical framework for this study is based on Clapp et al.'s (2016) research on maker-centered learning.  The specifically is looking at the primary and secondary benefits of maker-centered learning within a commercial makerspace during a summer enrichment program.  Clapp et al.'s (2017) framework stems from the discussion and analysis of experts in the the field.  The result was a set of theoretical outcomes which are associated with learning in a makerspace.  This framework informs the study's research and interview questions.  References Ackermann, E. (2001). PiagetÆs constructivism, PapertÆs constructionism: WhatÆs the difference? Constructivism: uses and perspectives in education.  doi:10.1.1.132.4253Beard, M.  (2017).  Women &amp; power:  A manifesto.  London, England:  Liveright.Clapp, E.P., Ross, J., Ryan, J.O., &amp; Tishman, S. (2016), Maker-centered learning: Empowering 	young people to shape their worlds.  San Francisco, CA:  Jossey-BassDougherty, D. (2013). The Maker Mindset. Honey, M., &amp; Kanter, D. (Ed.), Design, make, play: Growing the next generation of STEM innovators. (pp. 7- 10). New York, NY:  Routledge.Dweck, C.S.  (2000).  Self-theories:  Their role in motivation, personality, and development.  	Philadelphia, PA; Psychology Press.Halverson, E. &amp; Sheridan, K. (2014).  The maker movement in education. Harvard Educational Review, 84(4), 495-505.Han, S., Yoo, J.,Zo, H., &amp; Ciganek, A.P. (2017).  Understanding makerspace continuance: A 	self-determination perspective.  Telematics and Informatics, 34 184û195Hsu, Y.C., Baldwin, S. &amp; Ching, Y.H. (2017).  Learning through making and maker education, TechTrends.  doi:10.1007/s11528-017-0172-6Intel. (2014). Engaging girls and women in technology through making, creating, and inventing. http://www.intel.com/content/www/us/en/technology-in-education/making-her-future report.htmlOliver, K.M. (2016). Professional development considerations for makerspace leaders, part one: 	addressing ææWhat?ö and ææWhy?ö. TechTrends, 60, 160û166.Papert, S. (1991). Situating constructionism. In Papert, S., &amp; Harel, I. (Eds.), Constructionism.	Cambridge, MA: MIT Press.Piaget, J. (1973). To understand is to invent: The future of education.  New York, NY; The 	Viking Press, Inc.  Sheridan, K., Halverson, E. R., Litts, B., Brahms, L., Jacobs-Priebe, L., &amp; Owens, T. (2014). 	Learning in the making: A comparative case study of three makerspaces. Harvard 	Educational Review, 84(4), 505-531.</t>
  </si>
  <si>
    <t>Participants may receive no direct benefit by participating in this study.</t>
  </si>
  <si>
    <t>1.  What primary benefits of Maker-Centered learning did participants perceive from the summer enrichment makerspace experience?a.  How did the participantsÆ perceive their agency to be revealed through stuff making and community making?b.  How did the participantsÆ perception of themselves change as they learned to create and build?c.  In what way is a participantsÆ perspective on their own well-being changed as the interact in the makerspace?d.  What dispositional changes did the participants exhibit during their experience at the makerspace?2. What secondary benefits Maker-Centered learning did participants perceive from the summer enrichment makerspace experience?a.  Did the participantsÆ perceive a gain of knowledge and skills through their activities in the makerspace?  b. Did participantsÆ consider themselves makers after their summer enrichment experience?</t>
  </si>
  <si>
    <t>All members of the research team will meet weekly to discuss all aspects of the research project (study design, participant recruitment, data collection, and data analysis)</t>
  </si>
  <si>
    <t>The data garnered from this study could be used to inform the inclusion of maker practices in educational institutions.</t>
  </si>
  <si>
    <t>All participants taking part in the summer enrichment program will be asked to participate in the study.  Teachers from St. Gertrude's will have already identified students who are to be involved in the summer enrichment program.  Researchers will meet and discuss with teachers from St. Gertrude's to inform them of the aim of the research questions, interview questions and focus group.  Before consent, researchers will have a presentation at Virginia Commonwealth University informing students of the research and introducing the researchers.  Teachers from St.Gertrude's will have previously (before the presentation) informed the students of the interviews and focus group at the conclusion of the summer enrichment program and will have informed them of their right to refuse being interviewed or being a part of the focus group.  School personnel will not know who has consented and who has not.The teachers will simply explain that researchers are going to talk about some interviews and focus groups they're conducting, but that the students don't have to participate.  You should also add that if the students have any questions, the teachers will have them direct the questions to the researchers.</t>
  </si>
  <si>
    <t>The purpose of the study is to gain insight into the possible benefits of their engagement in a makerspace through a summer enrichment program.  Participants will work with mentors to design and fabricate an artifact of their choosing.</t>
  </si>
  <si>
    <t>The proposed study relies on a qualitative approach to gather data about studentsÆ perceptions of benefits resulting from their experiences in a maker-centered summer enrichment program.  Individual interviews, participant audio, and a focus group serve as the basis for data collection for the study.  Procedures: At the conclusion of the experience, these participants will be individually interviewed about their experience.  Interviews will take place at a location mutually agreed upon by the participants, the school advisers, and the assigned interviewer. Assigned interviewers will be one of the research staff.  In addition to individual interviews, a focus group containing all the participants will be conducted in order to obtain a group feedback on their experience in the makerspace.  The questions for the interviews and focus group will be the same so as to compare both individual and group responses.  The individual interviews and focus group will occur at separate times after the completion of summer enrichment program with individual interviews taking place before the focus group.  Only after all participants have completed the individual interviews will the focus group take place with no more than a week's time passing between the last individual interview and the focus group.  The researchers will look for themes in the individual interviews and the focus group. Findings will be triangulated to address the research questions.  School personnel will not have access to who has and who has not consented to participate in the study.</t>
  </si>
  <si>
    <t>Build RVA;St. Gertrude High School;Build RVA;St. Gertrude High School;</t>
  </si>
  <si>
    <t>1;2;1;2;</t>
  </si>
  <si>
    <t>HM20006888</t>
  </si>
  <si>
    <t>Geriatric Workforce Enhancement Program - Falls Evidence Based Practice</t>
  </si>
  <si>
    <t>More than one-third of community-living adults older than 65 years fall each year(1-3). Approximately 10% of falls result in a major injury such as a fracture, serious soft tissue injury, or traumatic brain injury (1-3). Injury rates are similar for elderly men and women and for African Americans and Whites, although women are more likely to experience fractures, and African Americans are more likely to experience traumatic brain injury (3-4). Falls are major contributors to functional decline and health care utilization. Falling without a serious injury increases the risk of skilled nursing facility placement by 3-fold after accounting for cognitive, psychological, social, functional, and medical factors; a serious fall injury increases the risk 10-fold (5). Falling is classified as a geriatric syndrome. Defining features of geriatric syndromes include the contribution of multiple factors and the interaction between chronic predisposing disposing diseases and impairments and acute precipitating insults (6). Evidence-based fall risk assessment and management is feasible and effective. Citations1.	Tinetti, ME, Speechley M Ginter S. Risk factors for falls among elederly persons living in the community. N Engl J Med. 1988; 319(26): 1701-1707.2.	Centers for Disease Control and Prevention (CDC). Self-reported falls and fall-related injuries among persons aged &gt; 65 years-United States, 2006. MMWR Morb Mortal Wkly Rep. 2008; 57(9): 225-229.3.	Tinetti ME, Doucette J, Claus E, Marottoli R. Risk factors for serious injury during falls by older persons in the community. J Am Geriatr Soc. 1995; 43(11): 1214-1221.4.	Fall among older adults: an overview. Centers for Disease Control and Prevention Web site http://www.cdc.gov/HomeandRecreationalSafety/Falls/adultfalls.html. Accessed March 10, 2011.5.	Tinetti ME, Williams CS. Falls, injuries due to falls, and the risk of admission to a nursing home. N Engl J Med. 1997; 337(18): 1279-1284.6.	Tinetti ME, Inouye SK, Gill TM, Doucette JT. Shared risk factors for falls, incontinence, and functional dependence: unifying the approach to geriatric syndromes. JAMA. 1995; 273(17):1348-1353.</t>
  </si>
  <si>
    <t>The training evaluation is a retrospective review of existing medical records. Trainees will not directly benefit from the data collection from medical records; but, will benefit from the training in falls assessment and prevention.  In general, the benefits to society could include the following:  1) Potentially strengthening the falls evidence-based practice knowledge base;  2) Dissemination of results supporting interprofessional training in EBPs and the subsequent adoption of  falls evidence-based practices; 3) Reduction in injury and accidental death in persons aged 55 years or older as a result of falls; and 4) Reduction in falls related medical costs.</t>
  </si>
  <si>
    <t>The study targets healthcare practitioners who provide standard medical care to adults (ages 55 and older) and provide care at one of the following locations: 1) VCU Community Memorial Hospital, 2) Mountain Empire Older Citizens Program of All-inclusive Care for the Elderly (MEOC PACE), or 3) Riverside Regional Memorial Hospital - Newport News.The above locations were contacted prior to grant submission and agreed to receive training.</t>
  </si>
  <si>
    <t xml:space="preserve">The Virginia Geriatric Education Center (VGEC) consortium is composed of Virginia Commonwealth University (VCU), the University of Virginia (UVA), and Eastern Virginia Medical School (EVMS). The core institutional partners (VCU, UVA, EVMS) all have medical schools and are organized as a consortium because they complement one anotherÆs expertise in achieving broad inter-professional training in geriatrics and, to, effectively cover the state.  This core is supplemented by established commitments from community clinical partners that include, but are not limited to: Riverside Health System, Mountain Empire for Older Citizens, Inc. Program of All-inclusive Care for the Elderly (MEOC PACE), and Community Memorial Hospital (CMH).Falling is a serious public health problem among elderly people because of its frequency, the morbidity associated with falls, and the cost of the necessary health care. Approximately 30 % of people over 65 years of age who live in the community fall each year. Unintentional injury, which most often results from a fall, ranks as the sixth leading cause of death among people over 65 years of age. For many older adults, a combination of risk factors contributes to each fall. The nonfatal results of falls include physical injury, fear, functional deterioration, and institutionalization.  There is a substantial evidence base that identified risk factors associated with falls and that those factors are modifiable. Therefore, training healthcare practitioners in the areas of falls assessment and prevention holds the promise of reducing injury, functional deterioration and institutionalization among adults ages 65 and older. Hypothesis: 24-Hour Interprofessional Training on Evidence Based falls assessment and prevention training will result in trainee adoption of Evidence Based Practice (EBP) assessment tools and procedures. </t>
  </si>
  <si>
    <t>Key personnel will attend regularly scheduled planning and coordination meetings. Additionally, medical chart data collectors will receive information systems technical assistance from the practice site as well as routine updates on matters pertaining to information security and electronic medical record system operations.  Data collectors will provide weekly updates to the PI and will receive weekly updates from the PI.  After study implementation, all personnel will meet at least bi-weekly to discuss the status of data collection and any unexpected problems.  The PI will routinely conduct quality assurance checks and provide feedback and training to the data collection staff, as needed.</t>
  </si>
  <si>
    <t>Potential scientific benefit is a contribution to how best to document the effectiveness of professional development training. The importance of the knowledge to be gained from this training evaluation includes acquisition of a greater understanding about how the training can positively impact job performance and organizational change.</t>
  </si>
  <si>
    <t xml:space="preserve">Trainees will be recruited at each practice site using their usual methods of disseminating information about the availability of training opportunities; such as:  flyers,  e-mail, and word-of-mouth. </t>
  </si>
  <si>
    <t xml:space="preserve">1.	Support continuing education of health professionals who provide geriatric care and evaluate the extent to which training results in evidence-based practice change.  2.	Plan, develop, implement, and evaluate a 24-hour inter-professional, EBP continuing education program on falls/assessment and prevention. </t>
  </si>
  <si>
    <t>We will organize and deliver continuing education for health professionals using ôlearning laboratoriesö located across the state in venues that are inherently interdisciplinary, where we have established teaching efforts, and where there is available space for team training activities.  Specifically, these include: PACE (Program of All-Inclusive Care for the Elderly) sites, nursing homes, and hospitals.Summative evaluation procedures will focus on EBP adoption through direct documentation of enhanced falls management practices and increased interprofessional team referrals related to risk factors (e.g., gait &amp; mobility, polypharmacy, syncope, cognitive impairment).Interprofessional teams of healthcare practitioners at community-based practice sites will receive 24-hours of interprofessional training related to falls assessment and prevention among community-based older adults. Post training evaluation will include review of patient medical records to look for evidence of the use of  fall risk assessment tools and procedures to reduce the risk of falls (EBP). The medical records review will cover the periods: 3 months prior to training, 3 months and 6 months post training. No patient PHI or personally identifiable information will be collected from the medical records. Although we will be examining EBP across three separate periods of time, the dataset is not designed for an analysis of individual patients. We are documenting practice changes in the assessment and intervention of falls risk as a consequence of the training. Data captured from the medical records will be coded using random identifiers. A crosswalk between the random identifiers and medical record numbers will be maintained by the healthcare practice. The PI will have access to the crosswalk for the purpose of conducting data quality assurance checks of information recorded in the study database.  After data quality checks are completed, the healthcare practice will destroy the crosswalk between the random identifiers and the medical record numbers. At no time will data collectors or the PI remove medical record numbers from the practice site.</t>
  </si>
  <si>
    <t>HM20013502</t>
  </si>
  <si>
    <t>Evaluation of access to education for children with disabilities in Nicaragua</t>
  </si>
  <si>
    <t>Sean McKenna</t>
  </si>
  <si>
    <t>Education, both formal and informal, is a vital component of every child's upbringing. For the last six decades, the international community has recognized the importance of ensuring that individuals with special needs receive a formal education that enables them to reach their full potential. Over the years, ideas regarding what education should look like for special needs individuals have changed, but  implementation of these new ideas remains difficult in developing nations (1).This study's needs assessment data will be collected during a medical mission trip to the Nicaraguan town of Chacraseca, Leon.  The mission involves a collaboritve effort by the VCU- affiliated organization SPTLN (Salud Para Todo Los Ninos), which mobilizes an interdisciplinary team of healthcare providers, and its in-country partner organization FNE International, which provides outreach to identify community members who could benefit from the services provided.  This will be the inaugural year of this partnership and will focus exclusively on treating and caring for chronically ill pediatric patients.FNE International partners with Nicaraguan communities and other international organizations to identify opportunities to advance housing, health and education. In the area of health, they work alongside medical professionals and students in providing health education, medical resources, and access to basic health care.In the brigade that is scheduled to arrive and operate in Chacraseca from June 30th thru July 15th, the SPTLN team will be composed of physicians, nurses, occupational therapists, physical therapists, speech/language therapists, pharmacists along with medical students, pharmacy students, physical therapy students, occupational therapy students and undergraduates.  With the assistance of FNE International, the team will be evaluating and treating a complex pediatric cohort in clinic and during house calls for children immobilized at home.  Our study population in Chacraseca, Nicaragua consists of special needs individuals. This study aims to determine the educational experience of our patient population so that we and our in-country partners can better advocate for services that improve the health and overall well-being of each patient.1. Peters, S. J. (2007). ôEducation for all?ö A historical analysis of international inclusive education policy and individuals with disabilities. Journal of disability policy studies, 18(2), 98-108.</t>
  </si>
  <si>
    <t>Participants in this study will not receive any direct benefits.</t>
  </si>
  <si>
    <t>Our community partner provides medical management for children with a variety of chronic diseases. In order to properly assess the specific needs of this population, we wish to only survey the parents of the children served by our partner as well as the school educators and administrators of the schools those children might attend.</t>
  </si>
  <si>
    <t>What measures are Nicaraguan schools in VCU brigade-serviced communities taking to accommodate the educational needs of special needs children?What commonly accepted international measures for special needs education are/are not being implemented in Nicaraguan schools serviced by VCU brigades?What percentage of patients seen by VCU brigades are attending school, and what barriers to educational access do they face?What resources do school officials in VCU brigade-serviced communities desire to adequately address the educational needs of special needs students?</t>
  </si>
  <si>
    <t>Each of the team members is on campus at VCU and can easily meet in person to discuss urgent research related issues. Additionally, all team members will participate in a biweekly conference call during which non-urgent research related issues will be discussed.</t>
  </si>
  <si>
    <t xml:space="preserve">This study will provide an assessment of the state of education for special needs children in our partner community. Moving forward, this information could potentially be utilized by our community partners to seek funding to bolster the local school system's efforts to provide excellent educational instruction for children with special needs. </t>
  </si>
  <si>
    <t>The majority of potential participants will be parents of the children served by our community partner. Recruitment of parents will occur verbally, in person during the family's routine visit with the community partner. If the parent agrees to participate, they will be surveyed on the same date, thus there will be no need for written or verbal recruitment materials or reminders. Not screening activities will occur.For the educators and school administrators, participants will be identified by visiting local schools. At each school, recruitment of participants will occur verbally and in person. If an educator or school administrator agrees to participate, they will be surveyed on the same date, thus there will be no need for written or verbal recruitment materials or reminders. No screening activities will occur.</t>
  </si>
  <si>
    <t>To establish the number and types of accommodations provided by each school in the serviced communities to meet the educational needs of special needs children.To determine which commonly-accepted international measures for special needs education are/are not being implemented by each local school.To determine the percentage of our patients attending school and the barriers to educational access each patient faces.To determine the resources school officials desire to provide and the barriers to providing those resources.</t>
  </si>
  <si>
    <t xml:space="preserve">This is a mixed method study comprised of two surveys. Each survey consists of a combination of quantitative and qualitative questions. One survey is for the parents of the patients and the other survey is for the administrators of the local schools. Each survey is designed to be administered in person after consent is obtained.In the brigade that is scheduled to arrive and operate in Chacraseca from June 30th thru July 15th, the SPTLN team will be composed of physicians, nurses, occupational therapists, physical therapists, speech/language therapists, pharmacists along with medical students, pharmacy students, physical therapy students, occupational therapy students and undergraduates.  With the assistance of FNE International, the team will be evaluating and treating a complex pediatric cohort in clinic and during house calls for children immobilized at home.  Student researchers will approach each patient's parent as they wait for their regularly scheduled appointment and verbally invite them to participate.  A Consent Information Document will be read aloud to all participants, who will also be provided with a paper copy to keep.  Questions will then be read aloud to parents in an unobtrusive manner and location, and answers will be recorded on paper surveys.  Student researchers will invite school directors to participate (when? how?).  Participants will be given a paper copy of the Consent Information Document to keep. Questions will be read aloud to school directors, and answers will be recorded on paper surveys.Completed survey papers will be kept in a secure container for the duration of the brigade, and will be transported back to VCU at the conclusion of the trip.   </t>
  </si>
  <si>
    <t>FNE International;Salud Para Todos Los Ninos;</t>
  </si>
  <si>
    <t>HM20002042</t>
  </si>
  <si>
    <t>PRINCE study</t>
  </si>
  <si>
    <t>Anand Sarma</t>
  </si>
  <si>
    <t>Neurology</t>
  </si>
  <si>
    <t>Neurocritical Care as a disciplineNeurocritical care is a subspecialty of critical care medicine that focuses on the care of critically ill patients with primary or secondary neurosurgical or neurological problems (1). It is also dedicated to the advancement of such care (2). The development of neurocritical care stemmed from the recognition that primary injuries can be greatly affected by systemic alterations (so-called secondary injuries) when not recognized and treated promptly. The field has evolved from a primary focus on the post-operative care of neurosurgical patients to the broader resuscitation of patients with massive brain insults. The individuals that are specially trained to deal with all these complex issues are called neurointensivists.Neurocritical care began with the poliomyelitis epidemics of the 20th century (3). The complexity of care necessitated by the polio victims required high-intensity physician and nursing attention. As a result these patients were grouped in special units that were organized and staffed by neurologists as well as pulmonologists. The establishment of such units set the foundation for modern critical care medicine. With the advent of more sophisticated monitoring techniques and microsurgical procedures in the 1960s û 1970s a need for specialized units for neurosurgical patients arose (4). In the 1980s several key developments in neurocritical care occurred: 1) the purely neurosurgical units were expanded to house neurological patients that required critical care; 2) the first neurocritical care training fellowships were established; and 3) the American Academy of Neurology set up the Critical Care and Emergency Neurology Section. These led to a significant increase in the number of neurocritical care fellowship training programs and enhanced reputation and respectability of this field among the medical specialties. Two surveys were sent to all the members of the Critical Care and Emergency Neurology Section of the American Academy of Neurology in 1997 and 2003 regarding the academic practice of neurocritical care (5). The surveys found that there was an overall growth of 125% (15 programs to 27 programs). Today, neurocritical care is the newest subspecialty of critical care medicine and the Neurocritical Care Society was founded in 2003 with the support of the Society of Critical Care Medicine. The Neurocritical Care Society is a multidisciplinary nonprofit organization that currently has over 1000 members representing more than 24 countries around the world (6). In addition, in 2005 the medical subspecialty of neurocritical care achieved a major milestone when it gained full acceptance by the United Council of Neurological Subspecialties, which is a nonprofit organization committed to the establishment of training standards for neurological subspecialty fellowship programs (7,8). Thus, neurocritical care fellowship training programs can now be accredited and neurointensivists can be certified. With all these advancements it has become clear that the neurocritical care subspecialty will?PRINCE Study Version1 09/18/2013continue to move into the forefront and hopefully bring new treatments for devastating neurological diseases.Neurocritical care scope of practice and researchThe daily practice of neurointensivists focuses on the recognition of subtle changes in the neurological examination, interactions between the brain and systemic derangements, and brain physiology. Common alterations such as fever, hyperglycemia, and hypotension have different consequences in patients with brain insults compared to patients with general medical illness. Neurointensivists take care of a variety of patients with neurological insults including traumatic brain injury, intracerebral and subarachnoid hemorrhages, stroke, brain neoplasms, and post- operative conditions among others (5)Neurointensivists also have to become proficient in several neuromonitoring techniques that have become available including the following: transcranial Doppler ultrasound; continuous electroencephalography; intracranial pressure monitoring; brain tissue oxygenation; cerebral microdialysis; jugular venous oxymetry; and cerebral perfusion monitoring. Even though some investigations have been done using all these monitoring techniques that have resulted in proactive treatment for patients, more research and applications of these techniques are needed to standardize clinical management and evaluate their impact upon outcome of specific neurocritical care diseases (9) Specifically we need to collect data prospectively regarding the actual scope of practice of neurointensivists to gauge and prioritize potential areas for research. All the current surveys have been done retrospectively and are marred by recall bias.The best way to perform prospective, observational studies in neurocritical care is to engage a group of clinicians and scientists to become involved in such efforts. The Neurocritical Care Society has recently created the Neurocritical Care Research Network (NCRN) (10) which will make such research efforts possible. For this prospective study we will be contacting all NCRN investigators. We anticipate that most of the 152 active sites will participate in the proposed study.References1. Smith M. Neurocritical care; has it come of age?. B J Anaesthesia 2004;93:753-52. Bleck T. Critical care and emergency neurology. In: The American Academy of Neurology: The First 50 years 1948-1998. Cohen MM (Ed). St Paul, AmericanAcademy of Neurology, 1998, pp 225-73. Ropper AH. Neurological intensive care. Ann Neurol 1992;32:564-94. RinconF,MayerSA.Neurocriticalcare:adistinctdiscipline?.CurrOpinCritCare2007;13:115-1215. Mayer SA. Neurocritical Care Training: current program trends and outcomes.(personal communication)6. www.neurocriticalcare.org(accessed07/01/08)7. Mayer SA, Coplin WM, Chang C, et al. Program requirements for fellowshiptraining in neurological intensive care: United Council for NeurologicSubspecialties guidelines. Neurocritical Care 2006;5:166-1718. Mayer SA, Coplin WM, Chang C, et al. Core curriculum and competencies for advanced training in neurological intensive care: United Council for NeurologicSubspecialties guidelines. Neurocritical Care 2006;5:159-1659. Wartenberg KE, Schmidt JM, Mayer SA. Multimodality monitoring in neurocriticalcare. Crit Care Clin 2007;23:507-53810.Suarez JI, Geocadin R, Hall C, Le Roux PD, Smirnakis S, Wijman CAC, ZaidatOO. The Neurocritical Care Research Network: NCRN. Neurocrit Care2012;16:29-3411. www.commondataelements.ninds.nih.gov/</t>
  </si>
  <si>
    <t>No direct benefits to the patient / participant.</t>
  </si>
  <si>
    <t>HypothesesThere are currently no prospectively-collected observational data available, to our knowledge, on the current scope of practice of neurointensivists. We propose to perform a multicenter prospective, observational study to assess such practice. We will be collecting data of subjects admitted to neurocritical care units at NCRN sites during an initial 7-day period after study initiation and upon discharge.We hypothesize the following:1. The scope of practice of neurointensivists includes a variety of neurocritical care diseases.2. The scope of practice of neurointensivists varies within regions in the US and between countries.3. The scope of practice of neurointensivists varies according to type of hospital setting (i.e., academic vs community-based).</t>
  </si>
  <si>
    <t>The PRINCE study is a multicenter trial being conducted out of Baylor College of Medicine (BCM), Houston, TX. All participating sites are informed of the study protocol, waiver of consent obtained at BCM and other required study documents.</t>
  </si>
  <si>
    <t>There are currently no prospectively-collected observational data available, to our knowledge, on the current scope of practice of neurointensivists. We propose to perform a multicenter prospective, observational study to assess such practice. We will be collecting data of subjects admitted to neurocritical care units at NCRN sites during an initial 7-day period after admission. We hypothesize the following: 1. The scope of practice of neurointensivists includes a variety of neurocritical care diseases. 2. The scope of practice of neurointensivists varies within regions in the US and between countries. 3. The scope of practice of neurointensivists varies according to type of hospital setting (i.e., academic vs community-based).</t>
  </si>
  <si>
    <t>Patients admitted newly during the 7 day period in the NSICU.</t>
  </si>
  <si>
    <t>The best way to perform prospective, observational studies in neurocritical care is to engage a group of clinicians and scientists to become involved in such efforts. The Neurocritical Care Society has recently created the Neurocritical Care Research Network (NCRN) (10) which will make such research efforts possible. For this prospective study we will be contacting all NCRN investigators. We anticipate that most of the 152 active sites will participate in the proposed study.1. To understand the scope of practice of neurointensivists including the variety of neurocritical care diseases.2. To show that the scope of practice of neurointensivists varies within regions in the US and between countries.3. To show that the scope of practice of neurointensivists varies according to type of hospital setting (i.e., academic vs community-based).</t>
  </si>
  <si>
    <t>This prospective observational study will evaluate multicenter data as follows:a. Participating sites will register 3 months prior to data collection.b. Participating investigators will enter information regarding activities performed in the ICU on all admissions on the opening study day. The latter will take place inJune 2014.c. Investigators will collect data on specific care activities they performed on thesubjects during their first 7 days of admission or discharge (whichever comesfirst) to the neurocritical care unit.d. Alltheoutcomemeasurestobeobtainedhavebeenvalidatedintheneurologicalliterature and accepted by the NINDS as part of the Common Data Elements (CDE) project (11).Data to be collected is outlined in the forms (part of the protocol PDF)</t>
  </si>
  <si>
    <t>HM20013551</t>
  </si>
  <si>
    <t xml:space="preserve">Developmental Relations between Language Ability and Classroom Behavior </t>
  </si>
  <si>
    <t>Jason Chow</t>
  </si>
  <si>
    <t xml:space="preserve">Language deficits are highly prevalent in children with EBD (e.g., Benner, Nelson, &amp; Epstein, 2002; Camarata et al., 1988; Hollo et al., 2014).  In addition, children with language impairments are at a much greater risk of developing externalizing, internalizing, and ADHD symptoms later in life (Yew &amp; OÆKearney, 2013). At this point, it is unclear if or how language deficits and behavior problems interact with each other over time.  Descriptive studies in representative populations have demonstrated that language ability contributes unique and meaningful variance to later rates of problem behavior, controlling for other child-level factors (Bornstein et al., 2013; Peterson et al., 2013), however other studies did not find language as a significant predictor of behavior problems (e.g., Stevenson et al., 1985).  Overall, the vast majority of studies with children with identified deficits (i.e., EBD, LI) are cross-sectional, and, thus, it remains unclear how these processes develop and influence each other over time in children with EBD.  Further, current interventions for school-age children focus on reducing problem behavior or increasing language performance in isolation, and school-age language interventions are few and far between (Cirrin &amp; Gillam, 2008).  Thus, prospective research on the co-development of these important factors in studentÆs trajectories need to be considered when designing and implementing interventions for this underserved population.  In a recently completed study, Curtis, Kaiser [co-mentor], Estabrook, &amp; Roberts (under revision) reported that a 3-month long parent-led early language intervention significantly reduced problem behavior 12 months later.  Although the intervention focused on increasing parent behaviors that facilitated language learning, the intervention also reduced internalizing, externalizing, and total problem behaviors in young children after the end of intervention.  This study is the first to demonstrate the causal impact of language intervention on reducing problem behavior.	Given that (a) low language is associated with poor achievement, (b) children with problem behavior show significant academic deficits, and (c) low language is highly prevalent in children with behavior problems, it is likely that deficits in achievement, behavior, and language are inextricable.  This project takes an important step toward the goal of improving the educational outcomes of students with language, behavioral, or comorbid deficits, by considering the role of language and behavior on achievement. These data may help our schools, teachers, and instruction increase the number of students for which our educational efforts are effective.  Thus, the purpose of this research project is to conduct a prospective longitudinal study that evaluates the developmental relations, and potential reciprocity, between language ability and problem behavior. </t>
  </si>
  <si>
    <t>No direct benefits are identified.</t>
  </si>
  <si>
    <t xml:space="preserve">This study is a longitudinal investigation to explore relations between language and behavior among young children at risk for language impairment, behavior problems, or both. A robust literature suggests that language and behavioral deficits are strongly related. Despite these known relations, the majority of children with emotional and behavioral disorder (EBD) are likely to have unidentified language deficits, as problem behaviors are often a more immediate concern and overshadow the need for diagnosis and intervention related to language deficits. Given that language deficits are associated with poor academic outcomes, interventions for children with EBD that focus solely on behavior may be failing to address a core mechanism underlying their academic impairment. A better understanding of how language and behavioral interact is essential before moving toward the development of interventions aimed at improving outcomes for children with these dual deficits. Thus, the primary research aim of this project is to evaluate the longitudinal associations between language ability and behavior problems, as well as their association with achievement. </t>
  </si>
  <si>
    <t>The PI will be in constant contact with the CCPS Research and Evaluation Office as well as all recruited school personnel.Further, the PI and the PI's doctoral students will be responsible for training all undergraduate researchers involved with the study relative to assessments and measures. Assessors will be required to practice delivering assessments with other lab members and need to implement the measures as designed prior to assessing study participants. The research team, housed within the VCU Cognition and Learning Lab, will have weekly in-person meetings and communicate between meetings via email and phone calls.I will train all research assistants at the beginning of each semester on all measures they are responsible for. Prior to any and all assessment, all research assistants will complete their CITI training.</t>
  </si>
  <si>
    <t xml:space="preserve">Given that (a) low language is associated with poor achievement, (b) children with problem behavior show significant academic deficits, and (c) low language is highly prevalent in children with behavior problems, it is likely that deficits in achievement, behavior, and language are inextricable.  This project takes an important step toward the goal of improving the educational outcomes of students with language, behavioral, or comorbid deficits, by considering the role of language and behavior on achievement. These data may help our schools, teachers, and instruction increase the number of students for which our educational efforts are effective.  Thus, the purpose of this research project is to conduct a prospective longitudinal study that evaluates the developmental relations, and potential reciprocity, between language ability and problem behavior.  </t>
  </si>
  <si>
    <t xml:space="preserve">Once a school agrees to participate, we will work with the principal to identify their preferred method of contact with their teachers (e.g., in person meeting, email, phone call) to solicit consent. The initial contact will contain the information provided in the teacher info form, but will be catered to the principal's preferred method.  That is, we may send this in an email out to Kindergarten teachers.  Alternative, we may print this out and provide during an initial in-person meeting. Consenting teachers will send study information and opt-out forms home to all children prior to screening.  If we do not receive an opt-out form back from parents within two weeks of sending them home, we will consider their child eligible for screening. A complete description of the study will be provided to teachers and parents, and the PI will be available via phone or email for any questions.  At Time 1 of each Cohort, we anticipate 70 min of assessment per participant.  This is due to the pre-test control measure of intelligence (Matrix Reasoning) and the pre-test achievement assessment (KTEA).  Times 2-4 we directly assess receptive (TACL) and expressive (TEXL) language in 40-min sessions.  At the end of the first year, when we complete assessments in Spring of Year 1, we will send a note home thanking families for participating in the study, and reminding them that we will be working with their children again in the following school year.  At this point we will also contact first-grade teachers in the school building to gauge their interest in participating the Year 2 of the study.  We will repeat this process for Cohort 2. </t>
  </si>
  <si>
    <t xml:space="preserve">The PI will conduct an exploratory study to address the following specific aims: (1) to explore associations between language deficits and behavior problems over time; (2) to examine how changes in language deficits and behavior problems influence academic achievement; (3) to compare the relations of teacher-ratings of language and behavior to direct assessments of language and behavior; and (4) to conduct exploratory analyses of potential moderators and mediators of associations between language and behavior (i.e., gender, pre-K exposure, attention, and socioeconomic status). </t>
  </si>
  <si>
    <t xml:space="preserve">During Year 1 the PI will recruit the first cohort of Kindergarten students (and their teachers) to participate in the study. Students will be screened using a language assessment and a measure of social skills to identify approximately equal numbers of students at-risk for language impairment, students at risk for behavior problems, and students at risk for both language and behavior deficits. Students who meet inclusion criteria will participate in further direct and observational assessments of language and behavior during the fall and spring of Year 1. Participating teachers will also complete assessments of studentsÆ language and behavior at both timepoints. During Year 2, Cohort 1 students and teachers will complete assessment at two more timepoints, in the fall and spring. Measures of achievement will also be collected at the first and last timepoint. At the end of Year 2, data collection for Cohort 1 will be complete. Years 3 and 4 will mirror Years 1 and 2 but with a second cohort of students and their teachers. Data will be analyzed using latent change score models to address the specific research aims.Assessment ProcessAfter the screening process (above) identifies eligible students for participation, our research team will schedule individual assessments for students with teachers to best fit their schedules.  Research assistants will arrive at the school and check in at the main office at a pre-established time that best fits the classroom teacher's schedule.RAs will then assess individual children in a quiet space (e.g., hallway, library, empty classroom).  Upon assessment completion, the RAs will return the child to their classroom.MeasuresTeachers will complete demographic forms on themselves and their students.  Additional teacher reports will ask for information on studentsÆ language skill, classroom behavior, and attention.  Other measures are direct assessments of student language proficiency and classroom behavior.  Screening.  Screening will consist of one 10-min individual language assessment and a teacher-completed behavior rating scale. Clinical Evaluation of Language Fundamentals û 5th Edition (CELF-5; Wiig, Semel, &amp; Secord, 2013).  The CELF-5 is a nationally-normed measure that screens students on morphology, syntax, semantics and pragmatics and is comprised of items from the CELF-5 diagnostic assessment.  The purpose of this 10-min assessment is to screen children to identify the potential need for further diagnostic testing to determine language disorder.  We will use the CELF-5 Screening tool, which is comprised of items from the CELF-5 diagnostic assessment. The Screening tool provides research-based diagnostic criterion scores based on a standardization sample of over 2,000 students in the United States.  Scoring of this measure results in an identification of above, at, or below proficiency.  To be considered AR, a child will score below proficiency on this language screener.  Teachers will complete the Problem Behavior scale of the Social Skills Improvement System (SSIS; Gresham &amp; Elliot, 2008) Rating Scales to measure student problem behavior for screening. Reliability for the Problem Behavior subscale in children ages 5 to 12 is .95.  Criteria for AR-Behavior will be a standard score at or greater than 115 on the Problem Behavior subscale.  I will use these screening criteria to identify 50 AR-Language only children, 50 AR-Behavior only children, and 50 AR-Both children. Language.  I will measure oral language ability using the Clinical Evaluation of Language Fundamentals û 5th Edition (CELF). The CELF is a psychometrically sound, norm-referenced test that measures receptive and expressive language skills across language structure and content. It is administered individually in one 30 to 45-min session, depending on how far children advance on each subtest. This comprehensive assessment has 16 individual tests, and generates six index scores: core language, receptive language, expressive language, language structure, and language content. This study will use the 6 language subtests that make up the core, receptive, and expressive language scores as indicators for kindergarten language skills (Word Classes, Following Directions, Semantic Relationships, Formulated Sentences, Recalling Sentences, Sentence Assembly). Because I will only use 6 of the 16 total subtests, I anticipate language assessment to be approximately one 20 to 30-min session. Teachers will complete the ChildrenÆs Communication Checklist û 2nd Edition (Bishop, 2006) to rate student language ability. áThis 70-item checklist provides scores for speech, syntax, semantics, pragmatics, as well as a general communication index. Behavior.  Teachers will complete the SSIS Rating Scales to measure student classroom behavior.  This rating scale provides comprehensive ratings of social skills and problem behaviors.  Social Skills subscales include Communication, Cooperation, Assertion, Responsibility, Empathy, Engagement, and Self-Control.  Problem Behaviors subscales include Externalizing, Bullying, Hyperactivity/Inattention, Internalizing, and Autism Spectrum.  Reliability coefficients for the Social Skills and Problem Behavior subtests for children ages 5 to 12 are .97 and .95, respectively.  We will also conduct direct observations of participantsÆ classroom behavior using the Student-Teacher Classroom Interaction Observation (ST-CIO; Reinke, Herman, &amp; Newcomer, 2016).  This observational tool allows for the quick assessment of how many praise and reprimand statements an individual student receives, while simultaneously gathering data on aggressive and disruptive behavior.  During this observation, we will also audio record teacher instruction.Cognition.  We use the Matrix Reasoning, Coding, and Digit Span subtests of the Wechsler Intelligence Scale for Children-5 (WISC-V) as our general estimate of nonverbal cognitive functioning. áReliability of WISC-V scores range from .88 to .96.  Teachers will complete the Strengths and Weaknesses of ADHD-Symptoms and Normal-Behavior (SWAN; J. M. Swanson, 2013) to index attentive behavior.  This scale is an 18-item rating that corresponds to the criteria for ADHD from the Diagnostic and Statistical Manual of Mental Disorders (American Psychiatric Association, 2000).  Items are 7-point Likert scales with ratings; lower scores correspond with problematic behavior.  The SWAN has been shown to significantly associate with other assessments of behavioral attention (Swanson et al., 2008).	Achievement.  We will use the Kaufman Test of Educational Achievement û 3rd Edition Brief Form (KTEA-3 Brief) as our broad measure of academic achievement.  The KTEA Brief measures achievement in reading, math, and written expression.  We also use the Academic Competence subscale from the SSIS as a teacher-rated measure of achievement.  This includes the subscales Reading Achievement, Math Achievement, and Motivation to Learn.  Reliability for the Academic Competence subscale for children ages 5 to 12 is .97.  Classroom Observations.  We will also conduct direct observations of participantsÆ classroom behavior using the Student-Teacher Classroom Interaction Observation (ST-CIO; Reinke, Herman, &amp; Newcomer, 2016).  This observational tool allows for the quick assessment of how many praise and reprimand statements an individual student receives, while simultaneously gathering data on aggressive and disruptive behavior.  Each observation window will be 5-min per student. The full details for the procedure are described in the Classroom Observations uploaded document, Reinke &amp; Herman 2016. We will also collect audio recordings of classroom observation sessions for the purposes of informing the classroom rating scale measure. This audio-recording is for descriptive purposes only. Student Interview.  We will conduct brief student interviews at the beginning each assessment period.  The interview questions will be audio recorded (see attachment for questions). Other Teacher Rating Scales.  For included students, teachers will complete an attributions rating scale and a student-teacher relationships scale at each of our time points. Teachers will also compete a classroom adversity scale (1 form total per time point, not 1 per student) and a peer matrix (also 1 form total per time point, not 1 per student). These will be paper and pencil forms.  See Documents for each measure.General procedures:Fall of KindergartenAfter students are screened into the study, we will assess children on language, achievement, cognition and conduct an interview.  This session will occur in the Fall of Kindergarten.  Teachers will be asked to complete rating scales of behavior, attention, and language on these children the same fall as well as complete a demographic form.  Also during the fall of K, we will conduct 4 observation sessions of each child in the study.  These will occur whenever the teacher and research team schedule these sessions, and these sessions are meant to be nonintrusive and to best-fit the classroom and teacher schedule.Spring of KindergartenOur research team will return and assess included children on language and behavior (study target variables), and conduct an interview.  We will also conduct 4 observation sessions of each child, and procedures will mirror the fall. Teachers will complete language and behavior rating scales.Fall of 1st GradeThe research team will return and follow the same procedures as Spring of K. Spring of 1st GradeThe research team will return and follow same procedures as Spring of K, with the exception of including the achievement measure from Fall of K.Please see the Assessment Schedule in the uploaded documents for an overview. </t>
  </si>
  <si>
    <t>Chesterfield County Public Schools;Chesterfield County Public Schools;Chesterfield County Public Schools;Chesterfield County Public Schools;</t>
  </si>
  <si>
    <t>HM14581</t>
  </si>
  <si>
    <t>Crossing Boundaries: Building a Model to Effectively Address Difference in Community Practice</t>
  </si>
  <si>
    <t>Sarah Price</t>
  </si>
  <si>
    <t>Throughout American history, community organization practice has been a vital part of the journey to creating a diverse democracy centered on the needs of the people.  It has encompassed community efforts toward policy change, community development, social action, professional advocacy efforts, and coalition building.  The goal of effective community organization practice has been to move from a problem state to progressive social development (Staples, 2004).  In both historical and contemporary contexts, community organization practice has served as a mechanism to provide an eight hour work day, to eliminate child labor, to win the right to vote, to abolish slavery, to give equal rights to racial minorities, to protect our ecosystem, to give voice, and to shape a host of social and economic justice issues.  This embrace of macro system change has shaped both ideology and the history of social work practice in many fundamental ways (Garvin, &amp; Cox, 2001, &amp; Tilly, 2004).  Current perspectives, approaches, and models have risen out of those particular movements, and have been developed, researched, and implemented in diverse communities and settings.  These settings have wide range and scope.  For example, community organizers used the settlement house model, so pertinent to the history of social work which, in densely populated urban centers beginning in the late nineteenth century, integrally shaped the social work profession (Addams, 1910).  The Saul Alinsky model, also important to the development of community practice, shaped labor as well as other critical social movements (Alinsky, 1972).  Feminist organizing models that directed various movements for womenÆs rights over time, and FreireÆs model of popular education organized rural farmers in Brazil through collaborative critical literacy training (Freire, 1970).  Rothman (1996) provided a lifeÆs work of continually adapting, shaping, and developing practice models to meet changing political, economic, and social conditions.  These few examples, as well as others, offer insights into just how significant community practice perspectives, approaches, and models guide practice.   As communities and community based organizations evolve, attentiveness to boundaries of difference has grown more urgent.  As communities change and as neighborhoods become more diverse, how community organizers negotiate and manage these various boundaries play a major role in the successes or failure of certain community initiatives, efforts, and movements.  Diverse perspectives and backgrounds offer many positive contributions to community practice efforts.  Crossing boundaries of difference creates rich opportunities for learning and growth both individually and collectively.  Additionally, it offers opportunities to see beyond difference, and to shape common identity that transcends race, socio-economic status, sexual identity, or various other difference boundaries.  Differences offer opportunities to forge strong alliances (Barvosa-Carter, 2001).  A literature base informs models that address issues of both difference and multiculturalism.  While these models ground the research, each has limitations related to their methods, focus, and/or transferability.  First, Grossman (2001) developed a model based on organizing conducted between Native Americans and Whites in rural settings that dealt mostly with economic justice issues.  Although the findings in these case studies are particularly helpful in constructing questions for the current analysis, transferability of findings to more diverse community contexts are limited, due to the nearly singular emphasis on race apart from one other area of difference, socio-economic status.  Another model dealing with boundaries of difference is Dobbie and Richards-SchusterÆs (2008) practice model for critical multicultural organizing.  The model focuses on youth organizations as a unit of analysis, which has both strengths and challenges.  Youth, particularly of recent generations, have a unique perspective recognizing, negotiating, and navigating boundaries of difference, since youth are more likely to have been in school with peers of different races, genders, and perhaps even sexual orientation (Dobbie, &amp; Richards-Schuster, 2008).  However, in limiting the development of the model to youth, significant dimensions of difference are absent, thus diminishing encountered layers of complexity.  It is vital to consider a transferrable multi-generational model to use in broad contexts that include, but are not limited to, youth.    Therefore, the proposed study is critical to the development of community practice, social work, and social work education in an increasingly diverse society.  It brings to light multiple issues and questions related to socially just practice, cultural competence, racism, ageism, classism, sexism, homophobia, and other structural elements of oppression that pervade social interaction.  The proposed study will articulate a new model of practice informed through a grounded theory process based on data collected and analyzed in the field.  It will build on other models and approaches that exist currently, using key conceptual components to shape the inquiry to move beyond the gaps and limitations of the existing literature.   Addams, J. (1910). Twenty years at Hull House. NY: Phillips Publishing Company. Alinsky, S. (1972) Rules for radicals. New York: Vintage.Barvosa-Carter, E. (2001). Multiple identity and coalition building: How identity differences             within us enable radical alliances among us. In J.M. Bystydzienski, &amp; S.P. Schacht (Eds.)             Forging Radical Alliances Across Difference: Coalition Politics for the New Millennium. Oxford: Rowan &amp; Littlefield.Dobbie, D. &amp; Richards-Schuster, K. (2008). Building solidarity through difference: A practice             model for critical multicultural organizing. Journal of Community Practice, 16 (3), 317-             337.Freire, P. (1970). Pedagogy of the oppressed. New York: Continuum International Publishing.Garvin, C., &amp; Cox F. (2001). A history of community organizing since the civil war with special reference to oppressed communities. In F.M. Cox, J.L. Erlich, J. Rothman, &amp; J.E. Tropman (Eds.), Strategies of community organization, (6th Editon), (pp. 65-100). Belmont, CA: Thomson Brooks/Cole. Grossman, Z. (2001). LetÆs not create evilness for this river: Interethnic environmentalalliances of Native Americans and rural Whites in Northern Wisconsin. In J. M.Bystydzienski &amp; S. Schacht (Eds.), Forging radical alliances across difference:Coalition politics for the new millennium (pp. 146û159). Oxford: Rowman &amp;Littlefield.Rothman, J. (1996). The interweaving of community intervention approaches. Journal of Community Practice. 3 (3), 69-99. Staples, L. (1984). Roots to power. (2nd Ed). New York: Praeger.Tilly, C. (2004). Social movements, 1768-2004. Boulder, CO: Paradigm Publishers.</t>
  </si>
  <si>
    <t xml:space="preserve">Research participants will not benefit directly from this research project, but they may benefit from knowing that they may be contributing to future initiatives by contributing to the knowledge base.  This is anticipated to have a positive effect on participantsÆ willingness to take part in the study.  </t>
  </si>
  <si>
    <t xml:space="preserve">ProblemCurrently, the prevalent practice models within the literature focus on unity and solidarity, and few give proper attention to the often tense, uncomfortable, and conflicting processes which accompany crossing various boundaries of difference with the goal of building common unity in community practice settings (Dobbie, &amp; Richards-Schuster, 2008).  Additionally, although scholars and practitioners within the fields of social work and community practice value and honor difference, diversity, and multiculturalism, they offer little guidance in terms of how to manage these issues of difference in practice.    Importance of the ResearchAfter a thorough review of the literature related to multiculturalism, diversity, model development, and community organization practice, the significant gaps in the literature became evident.  The first being the most concerning, is the overall absence of both empirically based and empirically tested community practice models and approaches.  The predominant community practice approaches and models used in the field have been developed from historical precedent, practice knowledge, adult education methods, and early sociological concepts (Weil, 1996).   This project would fill a significant place in the intersection of theory and practice, and would contribute greatly to the practice literature.Goals of the ProjectThe specific goals of the project are as follows:1.	To develop practical knowledge utility for social justice workers, community practitioners, researchers, and educators.2.	To contribute to the development of evidence based practice community practice tools in increasingly diverse settings.3.	To contribute to community practice scholarship and practice literature through the development of an effective model of multicultural community practice.   </t>
  </si>
  <si>
    <t xml:space="preserve">There are no other sites involved in the research.  </t>
  </si>
  <si>
    <t xml:space="preserve">As stated earlier, the proposed study is critical to the development of community practice, social work, and social work education in an increasingly diverse society.  It brings to light multiple issues and questions related to socially just practice, cultural competence, racism, ageism, classism, sexism, homophobia, and other structural elements of oppression that pervade social interaction.  The proposed study will articulate a new model of practice informed through a grounded theory process based on data collected and analyzed in the field.  It will build on other models and approaches that exist currently, using key conceptual components to shape the inquiry to move beyond the gaps and limitations of the existing literature.   </t>
  </si>
  <si>
    <t xml:space="preserve">Potential study participants will be chosen from their participation in working as community leaders, workers, and organizers in the Greater Fulton community initiative in the East End of Richmond, Virginia.  They will be approached by phone or email outside of the context of the community imitative, i.e. community spaces, such as meetings, gatherings, or events.  Participants will be contacted directly by the secondary researcher who will be carrying out most of the research, and has also been working as an organizer as a part of the initiative.  Many of the participants know the researcher from their work together in collaboration.  The participants will not be contacted via their homes, but outside the context of the community over the phone. No information will be publicly available.  All of the expected participants have established relationships with the researcher, therefore no gatekeepers will be used.  Additionally, they will be chosen based on maximum variation among the key domains of difference including age, ethnicity, gender, sexual orientation, power, and socio-economic status.  Their role as a leader in the community initiative will also be considered.  Resident community leaders, paid workers and organizers, and community partner stakeholders will be selected, due to their expertise and their status of power as professionals, volunteers, or community leaders along with the prevalence of a key domain of difference.  Resident community leaders are defined as residents within the community who have lead community work teams, have been a part of other initiatives within the neighborhood, and /or have held a position of either formal or informal leadership within the community.  Many paid workers and organizers have worked in partnership with the community as well.  Some of these represent organizations that have stake in some of the projects that residents and professionals have implemented.   According to the literature, power plays a key role in crossing boundaries of difference in community practice.  </t>
  </si>
  <si>
    <t>This is a study about the process of community organizing.  It is centered on the need to practically address difference across boundaries of race, socio-economic status, gender, age, sexual orientation, ability, and others.  Many can agree on the need to address these issues, but few can provide clear tools for how precisely they should be addressed.  The focus will be on developing a model of community practice that directly addresses how to effectively cross boundaries of difference.  The development of the model will be based on the reported experiences of participants in the study, and will begin to fill vital gaps within practice literature.   The project offers many rich opportunities.  The first is in the development of a model of community practice that demonstrates how to cross the many boundaries of difference effectively in community organization practice.  It offers the opportunity to address and expand issues related to multiculturalism, diversity, and differences in order to incorporate compelling evidence-based practice knowledge into the field.  Additionally, there is an opportunity to create a cross-cultural model that can transfer to various practice contexts.</t>
  </si>
  <si>
    <t xml:space="preserve">The chosen design of this project is model development or developmental research (Rothman &amp; Thomas, 1994).  The sampling frame will be a purposive sample of participants that for phase I of the project are currently working on a grassroots community development project in RichmondÆs East End.  Participants will be chosen based on maximum variation based on key domains of difference that include race, gender, sexual orientation, age, class, and ability.  The research methodology will be qualitative grounded theory.  Data will be collected based on in-depth, structured interviews, and specific interview questions will be constructed based on a review of the prevalent literature as well as key components of other models that have been developed.  A preliminary practice model will be constructed based on findings, and then applied to another context in phase II using focus groups to address issues of transferability and model adaptation.  Specific research and interview questions are attached as a part of this proposal in the interview protocols.  The researcher will also be keeping a journal, and working with a peer-journal reviewer in order to control for potential subjectivity and control for his dual role as a researcher and practitioner.     </t>
  </si>
  <si>
    <t>Not really sure; the participants in this research are the actual community leaders, community stakeholders, and partners.</t>
  </si>
  <si>
    <t>HM20013586</t>
  </si>
  <si>
    <t>Identifying Priorities, Use of Services, and Behaviors related to Oral Health and Co-morbidities among Students in a Low-income Community</t>
  </si>
  <si>
    <t xml:space="preserve">Oral health disparities are a significant problem in the United States. Dental caries is an infectious, transmissible disease that is the most common chronic disease of childhood, affecting 56% of children ages 6-8 years old in the United States[1-3]. Dental caries (tooth decay) causes preventable pain and suffering and numerous health, social, and educational problems. Among those challenges include eating, speaking, attending to learning, developing self-esteem, and following paths to future employment and success [4-5 ].Furthermore, acute/unplanned dental care accounted for a loss of 34 million school-hours annually [6]. Dental decay also exacerbates other common pediatric conditions such as asthma, obesity, and mental health diagnoses, especially when untreated [7].The cause of dental caries is multifactorial (see Fig. 1, a modified version of Fisher-OwensÆ conceptual model of influences on childrenÆs oral health), and can be prevented and treated through early screening and identification of risk factors, oral health education and motivation for healthy habits, access to oral health products, and use of dental care. Children who have dental visits at least once per year have better oral health [8] Yet a familyÆs capacity to take advantage of these effective strategies depends on a number of factors including household resources (e.g. type of dental insurance, ability to pay, or access to transportation); level of education and health literacy; and structural factors such as the distribution of oral health care providers. In particular, children from low-income families who are racial/ethnic minorities, and/or who are publicly insured are more likely than the general pediatric population to have experienced untreated dental caries and insurmountable challenges to obtaining dental care, as well as the aforementioned co-morbid conditions [9] Clearly, a multi-faceted approach to optimizing prevention and treatment and reducing pediatric dental disease and oral health disparities is needed.Richmond-area families experience disparities in oral health and access to dental care, as well as co-morbid conditions. The ChildrenÆs Hospital of Richmond at VCU (2013) Community Health Needs Assessment found that 46% of catchment-area stakeholders considered oral health care a major health concern, and 39% considered dental care a community health services gap.10 Despite the CommonwealthÆs robust Medicaid support for childrenÆs dental care, fewer than 50% of the  regions children who are eligible for public dental coverage have had a dental visit in the past twelve months.11 Findings in the East End areas of Richmond and Henrico indicate an urgent need to improve oral health outcomes and address comorbid conditions such as asthma and obesity in our children overall. More attention is needed to identify understand dental-related community and cultural factors that must be leveraged in order to achieve Community Health Improvement in the communities with the greatest needs.In 2017, VCUÆs iCubed Oral Health in Childhood and Adolescence Transdisciplinary Core entered into a partnership with Glen Lea Elementary School, an unaccredited Henrico County Public School that serves a multi-ethnic low-income population (total enrollment of 476 PreK-5th students) including residents of Essex Village, a Section 8 housing community in the east end of Henrico County. With the highest economic deprivation in the district, the school zone includes neighborhoods with 100% poverty in households with children under age 5. In the 2016-2017 school year, 4,000 tardiness was recorded with more than 20% of Glen Lea students chronically absent, missing more than 18 days of school. As part of the Glen Lea Student Health/Wellness Committee, the Oral Health Core is collaborating to identify and address the educational, political, psychological, social and nutritional causes of dental and overall health problems among the schoolÆs children and families, including but not limited to inadequate opportunities to obtain preventive and routine care and treatment by oral health professionals and primary care providers. </t>
  </si>
  <si>
    <t>Glen Lea Elementary School is an unaccredited Henrico County Public School that serves a multi-ethnic low-income population (total enrollment of 476 PreK-5th grade students) including residents of Essex Village, a Section 8 housing community in the East End of Henrico County. With the highest economic deprivation in the district, the school zone includes neighborhoods with 100% poverty in households with children under age 5.</t>
  </si>
  <si>
    <t xml:space="preserve">The proposed project is a mixed methods study of the greater Glen Lea Elementary School community. Its overall aim is to describe the communityÆs health and health care needs, priorities, and opportunities for health improvement including modifiable risk factors for poor oral health, poor overall health, and oral health care underutilization. </t>
  </si>
  <si>
    <t xml:space="preserve">All persons involved in the research process will attend periodic meetings and an initial team meeting/training session will be conducted to relay important protocol information. Communication between the non-VCU site, Glen Lea Elementary school, will occur between the PI and the Community Leader at the school. </t>
  </si>
  <si>
    <t>Key Informant Interviews: Key Informants will be identified as a result of their unique position in the Glen Lea Elementary School community (e.g. school social worker) or the zoned school district (e.g. St. Luke's Housing Community association president), as well as via snowball sampling through interviews with other Key Informants. For those Key Informants whose contact information is publicly available, for example through a school directory, they will be directly invited via e-mail and a follow-up phone call to a publicly available phone number (e.g. the school phone number) to participate in the study. Key Informants who are identified whose contact information is not publicly available will be given an invitation via an interlocutor (e.g. the Key Informant who recommended them or the Community Research Assistant). The invitation will include a short study description and contact information for the study team. Potential participants will only be screened for confirmation of their role at Glen Lea or the wider school zone  and that they are over 18 years of age. Data collection with Key Informants will involved one one-time interview conducted by a research team member experienced in conducting Key Informant Interviews and will be scheduled around participants convenience. Key Informants will undergo Informed Consent prior to the interview commencing. KIIs will be digitally audio recorded and transcribed for data analysis. Key Informants will also be asked to help advertise the Community Meeting and Intercept Survey to  parents/guardians of students. Public employees (e.g. Glen Lea Elementary School Employees) will not be able to be incentivized due to employer prohibition. Community leader participants will be incentivized with a small cash gift ($35) plus a goody bag containing toothbrush, toothpaste, and oral health education materialsCommunity Meetings: CM participants will be recruited through multiple channels including flyers posted at Glen Lea Elementary school and messages on the schoolÆs social media accounts, in the schoolÆs newsletter, and on its publicly available calendar. Recruitment will also occur at school community events, via the study team and Community Research Assistant circulating among attendees to advertise the meeting. Recruitment advertisements will include a short study description and study team contact information so that interested participants can sign up to attend the community meeting that best fits their schedule. Potential participants will only be screened for their role at Glen Lea Elementary School (e.g. parent of student; community volunteer) and that they are over 18 years of age. CMs will be scheduled at three different days/times to allow for participation from the widest range of interest participants, e.g. a weeknight, a weekday morning, and a weekend meeting. Childcare and a meal will be provided at the meetings in order to reduce barriers to participation. CM participants will undergo Informed Consent immediately prior to each CM beginning. CMs will be digitally audio recorded and transcribed for data analysis. CM participants will be incentivized with a meal for their children and themselves and a goody bag containing toothbrush, toothpaste, and oral health education materials.Intercept Surveys: Intercept survey participants will be recruited through community outreach at Glen Lea Elementary School, the St. LukeÆs Housing Community, and other neighborhood sites within the school zone, primarily during school and community festivals and events as well as during drop off and pick up. They will be invited to participate on the spot in the brief survey via tablet computers, following the completion of informed consent. Potential participants  who express interest in participant observation will only be screened for confirmation of their relationship to Glen Lea or St. Luke's and that they are over 18 years of age. IS participants will be incentivized with a goody bag containing toothbrush, toothpaste, and oral health education materials and entry into a drawing to win one of ten $35 incentives.Participant Observation:  Recruitment will be conducted among community members who have already participated in another research activity or are who introduced by a key informant. As community members become familiar with the study, study team members will make community members aware of team membersÆ interest in accompanying community members as they travel to medical or dental appointments, to learn about barriers and facilitators to care; Community members will then be invited to permit study team members to accompany them. Community members who express interest in participant observation will only be screened for confirmation of their relationship to Glen Lea or St. Luke's and that they are over 18 years of age. Data collection will be scheduled around the participant's convenience and appointments. PO participants will be incentivized with a goody bag containing toothbrush, toothpaste, and oral health education materials and entry into a drawing to win one of ten $35 incentives.</t>
  </si>
  <si>
    <t xml:space="preserve">Specific Aims:Aim 1: To identify and describe Glen Lea Elementary School familiesÆ priorities of oral health and oral health-related problems, including other pediatric comorbid conditions.Aim 2: To identify and describe Glen Lea Elementary School familiesÆ oral health priorities and overall health care priorities, with an emphasis on services needed.Aim 3: To identify and describe modifiable factors influencing Glen Lea Elementary School familiesÆ oral health and overall health risks and behaviors, as well as utilization of dental and primary care. </t>
  </si>
  <si>
    <t>STUDY DESIGNThis cross-sectional study follows a sequential mixed-methods design for data collection and analysis, an approach widely recommended for conducting high quality and meaningful community health needs assessments. Data collection will include, in sequential order: 1.) Key Informant Interviews (KIIs); 2.) Community Meetings (CMs); 3.) Intercept Surveys (ISs); and (4) Participant Observations (POs).STUDY PROCEDURES, IN SEQUENTIAL ORDER1. Key Informant Interviews Key Informant Interviews (KIIs) will be conducted with school personnel at Glen Lea Elementary School, community leaders in Glen Lea-zoned neighborhoods including the St. LukeÆs housing community, and other participants identified in situ as offering essential knowledge. Key Informants will be identified as a result of their unique position in the Glen Lea Elementary School community (e.g. school social worker) or the zoned school district (e.g. St. Luke's Housing Community association president), as well as via snowball sampling through interviews with other Key Informants. KIIs will be digitally audio recorded and transcribed for data analysis. Key Informants will also be asked to help advertise the Community Meeting and Intercept Survey to  parents/guardians of students. 2. Community Meetings Community Meetings (CMs) will be held at Glen Lea Elementary School and nearby neighborhood locations (e.g. a nearby church, library, or recreation center) to elicit parents/guardians and community membersÆ experiences and perspectives on oral health and overall health needs, dental and medical care needs, and barriers, facilitators, and opportunities for fulfilling these needs. CMs will be facilitated by an experienced and culturally concordant consultant who is recommended or vetted by community leaders. CMs will be notated by the VCU Research Assistant and observed by 2-3 members of the iCubed Oral Health Core.  CMs will be scheduled at three different days/times to allow for participation from the widest range of interest participants, e.g. a weeknight, a weekday morning, and a weekend meeting. Childcare and a meal will be provided at the meetings in order to reduce barriers to participation. CM participants will undergo Informed Consent immediately prior to each CM beginning. CMs will be digitally audio recorded and transcribed for data analysis. 3. Intercept Surveys Intercept Surveys (ISs) will be conducted with a convenience sample parents and guardians of Glen Lea Elementary School students and residents of neighborhoods in the school zone including St. LukeÆs housing community. The brief questionnaire will address variables newly proposed as a result of subjecting qualitative data gathered in KIIs and CMs to rapid cycle analysis, including health services priorities, as well as variables identified in a background literature search for which we can use validated questions from existing instruments, for example oral health literacy.4. Participant Observation Participant Observation (PO) will be conducted among Glen Lea Elementary School/Essex Village and the surrounding school zone to capture the naturalistic processes of obtaining medical and dental care of residents in the Glen Lea/Essex Village communities. Study team members will ride along on public transit with families traveling to dental providers to better understand parents encounters with barriers and facilitators of access to and completion of medical and dental appointments, as well as resident-identified barriers to good oral health such as the prevalence of low quality food in their neighborhoods. Study team members will NOT observe the actual medical or dental appointment. Data collection will be scheduled around the participant's convenience and appointments. Analytical Plan:Qualitative data (KII transcripts, CM transcripts, PO fieldnotes plus archival resources such as existing Needs Assessments and news articles) will undergo two types of analysis. First, initial qualitative results will be synthesized using a rapid cycle approach in order to identify new questions for the survey questionnaire. Subsequently, thematic data analysis will be used to identify, analyze, and report themes within data. This analysis will be completed in NVivo11 (QSR International PTY LTD. Version 10, 2014) using a code-recode approach that combines deductive and inductive reasoning. Coders will identify codes and report themes at weekly meetings. The aim is to consider multiple interpretations in this analysis. Coders will compare their findings via in-depth discussions. These discussions will be focused on considering both similarities and differences between the codes. Codes will be expanded and collapsed, with the most substantiated codes serving as the ultimate coding scheme. If disagreements arise, coders will revisit the original transcripts and audiotapes and discuss the nature of disagreement until consensus is reached. The lead coder will then review the final themes that coders extrapolated from the interviews. These final codes will become the basis for what we refer to as the final themes.Quantitative data (Intercept Surveys) will be downloaded from REDCap into SAS or Excel, cleaned, and analyzed. Frequencies, relative frequencies and descriptive statistics of prioritized health care needs will be generated and cross-tabulated according to age, and gender of respondents. Differences in prioritized health care needs between groups will be assessed using chi-square tests.. Results will be presented in tables and graphs.Dissemination of Results:The research team will lead the development and dissemination of results for scholarly audiences. The research team will collaborate with the community partner on the development and dissemination of results for practice and future funding opportunities including capital costs to develop opportunities to provide health services and research opportunities to evaluate the outcomes of providing health services, health education, or other interventions on Glen Lea familiesÆ clinical and self-reported outcomes. Anticipated products include at least two peer-reviewed publications, one report to the community partners, and one application to an external funder.RESEARCH MEASURES/INSTRUMENTSKey Informant Interviews and Community Meetings will address Glen Lea studentsÆ unmet health needs (overall, oral, and psychosocial); parents/caregiversÆ attempts to meet those health needs; Glen Lea Elementary role in addressing those needs; and parentsÆ priorities for health services. Guides for the KIIs and CMs are attached.The Intercept Survey will address these themes, as well as health literacy and oral health literacy. The survey instrument will be developed based on themes identified during rapid cycle qualitative analysis, as well as validated questions about health literacy and oral health literacy. Once developed, it will be submitted to IRB as an amendment.Participant-observation will be semi-structured and will address barriers and facilitators to obtaining care for identified health needs, including dental needs. Participants will be invited to narrate their trip on public transportation to the dental or medical appointment. The accompanying research team member will make notes, as they travel, of time required, distance between destinations and the transit stop, and other pertinent topics (e.g. presence/absence of grocery stores or fast food restaurants).</t>
  </si>
  <si>
    <t>Glen Lea Elementary School ;</t>
  </si>
  <si>
    <t>HM20007002</t>
  </si>
  <si>
    <t>Investigating Inclusion Project Empowerment Outcomes</t>
  </si>
  <si>
    <t>Susan Murdock</t>
  </si>
  <si>
    <t>Previous studies of leadership development among youth with disabilities has focused on participation in broader disability advocacy efforts (Caldwell, 2010) or on participation in sports and other activities not directly related to advocacy or disability (Anderson, 2009).  This study contributes to the literature by exploring the experiences of youth involved in a specific disability- and advocacy-related effort.The literature indicates that one ingredient missing from the leadership development options of young people with disabilities is the opportunity to gain and apply leadership skills in real-world contexts with the guidance of mentors (Carter, Swedeen, Walter, Moss, &amp; Hsin, 2010).  Denner, Meyer, and Bean (2005) found that the relationships between adult mentors and adolescent girls are key factors in the development of voice and leadership capacity among adolescent girls.  Russel, Muraco, Subramaniam, and Laub (2009) use the framework of personal-relational-strategic empowerment to analyze participation in gay-straight alliance among high school students.  This study extends the examination of mentorship and adult-youth relationships, as well as the use of the three-dimensional empowerment framework, to the youth with disabilities population.In summary, this study contributes to the literature through use of the personal-relational-strategic empowerment framework in a youth- and disability-related context, and through combined examination of:  1) leadership development among youth with disabilities; 2) an initiative that is advocacy related but also focused on program development; and 3) the interaction between youth and non-youth mentors in the leadership development process.</t>
  </si>
  <si>
    <t>Participants will derive no direct benefit from this study.</t>
  </si>
  <si>
    <t>The steering committee members are being targeted because the study focuses on the experiences of steering committee members with regard to leadership development.  Parent/guardians of steering committee members are being targeted to understand their perspectives on the leadership development of youth steering committee members.  Other segments of the population are excluded because they lack direct knowledge of the steering committee process or experience.</t>
  </si>
  <si>
    <t>This study will investigate an initiative called The Inclusion Project.  In particular, it will examine the leadership development experiences of youth members of the Inclusion Project Steering Committee, whose primary purpose was to design and implement activities to reduce stigma and bullying and improve inclusion of students with disabilities in public education.  The study will address the question of whether and how participation in this steering committee had the secondary effect of increasing leadership capacity among youth.  The research questions are as follows:1. How did participation in a disability rights education steering committee increase leadership skills among youth steering committee members?2.  To what extent are the leadership skills transferable to academic and employment experiences?3. What factors and experiences helped or hindered individual/personal, relational/interpersonal, and strategic/political empowerment among youth members?</t>
  </si>
  <si>
    <t>The research team for this study meets on a monthly basis in person and communicates regularly via email.  The PI and research coordinator meet at least weekly to discuss progress of the study and any concerns or questions that need attention.</t>
  </si>
  <si>
    <t xml:space="preserve">This study will contribute to understanding of the process of leadership development among youth and people with disabilities.  Little research has been conducted on process of leadership development for this population.  This study also has potential to contribute confirming or disconfirming empirical evidence regarding the personal-relational-strategic empowerment framework.  </t>
  </si>
  <si>
    <t>All participants in this study are associated with the Inclusion Project already, either as members of the steering committee or as parents/guardians of steering committee members.  Research team members will introduce the study to steering committee members during a regular steering committee meeting.  The consent process will be explained and steering committee members will be asked to complete a consent form if they would like to participate.  Parents/Guardians will be contacted individually by email or USPS to inform them of the study, and consent forms will be sent to them via email or USPS or given to them in person if they come to a steering committee meeting to drop off or pick up a steering committee member.We will seek participation of all steering committee members and one parent/guardian of each youth steering committee member.  The findings of the study will be useful even if we do not achieve 100% participation, however, and therefore the study will proceed even if certain steering committee members or parents/guardians choose not to participate.When recontacting youth steering committee members for the online survey portion of the study, an email will be sent to them that includes the link to the survey and related instructions.  Subsequent reminder emails may be sent if needed.  The text of these emails is included in the attachments.</t>
  </si>
  <si>
    <t>The goal of this study is to contribute to understanding of whether and how participation in a concerted committee-based effort to change disability-related policies and practices can also serve to enhance leadership capacity.  Specific aims of the study area as follows:1. To better understand youth perspectives on what helps and what hinders leadership development in a steering committee context;2. To contribute to an understanding of the distinct characteristics of individual, relational, and strategic empowerment; and the factors that contribute to each;3. To identify specific needs or opportunities related to leadership development among youth with disabilities in a steering committee context.</t>
  </si>
  <si>
    <t xml:space="preserve">This study uses mixed methods to investigate the process of leadership development through the experiences of youth and non-youth members of a steering committee focused on changing disability-related policies, practices, and social norms of public secondary education institutions.  The primary mode of data collection will be semi-structured interviews, either face-to-face or via video conference, with all members of the steering committee who consent to being interviewed.  The steering committee is composed of eight youth (ages 18-24) and four non-youth.  The youth each represent one of eight regions of the state of Virginia.  They were selected for participation in the steering committee due to their active engagement in disability-related education and advocacy.  The non-youth steering committee members represent the Virginia Department of Education, the Virginia Board for People with Disabilities, and the VCU Partnership for People with Disabilities.  These interviews will last approximately 20 to 30 minutes and cover topics related to the participants' experiences with regard to youth leadership development.  In addition to youth and non-youth steering committee members, parents and guardians of youth steering committee members will be interviewed.  The secondary method of data collection will be a survey using an internet-based data collection platform. The survey will consist of Likert scale items through which respondents may rate their leadership skills.  (See Survey to Youth Steering Committee Members, attached document.) The survey will be disseminated via email to all interview participants who are youth members of the Inclusion Project Steering Committee. </t>
  </si>
  <si>
    <t>HM20013634</t>
  </si>
  <si>
    <t>Youth/Adolescent Community Cigar Study</t>
  </si>
  <si>
    <t>Caroline Amey</t>
  </si>
  <si>
    <t>Overview: Disparities in use and tobacco-related harms persist across racial/ethnic groups and SES (Henley et al., 2016; Phillips et al., 2017) which may be due in part to limited tobacco control/prevention efforts focused on a specific sub-class of combusted tobacco products: cigars including little cigars, cigarillos, and large cigars.Defined as a roll of tobacco wrapped in leaf tobacco or substance containing tobacco, cigars (unlike cigarettes) vary tremendously in their size/shape, composition, and available flavorings (NCI, 1998; ACS, 2015). Other cigar-specific features are their lower price point and availability in ôsinglesö which make them particularly appealing to younger populations or individuals with fewer resources (Cantrell et al., 2013; Delnevo et al., 2017; Nyman et al., 2016). Despite recent increases in cigar use, particularly among African Americans and those with low SES/education, a significant gap remains regarding the physiological, psychological, and behavioral characteristics of cigar users (Phillips et al., 2017). This study will combine best practices from multiple methodologies to examine three interrelated research domains to address this lack of information: 1) self-reported and objective tobacco-related health measures and biomarkers, 2) tobacco-related attitudes, perceptions, knowledge, and behaviors, and (3) tobacco-related policy factors among a sample of cigar smoking and non-tobacco-using youth residing in low SES communities near Richmond, VA. The contribution of each of these domains to cigar use patterns, as well as the theoretical/design rationale and relevance to the local community, is reviewed below.Tobacco-Related Health Measures and Biomarkers. The health consequences of tobacco smoking, specifically cigarettes, are wide and well-established (USDHHS, 2014). A systematic review performed in 2014 concluded that cigar smoking carries many of the same risks of cigarette smoking but mortality risks vary by exposure levels and more detailed information regarding cigar types, exposure, and biomarkers is needed to understand how current patterns of cigar use influence health effects (Chang et al., 2015). Among youth more proximal tobacco- related health measures may be most relevant to measure, because of their substantial link with later disease, including cancer risk (USDHHS, 2010; Yuan et al., 2014). Cigar use among adults has been associated with decreased pulmonary function indices (Rodriguez et al., 2010) and increased concentrations of toxic substances (NNAL, lead and cadmium; Chen et al., 2014) regardless of previous cigarette smoking. Saliva cotinine among cigarette smokers is related to nicotine dependence (Fu et al., 2012); in addition, c-reactive protein among cigarette smokers has been associated with short-term inflammation and long-term disease risk (Tonstad &amp; Cowan, 2009). However, due to the lack of cigar-specific information regarding the above mentioned health factors, results from this study would represent a significant addition to the literature in this area.Tobacco-Related Attitudes, Perceptions, Knowledge, and Behaviors. Research literature is also extensive regarding the relationships between cigarette smoking or tobacco use more generally and related attitudes, perceptions, knowledge, and tobacco/other substance behaviors (Mantler, 2012), but information in this domain specific to cigar use by adults is more limited. Cigar-related attitudes and perceptions are important because in adults, perceiving cigars as less harmful and risky is associated with higher likelihood of use (Cohn et al., 2015; Nyman et al., 2017), and cigar-related addiction perceptions predict susceptibility to begin and to continue using cigars among adult cigarette smokers (Sterling et al., 2017). A strong literature supports the role of flavors in influencing positive perceptions of tobacco products, including cigars, and ultimately influencing use of tobacco products (Delnevo et al., 2015; Huang et al., 2017; Kowitt et al, 2017; Sterling et al., 2016; Sterling et al., 2015). Cigar use also has been associated with use of other substances and tobacco products (Cohn et al., 2015; Conway et al., 2017) which has implications for tobacco control/prevention efforts. Less is known about how cigar use is shaped by family and community attitudes, and whether health-related consequences of cigar use are important in the decision to use cigars.Tobacco-Related Policy Factors. Tobacco industry advertisements and retail availability work against antismoking messaging to create an environment conducive to cigar use. Mass media campaigns aiming to promote tobacco cessation have been shown to be effective in influencing smoking behaviors (Bala et al., 2017); however, research evaluating the efficacy of anti-smoking media campaigns related to cigars is limited (Cornacchione et al., 2017). The tobacco industry has intentionally advertised flavors in cigars in order to appeal to African Americans (Kostygina et al., 2016) and to emphasize similarity to cigarettes (Delnevo &amp; Hrywna, 2007; Kostygina et al., 2016). Cigar advertisements in retail outlets are most often placed in neighborhoods with higher concentrations of African Americans (Cantrell et al., 2013). Nationally, over 80% of tobacco retailers sell flavored cigars, and stores in neighborhoods with high proportions of African American residents are much more likely to sell these products (Ribisl et al., 2017). Unknown is the degree to which purchase availability and exposure to antismoking media and tobacco advertisements might affect cigar use among youth in low SES neighborhoods, and how these individuals might respond to tobacco control policies aimed at cigars such as restrictions on flavors.Theoretical and Study Design Rationale. The social-ecological theory explains how the three domains proposed in this studyù1) health/biological, 2) psychological/behavioral, 3) and environment/policyù interrelate to characterize the individuals at risk of harms from cigar use in low SES communities. According to this model, an individualÆs attitudes, perceptions, and knowledge are important factors in the individualÆs behavior and consequently for objective and subjective measures of health related to tobacco use (domain 1), but these psychological factors both shape and are shaped by social structures and norms (domain 2), community resources, and public policy (domain 3; McLeroy et al., 1988). By using a mixed methods approach that incorporates clinical lab measures, survey-based assessment, and focus group feedback, this study will allow for a detailed understanding of the multiple levels that influence individual cigar-related health measures and behavior and capitalize on community input to help design ways to reduce the harms of cigar use.Opportunity to Address Tobacco-Related Health Disparities in Richmond, Virginia. Nearly half (49%) of Richmond city residents are African American and significant neighborhood segregation still exists (Zimmerman et al., 2016). African Americans in low SES Richmond neighborhoods score worse on a wide array of health indicators and tend to have fewer health resources and economic opportunities. As a result, in Richmond, there is a 20-year gap in life expectancy between those living in higher versus lower SES communities, underscoring the need for tailored intervention (Zimmerman et al., 2016). This study will not only gain an understanding of how cigar use affects indicators of tobacco-related health measures and of which psychological, social and policy factors enable cigar use, but will use this understanding to inform policy/prevention efforts, both by providing immediate information about lung function to participants and by working to develop cancer prevention-related policy recommendations. Thus, this study has the potential to inform future research and policies that can reduce tobacco use and health disparities. Summary. Cigars, particularly those with flavors, may be highly appealing to individuals living in low SES communities and may contribute to ongoing health disparities by race/ethnicity and SES. Using a mixed method approach, this study will address factors at the individual, social, community, and policy levels that enable cigar use, identifying pathways for policy/prevention and the reduction of health disparities.</t>
  </si>
  <si>
    <t xml:space="preserve"> Study 1: The hypothesis for Study 1 is compared to non-users, those who report past 30-day cigar use will experience more negative respiratory symptoms, worse lung function, greater exposure to nicotine, and higher levels of inflammation, endorse attitudes and perceptions that tobacco products are less harmful, and report increased exposure to tobacco advertising and product purchase availability.Study 2: The focus group prompt for Study 2 will prompt participants to discuss their experiences with cigar/tobacco use, adverse physical effects related to cigar smoking/tobacco, and how information regarding tobacco-related harms are discussed within their families/communities to better understand differences between cigar smoking and non-using youth. Other prompts will foster discussion over whether and how current and potential tobacco prevention and control policies, such as the removal of flavored cigars from the marketplace, would influence their use or their peersÆ use.</t>
  </si>
  <si>
    <t>Collaborators (Research Unlimited), Co-investigators, Behavioral Health Research Lab staff and graduate students in this study have been involved and trained in human subjects research since the inception of the study. As such, all are familiar with the data being collected, the measures being used, and the protocol in place for collecting the data. Bi-weekly meetings throughout the data collection and analysis process will allow all parties to give continual feedback to one another regarding the execution of research-related duties and fidelity to the research protocol.</t>
  </si>
  <si>
    <t>Cigar use has been associated with the use of other substances and tobacco products which has implications for tobacco control/prevention efforts. However, less is known about how cigar use is shaped by family and community attitudes and whether health-related consequences of cigar use are important in the decision to use cigars. This study will address factors at the individual, social, community, and policy levels that enable cigar use, identifying pathways for policy/prevention and the reduction of health disparities.</t>
  </si>
  <si>
    <t xml:space="preserve">Michell Pope, Jasmine Abrams and Research Unlimited staff will lead participant recruitment efforts. Potential participants will be recruited by institutional review board-approved advertisements and by word of mouth as in Drs. Barnes and CobbÆs ongoing studies of tobacco users VCU research staff in collaboration with Research Unlimited will recruit participants through multiple mechanisms including flyers posted at community sites (e.g., apartment/public housing complexes, churches, health clinics). Flyers will provide information about the study, eligibility requirements and contact information (e.g., research office contact, telephone number and email address). Flyers will instruct participants to contact Research Unlimited to learn more about the study, or schedule an appointment to participate. In addition Research Unlimited will attend community events (e.g., health and job fairs, summer camp registration events etc.) to promote the study and perform data collection. During recruitment events the project will be presented to potential participants and their parents. We will consent/assent forms available for those who express an interest in participating; therefore participants will have the option of completing Study 1 during the recruitment event or at a later date. Information will consist of a flyer explaining the overall purpose of the study and the Research UnlimitedÆs contact information. If interested, participants can then contact Research Unlimited. During the initial call or contact, the potential participant/parent will be provided an overview of the study and we will answer any questions the participant/parent may have. At all times, the voluntary nature of participation will be stressed to participants/parents. If participants/parents are interested in participating outside of a recruitment event, an appointment will be scheduled at a time and location convenient for the participants/parents to ensure their comfort and privacy.Potential Study 2 participants will be contacted via contact preferences/information provided as part of the Study 1. A script will be used by research to contact youth/parents and obtain verbal consent of the parents prior to scheduling the in-person focus group meeting for the youth (where consent/assent will be ontained). </t>
  </si>
  <si>
    <t>Study 1: Characterize and compare tobacco-related health, attitudinal, behavioral, and environmental profiles of cigar smoking and non-user youth living in low SES communities near Richmond, VA.Study 2: Qualitatively assess differences in the above domains between cigar smokers and non-users that are amenable to tobacco prevention and control efforts.</t>
  </si>
  <si>
    <t>Overview of Design. This mixed methods project involves two interrelated (quantitative and qualitative) studies performed over the course of one year performed in concert with a community advisory board (see detail below). Study 1 is a brief one-time cross-sectional study involving self- report survey measures and physiological assessment of youth who report cigar smoking and those who do not report tobacco product use in past 30 days. Study 2 is a qualitative investigation utilizing focus groups among the same two sub-groups of youth (please note a sub-sample of individuals who complete Study 1 will complete Study 2). Recruitment efforts will target youth living in low SES communities near Richmond, VA.Community Advisory Board (CAB). The CAB will be comprised of advocates and public health professionals working on tobacco prevention and control in the communities we recruit from. Meetings (in-person and/or via conference call) will occur approximately 6 times during the course of the 1-year project. This group will provide guidance throughout the project and will be instrumental in ensuring that our approach is appropriate to the family, community, and cultural context. CAB meetings also will be used to elicit concerns/perceived barriers to tobacco prevention and control policies in low SES communities that may be important to consider during data collection/dissemination. CAB members will review study materials and results (always de-identified) as they become available. Please note NO DATA is collected from CAB members directly or during meetings but the meetings will be audio recorded (with permission from all CAB members) so that detailed notes from the discussion can be transcribed. Audio recordings will be destroyed as soon as they are transcribed. Any transcripts or meeting minutes from CAB meetings will only be used to guide the implementation of the research project as described above. This information will not be used in any research products.Participants. A total of 200 community volunteers recruited from low SES communities near Richmond, VA who report past 30-day cigar use (N=100) or no use of tobacco products (N=100) will be enrolled in the project. Please see inclusion/exclusion section for more detailed criteria. The entire sample will complete the quantitative survey and saliva/spirometry measures (Study 1) and a selected sub-sample comprising approximately 40 individuals will be asked to attend an additional focus group session (Study 2). Recruitment and Enrollment. Research Unlimited will lead participant recruitment efforts using IRB-approved advertisements/methods as in Drs. BarnesÆ and CobbÆs previous and ongoing studies of tobacco users. Research staff will use door-to-door outreach as well as attendance at community events near low SES communities in the Richmond City/Metropolitan region to generate interest as well as lead recruitment events. Contact with potential participants/parents may occur simultaneously or individually in-person or over the phone (if they contact Research Unlimited directly). Interested youth and their parents must schedule an appointment for consent/assent/data collection or complete study procedures on site at the recruitment event. Both youth and parents/caregivers may be approached at the same time or individually using the methods indicated above. Importantly youth and their parents/caregivers will receive complete documentation of informed consent/assent (describing Study 1 and 2) prior to any data collection.If youth and parent/caregivers indicate interest in participating, parental consent will be obtained first, in-person using a paper consent form. Parents/caregivers who consent to Study 1 will also complete a paper form documenting contact information/preferences for Study 2. Youth assent (completed electronically) will only be obtained following documentation of parental consent. Following documentation of consent/assent, youth are immediately assigned a study ID, are asked to rinse their mouth with water, and complete a electronic screening survey sensitive to inclusion/exclusion criterion. Ineligible individuals will receive $5 for their time and effort. Eligible individuals are directed to complete additional survey measures and physiological measures (saliva sample and a pulmonary function test) and receive $50 in cash. In addition to the cash incentive we are offering eligible participants the choice between either a CVS gift card specific to health/wellness items ($30 value; see health incentive attachment for details) or an electronic fitness tracker watch ($30 value; see health incentive attachment for details) as compensation. In order to educate participants on the risks of tobacco use and to provide cessation resources, all participants will be given a prevention booklet (see CDC booklet attachment for details) regardless of eligibility and enrollment status. Halfway through data collection for Study 1, eligible individuals who completed Study 1 will be contacted (following the parental contact preference form documented during Study 1) and asked if they are interested in completing an additional focus group session at a local community site. Parental consent will be documented verbally for all youth via telephone prior to scheduling youth for the Study 2 focus group session. Informed assent (youth aged 13-17) or consent (youth aged 18; i.e., entered adulthood between Study 1 and 2) will be documented in written form for Study 2. These procedures will be completed in-person prior to the focus group. Following completion of the focus group, participants will be compensated for their time ($25). Study 1 Procedure. Following informed assent, participants will rinse their mouth with water and complete a screening survey, administered in person on a computer via laptops and iPads provided by the research team, that will be reviewed for eligibility status immediately. Participants deemed ineligible will be paid for their time/effort. Eligible participants will be directed to continue with the quantitative survey that will take approximately 20û25 minutes. The survey will be programmed in REDCap. Following survey completion, physiological measures assessment (saliva and pulmonary function testing) will be completed (takes approximately 15û20 minutes). Brief results from the pulmonary function testing will be provided to participants with an appropriate clinical guide to aid interpretation (see measures attachment). Following physiological measures assessment, participants will be compensated.0m - Informed assent13m - Rinse mouth for saliva sample14m - Screening survey (payment and dismissal for ineligible)19m - Complete main study survey39m - Provide saliva sample40m - Perform pulmonary function test60m - Study completeStudy 1 Measures. Eligible participants will provide a saliva sample (~1 mL) that will be sent for later analysis of cotinine and c-reactive protein concentration at an analytical laboratory off-site. We will assess pulmonary function using spirometry via the SpiroUSB (Becton, Dickson and Company; identical device/procedure to VCU HM20002749; Project Director: Cobb). The SpiroUSB directly connects with a computer and measures Flow Volume Loop over the span of three inhalations/exhalations. Primary outcomes include FEV1, forced volume capacity (FVC), peak expiratory flow, and FEV1/FVC ratio; the software also produces a variety of other secondary pulmonary function outcomes (see attached measure).Screening and main survey measures include:1) Sociodemographics: Contact information (phone, email), age, gender, race/ethnicity, height/weight, education, employment, housing type, current ZIP code, perceived social social status.2) Self-reported health/psychological measures: overall health status, chronic condition status, social support, perceived stress, perceived discrimination, healthcare access, asthma symptom frequency/severity, and pulmonary function symptoms.3) Tobacco-related behaviors, perceptions, and relevant correlates: detailed tobacco use history (focus on cigarette and cigar use), environmental smoke exposure, perceptions of tobacco-related harm/addiction for individual tobacco products, peer/family smoking behavior, abuse liability of cigar products (Cigar Purchase Task - only asked among cigar smokers), and alcohol/marijuana use behaviors. 4) Tobacco-related policy factors: Self-reported tobacco advertising exposure and attitudes toward potential FDA tobacco-related policies.Study 2 Procedure. At approximately the mid-point of data collection for Study 1, eligible completers will be scheduled to attend a 4-10 person, focus group meeting in an accessible community location. Researchers contact potential youth participants and parent/caregivers via information provided within the Study 1 using the IRB-approved script. Researchers will provide a brief overview of Study 2 to youth and their parents/caregivers. Parents/caregivers must provide verbal informed consent to this study before the youth is scheduled to attend a focus group meeting. Trained focus group moderators (e.g.., Dr. Kristina Hood, Co-I) will lead each meeting. As participants arrive, the moderator will confirm verbally their identity and age information from Study 1 and each youth will asked to provide informed assent/consent. Assent/consent will be confirmed prior to any study activities. Non-alcoholic beverages/refreshments will be available during the focus group meeting. Following assent/consent procedures, participants will listen to the focus group ground rules, and then digital audio recording of the focus group will begin. When the discussion is completed, the audio recording will stop, and all participants will be compensated. Recordings will be transcribed by a reputable transcribing company experienced with research requirements. Identifying information will be eliminated from the transcripts (replaced with participant ID codes), and recordings will be destroyed following transcription.Study 2 Measures. Please note all individuals who complete Study 2 have already provided sociodemographic data and tobacco use history information as part of Study 1.  At the in person focus group meeting, Study 2 participants will confirm their identity and current age which linked to their Study 1 ID which will be used to characterize completers of the Study 2 focus groups. Each focus group will follow an identical moderator guide to lead the discussion (see attachment).Data Analysis Plan. Whether and how youth who use cigars and those who do not smoke differ along health, psychological/behavioral, and environment/policy domains will be formally assessed using bivariate tests and multivariate regression models that adjust for sociodemographic characteristics. All analyses will be performed in Nvivo, Stata Version 14, SPSS, SAS, or GraphPad Prism. Importantly, findings from Study 1 will be cross-compared with themes revealed during Study 2 as part of the mixed methods analysis approach (Ostlund et al., 2011). Focus group transcript coding will draw from domains that shape the discussion guides and themes that emerge during Study 1 and 2. The principles of thematic analysis will be used in this study, which involve searching through data to identify any recurrent patterns (Braun &amp; Clarke, 2006). Per CreswellÆs (2005) suggestion, ColaizziÆs (1978) procedure for qualitative data will be incorporated with the principles of thematic analysis to achieve rigor. The steps include (a) transcribe the focus group audio recordings verbatim, including any field notes that were taken by the assistant during the focus groups about the contextual cues and experiences not conveyed in the recordings, (b) analyze (i.e., code) each transcript by using Nvivo qualitative software program (QSR International, 2008), (c) select statements from each transcript to capture themes consistent with the research questions, (d) formulate meanings from the statements and organize meanings into themes, (e) compare transcripts with the compiled themes to validate the findings, and (f) select quotes from the original transcripts to support the primary themes and help validate the findings. Importantly, qualitative results from Study 2 will incorporate data collected as part of Study 1; findings and conclusions will be cross-compared as part of a mixed methods analysis approach (Ostlund et al., 2011).</t>
  </si>
  <si>
    <t>Community Advisory Board (initiated by the study team);Research Unlimited;Community Advisory Board (initiated by the study team);Research Unlimited;Research Unlimited;Community Advisory Board (initiated by the study team);Research Unlimited;Community Advisory Board (initiated by the study team);Community Advisory Board (initiated by the study team);Research Unlimited;Community Advisory Board (initiated by the study team);Research Unlimited;</t>
  </si>
  <si>
    <t>2;3;2;3;3;2;3;2;2;3;2;3;</t>
  </si>
  <si>
    <t>HM15138</t>
  </si>
  <si>
    <t>Maternal and Reproductive Health: Exploring the Possibilities of Scaled-Up HIV and Cervical Cancer care in Durban, South Africa</t>
  </si>
  <si>
    <t>Maghboobah Mosavel</t>
  </si>
  <si>
    <t>Global efforts to provide HIV care and treatment to those in need have made substantial progress [United Nations Joint Program on HIV/AIDS [3]. Although the HIV/AIDS epidemic continues to challenge sub-Saharan Africa, many countries, with support from donors such as the Global Fund and the US PresidentÆs Emergency Plan for AIDS Relief (PEPFAR), have achieved success establishing clinical services for delivering antiretroviral therapy (ART) efficiently [4]. In South Africa, the site for this research, the national rollout of ART began in 2004, and by December 2006, ART had reached 32% of those eligible for treatment [5]. In 2007 the South African Department of Health unveiled its National Strategic Plan (NSP) for HIV/AIDS with major priorities given to expanding access to treatment and support services to reach 80% of HIV-infected people [6]. In 2011 the South African NSP was scaled-up with plans to reduce new infections by 50% and to reduce self-reported HIV stigma by 50% [6] The massive rollout of HIV care in South Africa provides promising opportunities to reach people in need of health services across the country.  Expanded access to ART has extended the lifespan of those with HIV, but unfortunately, it has not been accompanied with similar attention to preventing and treating chronic diseases that may be exacerbated by HIV infection, including cancer. In many low-and middle-income countries (LMICs), cervical cancer, which is preventable and curable when detected early, is the most common cancer in women and the most common cause of cancer deaths [7]. Countries with national cervical cancer screening programs have observed significant declines in deaths due to cervical cancer [7]. In 2001, a national cervical screening program was initiated in South Africa, which called for the provision of three free Pap smears starting at age 30 and continuing every 10 years after [8-9]. By 2005, all primary health care clinics had trained health professionals to conduct Pap smears; however, medical records suggest that the screening rates among South African women are suboptimal [10], particularly in the public sector, where South AfricaÆs national screening program has had difficulty securing routine and widespread implementation [11-12]. The data support that many South African women continue to face challenges accessing cervical cancer prevention services, and may benefit from alternative, innovative strategies to preventive care.  Studies have documented that a host of psychological and sociocultural factors contribute to screening behaviors, including limited knowledge about cervical cancer and screening, stigma and cultural beliefs and perceptions related to the reproductive organs and symptoms that may delay care-seeking [13-15]. In addition financial reasons, lack of time, and simply not wanting to know more about cervical cancer status have been reported barriers to participating in cervical screening and follow-up in sub-Saharan Africa [16]. Studies have also documented that health care workers often have poor knowledge about cervical cancer and that weak health infrastructures contribute to barriers to screening [17-18]. These barriers are shaped by womenÆs lived contexts and provide challenges to cervical cancer prevention programs. However, these factors may be unique to the context that care is provided and should be explored prior to implementing new programs to ensure that womenÆs participation in preventive services maximized. Thus, it remains important to explore perceptions from Kenneth GardensÆ community members so that we may have a better understanding of key challenges to health, and provide solutions that are most appropriate to the given context. This is important as Kenneth Gardens is a community that represents a large part of the South African population that uses public health care facilities.Of particular interest to the proposed project is the synergistic relationship that HIV has with human papillomavirus (HPV), the virus that causes 99% of cervical cancer cases. HIV-positive women are at a higher risk for developing precancerous lesions from HPV infection, have increased risk of persistent and recurring HPV infection, and have higher risk of invasive cervical cancer [16, 19]. Moodley and colleagues found that 78.9% of HIV-positive South African women initiating ART were also positive for high-risk, cancer causing HPV [19]. Despite the increased risk of cervical cancer among HIV-positive women, they comprise a population that remains underserved [20]. According to a study of HIV-positive women in Cape Town, South Africa, the proportion of women undergoing at least one Pap smear after HIV diagnosis was low and of the HIV-positive women who participated screening, 70.2% had high-grade cervical dysplasia [20]. In addition, HIV-positive women, treated for precancerous lesions of the cervix, were significantly more likely to undergo incomplete treatment, experience persistent cervical disease after treatment, and be lost to follow-up when compared to HIV-negative women [20]. Alarmingly, improvements in delivering ART have made cervical cancer incidence and mortality more pronounced by prolonging the survival of HIV-positive women [21-22]. A recent simulation project suggested that the lifetime cumulative risk of dying from invasive cervical cancer approximately doubled with provision of ART and no cervical cancer screening, compared to women who receive no ART and no screening [23]. To meet the current and future needs of this population, a resource-appropriate, effective and sustainable strategy for cervical cancer screening and prevention needs to be defined and implemented.A question that remains unanswered is how to best incorporate services in areas with poor uptake, especially among populations at greatest cervical cancer risk. One answer may be the integration of cervical cancer and HIV care services. This integration may not only provide solutions to resource challenges, because ART clinics have secured funding sources, but might also address womenÆs multiple needs by increasing cervical cancer screening rates, and ultimately reducing cervical cancer incidence and mortality. Although limited, there is evidence to support that integrating cervical cancer care with HIV care is feasible and has positive outcomes. In 2009, Mwanahamuntu and colleagues released a report regarding the inclusion of cervical cancer prevention services in HIV care in Zambia [24]. In 2.5 years over 20,000 women were screened through services offered in 16 clinics. Results demonstrated that linking cervical cancer prevention services with HIV care could enhance the impact of PEPFAR initiatives by preventing cervical cancer in women living longer on ART and who have never been screened.  Cervical cancer screening and prevention has demonstrated to be feasible, acceptable, and effective within HIV care in other settings, such as Kenya [25], Botswana [26], and Mozambique [27]; however, limited manpower, equipment problems and poor follow-up were reported to be challenges to the efficacy of these screening programs. Incorporating cervical cancer prevention into HIV care is promising; however, reasons for refusing screening in the context of HIV care have not been well documented [25-27].Although there is little data regarding womenÆs receptivity to healthcare services in a clinic that is primarily intended for patients with HIV/AIDS, previous research demonstrates that stigma, poor social support, HIV-related misconceptions, inconvenient clinic hours, long queues, difficulty in appointment scheduling, and disrespect from staff are barriers to seeking HIV care at ART clinics [28-32]. A study in Durban, South Africa reported that loss to care, after HIV diagnosis, was most common among patients who lived more than ten kilometers from care centers, patients with a history of tuberculosis treatment, and patients referred for HIV testing by a healthcare provider, as opposed to self-referred [33]. Beyond understanding the potential barriers to cervical cancer screening, these data underscore the importance of exploring existing challenges to HIV care, particularly among women of reproductive age who are not only at greatest risk of cervical cancer, but also of transmitting HIV. HIV prevalence continues to be high among women of reproductive age in sub-Saharan Africa, and a significant challenge to HIV prevention has been transmission from mother to child (MTCT) [2]. Women living with HIV infection can transmit the virus to their infants during pregnancy, labor and delivery, or postpartum via breastfeeding. Children represent more than 15% of new HIV infections worldwide, and approximately, 90% become HIV-positive through MTCT [2]. MTCT rates in developed countries are below 2% and have been achieved, using combination ART, caesarean section deliveries and avoidance of all breastfeeding [34-36]. In 2007 the HIV prevalence among pregnant South African women attending antenatal clinics was over 20% [2]. 2007 estimates suggest that only 18% of pregnant women in LMICs had HIV counseling and testing, and only 5% of HIV-positive women accessed prevention MTCT (PMTCT) interventions [2]. Participation in PMTCT after delivery is crucial to the health and wellbeing of both the mother and child, because the services can prevent MTCT, and also identify and treat those who are HIV positive. Early identification of HIV-infected children is of upmost importance, because without treatment 35-50% of HIV-positive children will die before their second birthday [37-40]. Although South Africa has made huge strides in reducing the number of new HIV infections, MTCT is still a major concern and remains a priority of the NSP [6, 41-42]. In recent years, the main focus of the MTCT research in sub-Saharan Africa has been the prevention of transmission through breastfeeding. Two large randomized clinical trials in Malawi found that extended infant antiretroviral prophylaxis or maternal highly active antiretroviral treatment (HAART) significantly reduced breastfeeding-associated HIV transmission [43-45]. In addition, the WHO, UNICEF and have developed guidelines to assist HIV-positive women in making informed decision regarding the benefits and risks of breastfeeding [46]. Unfortunately, the context of PMTCT programs often differs from place to place, with various levels of awareness among women regarding AIDS, HIV transmission and prevention methods. To achieve the SA department of healthÆs NSP goals, improving the survival and quality of life of mothers and their children, PMTCT education and services need to be regular parts of HIV care.To meet MGDs and NSP goals, health services, particularly services for women of reproductive age, need to be enhanced. One avenue that should be explored is scaling up ART services to include more comprehensive health coverage for women who are HIV positive, and also for women who may not have adequate access to preventive services elsewhere. Combining cervical cancer prevention with HIV care may provide a unique set of challenges to the provision of HIV health care services. Thus, formative research is needed to understand psychological, social and cultural factors that not only influence cervical cancer care and prevention, but also HIV care and prevention. Moreover, the complex interplay among these variables should be explored to assess whether the integration of these systems will be feasible, acceptable, and effective in the context of communities in South Africa. Research that seeks to uncover health care service barriers from community perspectives will be critically important to efforts aimed at scaling-up of ART services. Furthermore, research regarding demand-side/patient-reported barriers needs to be carried out with users' and potential usersÆ preferences at the center of the analysis, because, in addition to providing insight into current preferences of existing programs, these data also provide insight into how women are likely to respond to proposed changes in service delivery strategies. Importantly, these data can be used to identify needs, uncover potential facilitators and barriers to program delivery, and highlight solutions for improving quality and accessibility of existing services. This study will allow researchers to explore baseline data that will identify knowledge gaps, cultural beliefs, behaviors that may facilitate/impede understanding and action, in order to address specific challenges before extensive project planning has been completed. The triangulation of data from interviews and meetings with women in the Kenneth Gardens community, nurses and doctors, peer educators, other key informants will provide important insight into potential challenges of incorporating cervical cancer prevention into routine HIV care, as well as knowledge, attitudes and beliefs about cervical cancer and HIV. Specifically, what knowledge, beliefs and attitudes do people have towards cervical cancer and HIV? Are women willing to be screened at a setting that is typically associated with HIV/AIDS? What social, educational and/or personal barriers limit willingness to screen for cervical cancer, particularly in this setting? What social, educational and/or personal barriers limit willingness to screen for HIV and participate in HIV care? What barriers do healthcare providers experience when delivering preventive health services and education to the communities? What do community stakeholders view as key challenges to health delivery? Answers to these questions have yet to be provided in the context of Kenneth Gardens, and are of critical importance to future health promotion strategies.Beyond the significance of the research findings, VCU strongly encourages faculty to develop collaborations and/or research projects that are aligned with the Quest for Distinction. This project will incorporate trans-disciplinary frameworks and research methodologies that present significant cross-cultural co-learning opportunities for all partners involved.</t>
  </si>
  <si>
    <t xml:space="preserve">There are inherent risks in any study. Careful consideration of these challenges is an important precursor to planning for the protection of participants. We expect that the proposed study will only be minimally intrusive. However, the social stigma that accompanies HIV has been carefully considered. The privacy and confidentiality of participants will be safeguarded. No personally identifying information will be collected. All data will be stored in locked boxes and/or password protected computers. Participants are free to withdraw at any time. All participants will receive a small honorarium as token of thanks for the time spent during the interviews and for their candor. In addition subjects will receive invaluable information about their health during debriefing. </t>
  </si>
  <si>
    <t xml:space="preserve">V. HYPOTHESISBriefly state the problem, background, importance of the research, and goals of the proposed project.Many countries across sub-Saharan Africa have successfully established efficient clinical services for delivering antiretroviral therapy (ART) to people who are HIV positive. The successful rollout of ART services has afforded extended life spans and higher quality of life to many. However, the burden of diseases exacerbated by HIV infection, such as cervical cancer, remains high across sub-Saharan countries. In addition, children infected with HIV from mother-to-child transmission (MTCT) remains a significant threat to population health. Addressing the current state of maternal and child health in sub-Saharan Africa is a global public health priority embodied in the Millennium Development Goals (MDGs) to reduce child mortality and improve maternal and reproductive health [1]. To meet MGDs, South Africa, the site for this research, must explore alternative and innovative ways to deliver health services to its vulnerable populations. One avenue of potential is the scaling-up of HIV/AIDS care, particularly for women of reproductive age, who are not only at greatest risk for cervical cancer, but also mother-to-child transmission of HIV. In South African, ART clinics have made substantial progress in providing HIV care and treatment to those in need [2], and thus, the integration of cervical cancer care and prevention of mother-to-child transmission into ART clinics may be an efficient solution to public health challenges in South Africa. However, combining cervical cancer prevention into HIV care may provide a unique set of challenges to existing ART services. Thus, formative research is needed to understand psychological, social and cultural factors that not only influence HIV care and prevention, but also cervical cancer care and prevention. Moreover, the complex interplay among these variables should be explored to assess whether the integration of these systems will be feasible, acceptable, and effective in the context of communities in South Africa. For the purpose of this study, formative research will be collected from women residing in Kenneth Gardens, the largest municipal housing estate in Durban, South Africa and key informants (i.e., community stakeholders, health care providers) who interact with this community.	</t>
  </si>
  <si>
    <t>This research project is a trainee project in which Dr. Katie Ports, a Postdoctoral Fellow, under the supervision of Dr. Maghboeba Mosavel, will carry out the activities in partnership with Dr. Firoza Haffejee of Durban University of Technology (DUT). All partners are intimately familiar with all aspects of the proposed research and international research ethics. All VCU researchers have completed CITI training. The researchers from the partner university, DUT, will be approved by their own institutional IRB to conduct research in Kenneth Gardens. Although this project is in collaboration with DUT, this application is only requesting approval for VCU researchers to conduct research in Kenneth Gardens. Dr. Mosavel, Dr. Ports and Dr. Haffejee will meet regularly for training purposes and to assess the progress of the study. Regular written and oral communication, including progress reports, emails and video/teleconferences will be conducted on a monthly basis to stay up-to-date on, and address any questions, challenges or misunderstandings regarding the project.</t>
  </si>
  <si>
    <t>Subjects will also benefit from contributing to health advancements in their communities. No test articles will be involved.</t>
  </si>
  <si>
    <t xml:space="preserve">Community Women. Women (40=N=80) in Kenneth Gardens will be recruited using multiple strategies. Dr. Haffejee has worked with women in the community. Using a snowball technique, we will use word of mouth to recruit more women in the community. All women selected to participate in the interview must meet the inclusion criteria as detailed in Section B of this IRB application. Informational study meetings will be held to assist in recruitment efforts and to answer any questions and/or concerns prior to participation. Our DUT partners will take the lead role in recruiting women. Key Informants. Community stakeholders and Health Care Providers (10=N=20) will also be recruited from Kenneth Gardens and surrounding areas. Using purposive sampling, at least 10 stakeholders and/or health care providers will participate in key informant interviews. They will be recruited through associations of the DUT research team. </t>
  </si>
  <si>
    <t>1.	To explore knowledge, attitudes and beliefs about HIV infection and prevention among South African women residing in Kenneth Gardens.2.	To explore knowledge, attitudes and beliefs about cervical cancer and prevention among South African women residing in Kenneth Gardens.3.	To understand womenÆs key challenges in accessing health care services, particularly, HIV care among women who are HIV positive and cervical cancer screening among HIV-positive and HIV-negative women residing in Kenneth Gardens. 4.	To understand key challenges in delivering health care services and health education, particularly, HIV care and cervical cancer screening from the perspectives of community stakeholders and health care providers.5.	To provide preliminary data on the feasibility, acceptability, and perceived effectiveness of scaling up HIV from perspectives of women, stakeholders and health care providers in South Africa.6.	To assess challenges, acceptance and perceived effectiveness of prevention of mother-to-child transmission of HIV services among women, stakeholders and health care providers in South Africa.</t>
  </si>
  <si>
    <t xml:space="preserve">Kenneth Gardens offers subsidized housing to approximately 1500-1800 individuals and families and is the largest municipal housing estate in Durban, South Africa. Kenneth Gardens is earmarked for low socioeconomic families and families consisting of one or more members with a physical or mental disability. Kenneth Gardens has had difficulties with various social issues, including alcoholism, unemployment and domestic violence. Despite residentsÆ high levels of health needs, the community of Kenneth Garden has limited access to public health care facilities.  Residents are expected to travel more than 20 kilometers to Wentworth Hospital for medical care, and a community development survey revealed that the most pressing concern of Kenneth GardensÆ residents was access to health care (UKZN community development demographic survey, 2011). The context of Kenneth Gardens makes it a prime location to explore new routes to health care delivery.Specific analysis at a local level, where care is implemented, can reveal an activity's inherent reasons for success or failure. For health programs to meet the needs of the population, it is important to gain feedback from the community, specifically from community members who will participate in the new health programs, and key informants, including stakeholders and health care workers. In-depth interviews will be conducted with women and key informants (i.e., community stakeholders and health care workers) in the community. Qualitative approaches are especially useful methods for examining topics where there is little available information on the topic and are typically used to study specific populations in great depth, identify new variables that may be quantitatively measured later, and/or to hear silenced voices [47]. Qualitative methods facilitate a more in-depth inquiry of the topic at hand and allow the researcher and the respondents to fully explore interactions that may explain personal and social behavior in the given context.In qualitative research, sample size must be big enough to assure that most, or all of the perceptions, that might be important to the study are heard. Thus, researchers should strive to recruit participants until saturation of the data is reached (e.g., when new data provides no additional insight or when the complete range of constructs making up a theory is fully represented by the data). Prior to data collection, it is impossible to predict what sample size will provide saturation; however, researchers typically agree that 30 participants are more than adequate to reach saturation [47-48].Methods for Aims Pertaining to Women Residing in Kenneth Gardens (1-3 and 5-6): In-depth, structured interviews will be conducted with women (40=N=80) who live in Kenneth Gardens. The primary domains of interest include HIV/AIDS and cervical cancer knowledge and awareness, HIV/AIDS and cervical cancer attitudes and stigma, HIV/AIDS and cervical cancer beliefs and related behaviors, general health behaviors, sources of health information/education and acceptance of scaled-up HIV care, including cervical cancer screening and PMTCT. Participants will also be asked to provide demographic information. Participants who indicate that they are HIV-positive will complete a slightly different version of the interview. Although the domains of interest will be the same, their direct experiences and perceptions, as someone with HIV will be solicited. The survey questions were developed and reviewed by members of the study team to ensure that the interview guide provides a thorough framework to capture culturally sensitive, comprehensive and accurate information from the participants. Please see attached question bank from which interview questions will be pulled from. Although Dr. Haffejee has informed us that most of the women speak English, Zulu remains a prominent language in the community and therefore, surveys will be provided in Zulu and English. Women will be asked to indicate which language they prefer to be interviewed in. Once the interview questions and consents have been approved by VCUÆs IRB, the interview questions and consents will be translated into Zulu. A research assistant from DUT or UKNZ will be hired to complete this task and will be under DUTÆs IRB. Once survey questions have been translated they will be back translated and tested to ensure the accuracy of translation. We will resubmit, to IRB, the Zulu documents (consents and questionnaires) with a letter from the translators detailing their process, as well as what each translated document is so that the IRB is able to clearly identify each document. Upon approval from the Institutional Review Board for the Protection of Human Subjects at Virginia Commonwealth University (VCU), and the Ethics Review Board for Durban University of Technology, participants will be recruited from Kenneth Gardens. Approximately 60 women will be recruited to participate in this study. Women must be over age 18 and able to speak English or Zulu to participate. We will purposively interview approximately 30 women who are HIV-positive. Our DUT partners will take the lead role in recruiting women. Dr. Haffejee has worked with women who are HIV-positive and has ongoing contact with women who meet our eligibility criteria. Using a snowball technique, we will use word of mouth to recruit more women (HIV-positive and HIV-negative) in the community. In addition, informational study meetings will be held to assist in recruitment efforts and to answer any questions and/or concerns prior to participation. It is not our intention to single-out HIV-positive women for this study. Although, their perspectives will be invaluable to study findings, the goal of the study is to explore diverse perspectives from a range of women (HIV-positive and HIV-negative), who may benefit from alternative, innovative health strategies. Before the interviews are conducted, the participant and interviewer will review and discuss the key points in the informed consent together. To ensure each participantÆs right to privacy and confidentiality, the interviews will be conducted individually in a private setting either in the homeopathic clinic or at another location in Kenneth Gardens. The blinds will be drawn and the door closed to further ensure the participantÆs privacy. Participant responses will be recorded via paper and pencil on the survey document. Detailed notes for open-ended questions will be documented. Interviews are expected to take approximately 60 minutes and participants will receive an honorarium of $15 USD for their participation. At the end of the interview, participants will be given information about health resources available to them. A research assistant who speaks Zulu and English fluently will conduct interviews in Zulu. Survey data will be stored in a locked box. A research assistant from DUT will translate interviews conducted in Zulu. This research assistant will be under DUTÆs IRB. Data will be entered and stored on a password-protected computer. Closed-ended responses will be entered into SPSS (Statistical package for the social sciences, i.e., software for statistical analysis), and descriptive analyses will be conducted to determine the frequency of possible responses. Open-ended questions will be coded, and analyzed for grand thematic categories. All study procedures will be conducted under the guidance of Dr. Mosavel.  Methods Pertaining to Key Informants (i.e., Community Stakeholders and Health Care Providers; Aim 4 -6): In-depth, semi-structured interviews will be conducted with health care providers and other community stakeholders (10 &gt; N &lt; 20). Health care providers will be those who work at community based HIV clinics located near Kenneth Gardens and Cancer health care providers at Wentworth Hospital. The primary domains of interest include HIV/AIDS and cervical cancer training and education, HIV/AIDS and cervical cancer attitudes and stigma, comfort with HIV/AIDS and cervical cancer prevention, and challenges and solutions to providing care. The survey was developed and reviewed by members of the study team to ensure that the interview guide provided a thorough framework to capture culturally sensitive, comprehensive and accurate information from the participants. (Please see attached interview guide). Stakeholders will be identified by members of Kenneth Gardens and include the Non-Profit Organization called Senzokuhle Home Based Care workers, a group of women residing in Kenneth Gardens who offer informal home based care for residents in need, members of the University of KwaZulu Natal/Durban University of Technology partnership who work at the homeopathic clinic at Kenneth Gardens, and other prominent members of Kenneth Gardens who advocate for the communities health and well-being. The primary domains of interest include perceptions of HIV/AIDS and cervical cancer knowledge and awareness in the community, perceptions of HIV/AIDS and cervical cancer attitudes and stigma in the community, HIV/AIDS and cervical cancer beliefs and related behaviors in the community, general health behaviors in the community, and sources of information for the community. The survey was developed and reviewed by members of the study team to ensure that the interview guide provided a thorough framework to capture culturally sensitive, comprehensive and accurate information from the participants. (Please see attached interview guide). Our partners at DUT have assured us, that stakeholders and health care providers will speak English fluently. Thus, all in-depth interviews with key informants will be conducted in English.Upon approval from the Institutional Review Board for the Protection of Human Subjects at Virginia Commonwealth University (VCU), participants will be recruited from Kenneth Gardens and surrounding areas. Prior to participating in the interview, participants and interviewer will review the informed consent together and the participant will give their informed consent. To ensure each participantÆs right to privacy and confidentiality, the interviews will be conducted individually in a private setting. The blinds will be drawn and the door closed to further ensure the participantÆs privacy. Interviews are expected to take approximately 60 minutes. Because interviews with key informants will be less structured, these interviews will be audio-recorded using a tape-recorder and transcribed. The audio recordings are necessary so that the investigators can do a thorough qualitative analysis of the information provided. No identifiers, beyond the voice of the interviewee will be recorded. Participants will not be asked to provide any personally identifying information during the interview portion, such as their name. Moreover, the interviews with key informants will not be asking informants to provide personal health information, but rather assumptions about the community that they interact with. Audio-recordings will be stored in a locked box and will only be accessible to Dr. Ports and Dr. Mosavel. Dr. Ports will transcribe the audio files within two weeks, after which they will be destroyed/deleted. Transcriptions will be stored on a password-protected computer. A thematic analysis will be combined with constant comparison of the data in order to explore emerging themes and experiences within and between each interview. Recurring themes and patterns will be identified. Data collection will continue until saturation of themes occurs. </t>
  </si>
  <si>
    <t xml:space="preserve"> </t>
  </si>
  <si>
    <t>HM20013739</t>
  </si>
  <si>
    <t>VCU and World Pediatric Project: Retrospective Evaluation and Reporting of Case Series</t>
  </si>
  <si>
    <t>David Lanning</t>
  </si>
  <si>
    <t xml:space="preserve"> Though surgery has been a large component of medical care here in the US, global surgery was commonly believed to be cost inefficient and impractical. However, there has been a drastic shift in the discussion of global surgery since the Lancet Commissions published its groundbreaking study of global surgery (April 2015). Whereas previously believed to be optional, it demonstrated that surgical care is an indispensable and mandatory division of healthcare in all settings. It is now even argued that surgical care in low and middle income countries is more than just self-sustainable as it promotes economic growth and has financial returns exceeding its cost. The Lancet Commissions on global surgery largely focused its evaluation of surgical care within the countries of interest by directly bringing patient care to those who need it. However, it did not address the concept of providing highly specialized surgical care within a high income country to those who do not have access to such care in their native countries. In fact, after a literature search, there have been very few publications that have evaluated this topic.Over the past two decades, at VCU Health, we have partnered with World Pediatric Project (based in Richmond, VA) to provide multi-disciplinary surgical care to the undersered pediatric patients from the Caribbean and Central American countries. Our model of care has been simple. We bring pediatric patients referred from overseas to our facility and provide the complex surgical care they need. They then follow up with us here or in their respective countries with the volunteers from the World Pediatric Project. This program has largely been well thought of thus far. One example of a successful case from this partnership is the highly publicized separation of conjoined twin from the Dominican Republic, Maria and Teresa Tapia. At VCU Health, the twins received the multi-disciplinary surgical care they needed from the surgical subspecialties of  pediatric surgery, transplant surgery and plastic surgery. This case not only provided the twins the care they needed but also gave our surgeons and intensivists an invaluable experience and brought positive publicity to VCU Health. There have been many other successful cases (great than 350 cases) that did not receive as much public attention. However, there has not been any retrospective study of this program to assess how effective we have been. We want to review the following results from our program: mortality, morbidity, complications, number of follow ups, cost involved, length of stay in the hospital and Richmond and number of specialties involved in each patientÆs care. We hope that this study would highlight our facilityÆs success in providing responsible and effective surgical care to these patients. It would also allow to reflect upon our work and evaluate the areas in which we can improve. In doing so, we believe it will result in the expansion and promotion of our partnership with World Pediatric Project.</t>
  </si>
  <si>
    <t xml:space="preserve">There are no direct benefits to the participants in this study. </t>
  </si>
  <si>
    <t>Children born in low middle income countries (LMICs) who have congenital abnormalities or other medical problems often face tremendous challenges, specifically access to care and coordination of operative correction of their abnormalities. Our institution, through partnership with the World Pediatric Project (WPP), has been able to identify infants from LMICs for operative repair and management prior to returning to their home country. We would like to review and evaluate the case series completed at our institution.</t>
  </si>
  <si>
    <t xml:space="preserve">Meetings will be held attended by all members of the research team, along with emails to delineate responsibilities of each member. </t>
  </si>
  <si>
    <t>Describing unique problems faced with operating on infants from under developed countries.</t>
  </si>
  <si>
    <t>Retrospective evaluation no future patient recruitment will occurWe will only use name and DOB to locate patients' medical records in Cerner</t>
  </si>
  <si>
    <t xml:space="preserve">Evaluate and report the total number of patients, VCU surgical subspecialties involved, types of procedures performed, number of procedures per patient and total for series, age of children at time of procedure, sex of the children, number of follow-up visits, and number complications.WPP will not receive any private patient information. </t>
  </si>
  <si>
    <t>This is a retrospective review of all patients who have been brought to the United States through our partnership with WPP who have underwent an operation at VCU Medical Center.We plan to evaluate and report the total number of patients, VCU surgical subspecialties involved, types of procedures performed, number of procedures per patient and total for series, age of children at time of procedure, sex of the children, number of follow-up visits, and number complications.The case database will be provided by WPP. The patients are identified by an ID number (series of numbers). If clarification or further investigation of a patient's history, procedure, follow-up or complication is needed, the patient ID provided by WPP's database will be used to determine the corresponding patient and their chart will be reviewed in Cerner by one of the study members.</t>
  </si>
  <si>
    <t>World Pediatric Project;World Pediatric Project;</t>
  </si>
  <si>
    <t>HM20015695</t>
  </si>
  <si>
    <t>Identifying Oral Health Priorities, Use of Services, and Inclusive Understanding of Oral Health Providers among the LGBT Community</t>
  </si>
  <si>
    <t>Tegwyn Brickhouse</t>
  </si>
  <si>
    <t>In the past several years, one of the most significant and growing demographics in the United States is the LGBT (Lesbian, Gay, Bisexual, Transgender) population. For example, in 2017, 4.5% of respondents to a Gallup poll identified as a member of the LGBT community, an increase of 1% from 2012. In fact, it is estimated that more than 11 million adults identify as LGBT today, and this is only expected to increase as the newer generations of millennials and Generation Z mature (Newport, 2018). However, in regards to oral health, the LGBT population remains one of the least understood. The current study aims to rectify this substantial gap in oral health research by examining the oral health priorities and use of oral health services within the LGBT community, as well as their unique perspective of LGBT acceptance and understanding among oral health providers.In the background research performed for the current study, the authors found a limited amount of research published on the oral health of the LGBT community. Most of the research that was available largely focused on the perspectives and beliefs of oral health providers and dental students towards the LGBT community. For example, Agbottah &amp; Rankin (2015) examined senior dental studentsÆ attitudes, beliefs, and experiences with the LGBT community. The researchers found that while 69.2% agreed the LGBT community had unique and specific oral health risks, only 39.7% felt access to care was a problem for the population. Additionally, while 97.4% reported feeling comfortable treating LGBT individuals, 75.6% reported hearing, ôinsensitive or disparaging comments about LGBT populations,ö from faculty and staff (Agbottah &amp; Rankin, 2015). In another study examining health care providersÆ implicit and explicit attitudes towards gay and lesbian individuals, the authors reported that implicit preferences significantly favored heterosexual patients over homosexual patients (Sabin, Riskind, &amp; Nosek, 2015). These seemingly contradictory responses among current and future health providers exhibits a need for further education and understanding of the oral health needs of LGBT individuals.While relatively few in number, there were several studies that examined the previously discussed needs and unique oral health disparities faced by gender and sexual minorities. For example, Dahlhamer, Galinsky, Joestl, and Ward found that lesbian, gay, and bisexual adults had a higher chance of delaying or not receiving treatment due to cost when compared to heterosexual individuals (2016). Russell and More reported that LGB individuals were more likely to exhibit risky and unhealthy oral health behaviors than heterosexual individuals, including smoking, alcohol, and illicit drug use (2016). Gay men, lesbians, and bisexual men and women were more likely to suffer from mental illness, particularly depression and anxiety, and among transgender individuals, it was estimated that 45-74% of the population smokes tobacco products. Additionally, gay and bisexual men experienced higher rates of sexually transmitted diseases, hepatitis, and HIV infection compared to heterosexual men. Russell and More reported that the understanding of transgender health, particularly regarding the oral health concerns of hormonal therapy during transition, is limited, especially for long-term outcomes (Russell &amp; More, 2016).While cost is a significant barrier to oral health care for LGBT individuals, another unique and still highly prevalent barrier often faced by those in the community is discrimination. For example, in a survey of transgender individuals performed by the National Center for Transgender Equality, 1/3 of respondents reported at least one negative experience relating to being transgender when visiting a health care provider. Furthermore, 23% of respondents reported that they chose not to seek health care due to the fear of discrimination by their provider (James, Herman, Rankin, Keisling, Mottet, &amp; Anafi, 2016). An additional survey in 2015 supported these results, adding that, ôgreater perceived physician knowledge about trans issues was associated with reduced likelihood of discomfort,ö while visiting health care providers (Bauer, Zong, Scheim, Hammond, &amp; Thind, 2015). In summary, while there is sparse research on the LGBT population and health care, and little to none on oral health, the studies that exist highlight several key points. First, the LGBT community does have unique and specific barriers to oral health that necessitate further research and understanding.  Second, not only are these barriers higher in prevalence when compared to heterosexual individuals, but they are exacerbated by instances of experienced stigma and discrimination (Russell &amp; More, 2016). Finally, the perception of LGBT individuals regarding their providerÆs attitudes and knowledge of the LGBT community was strongly associated with the likelihood of seeking treatment and patient comfort, specifically among those seeing treatment from family physicians. The current study aims to start filling in the gap of knowledge that exists for these three points, specifically in oral health where it is clearly lacking.Specific Aims:Aim 1: To identify and describe the LGBT communityÆs priorities for oral health and oral health-related problems.Aim 2: To identify and describe modifiable factors influencing the LGBT communityÆs oral health and overall health risks and behaviors, including utilization of dental and primary care services. Aim 3: To ascertain the unique perspectives and experiences of LGBT individuals regarding the attitudes and knowledge of their oral health providers towards the LGBT community, as this was shown to be vital to LGBT patient compliance and comfort.</t>
  </si>
  <si>
    <t>The Key Informant Interviews, Community Meetings, and an Intercept Survey will address LGBT oral health patients' unmet health needs (overall, oral, and psychosocial); oral health providers' attempts to meet those health needs; and future priority both clinically and in future oral health research in working to meet these needs.This information will be of direct benefit to the community and provides an avenue to assist in seeking those resources for the community.</t>
  </si>
  <si>
    <t>Those under the age of 18 will be excluded, as the questions being asked of participants will require previous experience of making autonomous health care decisions. This experience would not be available with minors.</t>
  </si>
  <si>
    <t xml:space="preserve">This study will use a sequential qualitative design for data collection and analysis, an approach widely recommended for conducting high-quality and meaningful exploratory research that can guide priorities for subsequent community-based surveys. The proposed study will use in-person interviews of key individuals within the LGBT community to gain an in-depth understanding of issues related to LGBT oral health. We will follow the widely endorsed approach of sequentially collecting and analyzing qualitative data from multiple sources in order to triangulate and reconcile findings so that they best reflect community membersÆ perspectives (Health Research &amp; Educational Trust, 2016). Participants will be recruited from the following organizations: Diversity Richmond, Virginia Pride, the Richmond Dental Society, and Health Brigade. The former two are local LGBT community organizations that will help provide the unique perspectives of LGBT individuals within the Richmond area. The latter organization, Health Brigade, specializes in providing quality health services to underserved populations, and will be essential in understanding the health-related needs of the LGBT community. </t>
  </si>
  <si>
    <t xml:space="preserve">All persons involved in the research process will attend periodic meetings and an initial team meeting/training session will be conducted to relay important protocol information. Communication between the non-VCU site will occur between the PI and the Community Leader at the school. </t>
  </si>
  <si>
    <t xml:space="preserve">As previously stated, the current project would be innovative in that there are very few studies examining oral health issues of the LGBT community, and furthermore, none that examine how the LGBT community perceives their own oral health and oral health providers. Not only is this perception important for patient satisfaction, but it has been shown to relate to the quality of provider-patient relationships and patient compliance (Bauer, Zong, Scheim, Hammond, &amp; Thind, 2015). Such little research indicates that there is much to learn regarding one of the fastest growing demographics in the United States, and would be invaluable to the design of community-based interventions and in guiding the most efficient path of future research in the relatively novel field.	Here at VCU, the understanding and embracement of underserved and diverse populations remains one of our strongest goals, and this was highlighted at a recent event ôThe Future of LGBTQ Studies at VCU: Spotlight on Faculty Research.ö With 14 scholars from the College of Humanities and Sciences, VCU Libraries, School of Social Work, Department of Political Science, and Department of History showcasing their research and ideas, it served to reiterate the enormous potential and importance the field of LGBTQ research has to offer. According to Dr. Ravi Perry, associate professor and chair of the Department of Political Science, ôwe at VCU are at the burgeoning level of creating one of the newest and best comprehensive LGBTQ studies programs in the country,ö (McNeill, 2018).The current study aims to not only help expand upon this already growing field of research at VCU, but to help represent the VCU School of Dentistry in this important endeavor. Every patient deserves to feel accepted, understood, and to receive the best care possible from their oral health providers. As VCU President Dr. Michael Rao stated, ôI hope that our dialogue continues to lead us in directions that enable us to foster people being who they are and being proud of who they are, and not having to hide who they are,ö (McNeill, 2018). </t>
  </si>
  <si>
    <t>Community Meetings (CM) (n ~ 1, with up to 20 participants) will be held at a local LGBT community center (i.e., Diversity Richmond, Virginia Pride) to elicit community membersÆ experiences and perspectives on oral health and overall health needs, dental and medical care needs, and barriers, facilitators, and opportunities for fulfilling these needs. Community meetings will be notated and recorded by the student researcher. Food and the opportunity to win gift cards in a raffle ($35) will be provided to incentivize attendance to the meeting.	Key Informant Interviews (KII) (n~10) will be conducted with members of Health Brigade (n~4), LGBT patients (n~4) and local oral health providers (n~2). KII participants will be purposively sampled based on the unique insights they can provide on specific aspects of oral health and overall health of the LGBT community based on their experiences. LGBT community leaders will also be asked to help introduce the study to LGBT individuals to help build trust between the research team and patients. KIIs will be notated and recorded by the student researcher. It is estimated that each KII will last approximately 45 minutes, and the interviewee will be incentivized with a $35 gift card as a thank you.Intercept Survey (n~70) will contain questions formed from the knowledge gained from the Community Meetings and Key Informant Interviews. There will be questions designed to ascertain the oral health care goals and issues of the LGBT Community, as well as questions about personal experiences they have had while receiving oral health care, and in what ways they made be impeded in accessing quality oral health care. Possible questions will be included in a document attached to this application. Participants will be recruited through Richmond LGBT community centers. Chances to win a $35 gift card will be an incentivization to participate in the survey.We will we will ask all potential participants to review the inclusion criteria of:1. being least 18 years old and2. being an oral health care provider (KII), being a member of the LGBT community (Survey, KII, CM), or being a knowledgeable expert in the oral health needs of the LGBT community (KII). We will ask potential participants to only enroll if they meet these criteria.Recruitment Materials:1. Flyers: flyers will be distributed and placed through the local LGBT community centers (i.e., Diversity Richmond, Virginia Pride). This flyer will be advertising for the Community Meeting (CM). The draft of the flyer is included under attachments in this IRB application.2. Social Media: an online social media advertisement will also be used to recruit for the Community Meeting. With permission, they will be advertised on the respective social media accounts of the included LGBT community centers. The advertisement is included in the attached documents to this application.</t>
  </si>
  <si>
    <t>Specific Aims:Aim 1: To identify and describe the LGBT communityÆs priorities for oral health and oral health-related problems.Aim 2: To identify and describe modifiable factors influencing the LGBT communityÆs oral health and overall health risks and behaviors, including utilization of dental and primary care services. Aim 3: To ascertain the unique perspectives and experiences of LGBT individuals regarding the attitudes and knowledge of their oral health providers towards the LGBT community, as this was shown to be vital to LGBT patient compliance and comfort.</t>
  </si>
  <si>
    <t>STUDY DESIGNThis cross-sectional study follows a sequential mixed-methods design for data collection and analysis, an approach widely recommended for conducting high quality and meaningful community health needs assessments. Data collection will include, in sequential order: 1.) Key Informant Interviews (KIIs); 2.) Community Meetings (CMs).STUDY PROCEDURES, IN SEQUENTIAL ORDER1. Key Informant Interviews Key Informant Interviews (KIIs) will be conducted with oral health providers, members of the LGBT community, and those knowledgeable in the oral health needs of the LGBT community. Key Informants will be identified as a result of their unique perspectives regarding oral health and the LGBT community, as well as via snowball sampling through interviews with other Key Informants. KIIs will be digitally audio recorded and transcribed for data analysis. Key informants who prefer to not be digitally audio recorded will be offered the option to have notes taken throughout their interview by the interviewer or, when possible, another member of the research team. Key Informants will also be asked to help advertise the Community Meeting to LGBT community members and refer potential survey/meeting subjects to the VCU researchers. Key Informants *will not* be involved in data collection or analysis, nor will they have access to data. Those participating in the KII process will be asked to complete the Participant Information form. These forms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qualify.2. Community Meetings The Community Meeting (CM) will be held at nearby LGBT community centers (i.e., Diversity Richmond) to elicit community membersÆ experiences and perspectives on oral health and overall health needs, dental and medical care needs, and barriers, facilitators, and opportunities for fulfilling these needs. The CM will be facilitated by research team members who are experienced in conducting focus group discussions and community meetings with historically marginalized communities. The CM will be notated by the VCU Research Assistant.  Childcare and a meal will be provided at the meetings in order to reduce barriers to participation. CM participants will undergo Informed Consent immediately prior to each CM beginning. After completing informed consent but prior to data collection commencing, participants will be asked to complete Participant Information Forms in hard copy. These forms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 The CM will be digitally audio recorded and transcribed for data analysis. Potential participants who are not comfortable being audio recorded will be requested to exit the meeting, and may take the provided meal with them. They will be encouraged to participate in an Intercept Survey if they would like to express their opinion but are uncomfortable with being audio recorded. If such a case arises, those participants would be considered withdrawn from the Community Meeting and would be re-consented for an Intercept Survey if they decided to participate in an IS. 3. Intercept Surveys Intercept Surveys (ISs) will be conducted with a convenience sample of members of the LGBT community. The brief questionnaire will address variables newly proposed as a result of subjecting qualitative data gathered in KIIs and CMs to rapid cycle analysis, including health services priorities, as well as variables identified in a background literature search for which we can use validated questions from existing instruments, for example oral health literacy. Surveys will also include fields from the Participant Information Forms, formatted for digital data capture. These fields will be used to track participant demographics (for subsequent descriptive analyses) and to record participant contact information for the purposes of inviting participants who express interest to receive study results and participate in subsequent studies for which they may qualify.Analytical Plan:Qualitative data (KII transcripts, CM transcript, plus archival resources such as existing Needs Assessments and news articles) will undergo two types of analysis. First, initial qualitative results will be synthesized using a rapid cycle approach in order to identify new questions for the survey questionnaire. Subsequently, thematic data analysis will be used to identify, analyze, and report themes within data. This analysis will be completed in NVivo11 (QSR International PTY LTD. Version 10, 2014) using a code-recode approach that combines deductive and inductive reasoning. Coders will identify codes and report themes at weekly meetings. The aim is to consider multiple interpretations in this analysis. Coders will compare their findings via in-depth discussions. These discussions will be focused on considering both similarities and differences between the codes. Codes will be expanded and collapsed, with the most substantiated codes serving as the ultimate coding scheme. If disagreements arise, coders will revisit the original transcripts and audiotapes and discuss the nature of disagreement until consensus is reached. The lead coder will then review the final themes that coders extrapolated from the interviews. These final codes will become the basis for what we refer to as the final themes.Quantitative data (Intercept Surveys) will be downloaded from REDCap into SAS or Excel, cleaned, and analyzed. Frequencies, relative frequencies and descriptive statistics of prioritized health care needs will be generated and cross-tabulated according to age, and gender of respondents. Differences in prioritized health care needs between groups will be assessed using chi-square tests.. Results will be presented in tables and graphs.Dissemination of Results:The research team will lead the development and dissemination of results for scholarly audiences. The research team will collaborate with the community partner on the development and dissemination of results for practice and future funding opportunities including capital costs to develop opportunities to provide health services and research opportunities to evaluate the outcomes of providing health services, health education, or other interventions on LGBT patientsÆ clinical and self-reported outcomes. Anticipated products include at least two peer-reviewed publications, one report to the community partners, and one application to an external funder.RESEARCH MEASURES/INSTRUMENTSKey Informant Interviews and Community Meetings will address LGBT community membersÆ unmet health needs (overall, oral, and psychosocial); oral health providers' attempts to meet those health needs; and the dental field's role in addressing those needs; Guides for the KIIs and CM are attached.The Intercept Survey will address these themes, as well as health literacy and oral health literacy. The survey instrument will be developed based on themes identified during rapid cycle qualitative analysis, as well as validated questions about health literacy and oral health literacy. Once developed, it will be submitted to IRB as an amendment.</t>
  </si>
  <si>
    <t>HM20014106</t>
  </si>
  <si>
    <t>The effect of a therapy dog activity on employees' stress, mood, and job satisfaction and commitment</t>
  </si>
  <si>
    <t>Sandra Barker</t>
  </si>
  <si>
    <t>Psychiatry</t>
  </si>
  <si>
    <t xml:space="preserve">Employee stress is well-recognized as having a negative impact not only on the health of employees, but also on the organizations in which they work (Spielberger, Vagg, &amp; Wasala, 2003). Organizations continue to seek ways to address employee stress, including having pets in the workplace. While pets in the workplace is becoming increasingly popular, little objective research exists to support this practice. One recent experimental study conducted in the workplace found significant reductions in self-reported stress for individuals who brought their pet dogs to work (Barker, Knisely, Barker, Cobb, &amp; Schubert, 2012). Employees who did not bring their pets to work were found to have significant increases in self-reported stress throughout the day. In addition, all employees participating in the workplace study reported higher job satisfaction than industry norms regardless of whether they owned pets or brought them to work. This finding is important in light of evidence that employee job satisfaction has been found to relate positively to subjective health measures (Fischer &amp; Sousa-Poza, 2009).Although the Barker et al (2012) research found benefits of employeesÆ pets in the workplace, little is known about whether visiting therapy dogs have an impact on employees. One study reported physiological stress in healthcare professionals following as little as 5 minutes interacting with a therapy dog (Barker, Knisely, McCain, &amp; Best 2005). Although numerous studies in other settings report benefits of visiting therapy dogs, including benefits for college students (Barker, Barker, McCain, &amp; Schubert, 2016; Binfet &amp; Passmore, 2016) and hospitalized patients (Abate, Zucconi, &amp; Boxer, 2011; Barker, Pandurangi, &amp; Best, 2003; Cole, Gawlinski, Steers, &amp; Kotlerman, 2007), studies are needed to determine if benefits extend to employees in the workplace as well. References: Abate, S. V., Zucconi, M., &amp; Boxer, B. A. (2011). Impact of canine-assisted ambulation on hospitalized chronic heart failure patients' ambulation outcomes and satisfaction: a pilot study. Journal of Cardiovascular Nursing, 26(3), 224-230. doi:10.1097/JCN.0b013e3182010bd6Barker, R. T., Knisely, J. S., Barker, S. B., Cobb, R. K., &amp; Schubert, C. M. (2012). Preliminary investigation of employee's dog presence on stress and organizational perceptions. International Journal of Workplace Health Management, 5(1), 15-30. doi:http://dx.doi.org/10.1108/17538351211215366Barker, S. B., Barker, R. T., McCain, N. L., Schubert, C. M., Barker, S. B., Barker, R. T., . . . Schubert, C. M. (2016). A Randomized Cross-over Exploratory Study of the Effect of Visiting Therapy Dogs on College Student Stress Before Final Exams. Anthrozo÷s, 29(1), 35-46. doi:10.1080/08927936.2015.1069988Barker, S. B., Knisely, J. S., McCain, N. L., &amp; Best, A. M. (2005). Measuring stress and immune response in healthcare professionals following interaction with at therapy dog:  A pilot study. [X]. Psychological Reports, 96(3 Pt 1), 713-729. doi:10.2466/pr0.96.3.713-729 [doi]Barker, S. B., Pandurangi, A. K., &amp; Best, A. M. (2003). Effects of animal-assisted therapy on patients' anxiety, fear, and depression before ECT. [X]. Journal of ECT, 19(1), 38-44. Binfet, J. T., &amp; Passmore, H. A. (2016). Hounds and Homesickness: The Effects of an Animal-assisted Therapeutic Intervention for First-Year University Students. Anthrozo÷s, 29(3), 441-454. doi:10.1080/08927936.2016.1181364Cole, K. M., Gawlinski, A., Steers, N., &amp; Kotlerman, J. (2007). Animal-assisted therapy in patients hospitalized with heart failure. American Journal of Critical Care, 16(6), 575-585; quiz 586; discussion 587-578. doi:16/6/575 [pii]Fischer, J. A., &amp; Sousa-Poza, A. (2009). Does job satisfaction improve the health of workers? New evidence using panel data and objective measures of health. Health economics, 18(1), 71-89. Spielberger, C. D., Vagg, P. R., &amp; Wasala, C. F. (2003). Occupational stress: Job pressures and lack of support. </t>
  </si>
  <si>
    <t xml:space="preserve">Participants may enjoy fun and relaxation. </t>
  </si>
  <si>
    <t xml:space="preserve">We hypothesize that interacting with therapy dogs for a brief period will have an effect on employee perceived stress, mood, and job satisfaction and commitment.  </t>
  </si>
  <si>
    <t>The P.I. will hold regular meetings with all persons at all involved sites assisting with the research. This will include an initial on-site meeting at Aetna and weekly telephone and/or video conference calls during the study.</t>
  </si>
  <si>
    <t xml:space="preserve">The results of this study have the potential to shed light on a currently understudied aspect of employment and improving employee mood, stress, and organizational commitment and satisfaction.  This study may inform scientists and employers of low cost, accessible activities to improve employee mood, stress, and job satisfaction and commitment.  </t>
  </si>
  <si>
    <t xml:space="preserve">Aetna site coordinators will be sending a study invitation (see attached recruitment document) to all employees by email 7-10 days prior to the initial meeting. A digital board invitation (see attached document) will also be posted on company digital boards. Site coordinators will send a reminder invitation email to all employees 1-2 days prior to the interest meeting. Interested employees will be invited to attend an initial interest meeting conducted by the VCU co-investigators. The meeting will entail reviewing the informed consent material, including study procedures and expectations and the voluntary nature of the study. Time will be allotted for questions at the end of the presentation, following which the VCU Investigators obtain signed informed consent and assign study numbers to those consenting to participate. No screening activities will occur since employees will be self-selecting to participate. </t>
  </si>
  <si>
    <t>The goal of the current study is to determine if participating in a therapy dog activity is associated with changes in perceived stress, mood, and job satisfaction and commitment.  A secondary goal is to explore a potential dose effect of multiple treatments as well as control for novelty effect.</t>
  </si>
  <si>
    <t>This study will be conducted at Aetna Headquarters in Hartford, Connecticut. A pre-post repeated measures design will be used to compare study participant outcomes between a treatment (therapy dog activity) and comparison (low impact physical activity) condition. Outcome variables of interest are perceived stress measured by a stress visual analog scale (SVAS), mood measured by the Positive and Negative Affect Scale (PANAS), and job satisfaction and commitment measured by an investigator-developed Job Satisfaction Survey (consisting of a combination of existing validated scales). Pet ownership, attitudes toward dogs measured by the Dog Attitude Scale, and trait stress, measured by the Perceived Stress Scale, will be assessed as moderating variables.  Employees will be recruited by an electronic invitation from the researchers disseminated through company communications. A sample size of 100 subjects is adequate for detecting within group differences with 80% power at alpha = 0.05. In order to allow for 50% subject withdrawal, we will enroll a minimum of 200 subjects. Electronic recruitment letters will be sent to all employees 1-2 weeks before the study start date, inviting those interested in participating to attend an interest meeting to be conducted on site. The P.I. and VCU investigator will conduct the initial meeting to inform interested employees about the study, answer any questions, collect informed consents, assign generic study ID numbers, and collect the initial completed assessments.  Each employee attending the meeting will be provided a copy of the informed consent which will be read during the meeting and questions answered. Employees interested in participating will then be asked to sign and return the consent form and remain in the meeting to complete initial assessments. A double set of stickers will be printed in advance by the P.I. with generic study ID numbers, study start dates and times, based on randomization to order of the treatment and comparison activity. One of the stickers will be affixed to each completed informed consent form with the duplicate sticker given to participants with recommendations to enter the study ID number into their phones and/or to keep in their wallets for the duration of the study. Only study ID numbers will be placed on assessment instruments. Participants will be provided a VCU cell phone number and email address to contact if they misplace their study ID number during the course of the study. No Aetna employees will have access to the consent forms or initial assessments which will remain in the VCU investigatorsÆ possession and only VCU investigators will have the crosswalk between employee names and study ID numbers, kept in a locked cabinet and locked office at VCU.Initial assessments completed at the interest meeting include a demographic form (gender, age, position and years in the organization, and pet ownership status), the Perceived Stress Scale, Job Satisfaction Survey, and Dog Attitude Scale. To maintain employee confidentiality, only VCU investigators will collect the consent forms and initial assessments containing demographic information. The treatment (therapy dog) and comparison (low impact physical exercise) activities will be offered on alternating weeks during 120 minute blocks. Both treatment and control activities have been conducted at Aetna in the past. 7-10 visiting therapy dogs and their owners, evaluated and registered as therapy dog teams with Pet Partners will be spread around a large room on the Aetna campus. Employees will arrive at scheduled times to visit with the dogs for 15 minutes, talking to the dogs and owners and petting the dogs. During the 15 minute activity, employees will freely interact with one or more therapy dogs as they normally behave in this routine activity at Aetna. The study will not dictate how the interaction is to occur, but typically involves petting the dogs, talking to the dogs, talking to the dog's owner about their dogs or their own pets at home, taking cell photos of the dogs, and observing the dogs. As they normally do, the site coordinators will encourage employees to spread out among the dogs to avoid stressing the dogs.The low impact exercise will consist of stretching exercises conducted by a member of Aetna's wellness team in the same room for 15 minutes. The exercises are adaptable for chair-based individuals  with disabilities. The wellness instructor will choose appropriate stretching exercises for the employees. The purpose of the comparison activity is to control for the 15 minute work break engaging in an enjoyable group activity.To control for the number of people participating in an activity at any given time, participants randomly assigned to the comparison activity first (Group A) and those assigned to the treatment activity first (Group B) will also be randomly assigned to one of three, 30-minute blocks to complete pre and post assessments and participate in the 15-minute activity on each study day. The study will take place one day a week for five consecutive weeks on the same day, time, and at the same location at Aetna Headquarters (TBD). On each study day, participants will complete the PANAS and SVAS just prior to the treatment and comparison activities. Immediately following each activity, participants will again complete the PANAS and SVAS. After completing their first activity (treatment or comparison), participants will also complete the Job Attitude Scale. On their final study day, participants will also be asked to complete the Perceived Stress Scale and Job Satisfaction Scale post activity. Participants will place completed surveys in a sealed box. All surveys will be shipped weekly to the PI.The Aetna site coordinators will completed assessment weekly to the P.I. overnight. No identifying information will be collected on the pre and post assessments. In order for all participants to complete two treatment and two comparison activities in random order, activities will be scheduled as follows:Week	Group A	1	Comparison	2	Dog  	         3	Comparison	4	Dog	                		               Week	Group B			2	Dog  	         3	Comparison	4	Dog	                5	Comparison	                Since treatment and comparison activities are offered on alternating weeks, an additional comparison condition is offered to allow for random assignment to activity order. This results in each group of participants (A and B) experiencing one comparison activity with fewer participants. Statistical analysis will be conducted to determine if group size effects the outcome variables of interest.Participants will be sent email messages by the site coordinators to remind them of each activity the evening prior to each study day and to bring their study ID numbers. Follow-up contact with participants not completing a study activity will be conducted by the VCU team by email or phone to determine reasons for non-completion of a session. This will be asked as a single, open-ended question followed by a yes-no response regarding their intent to continue participation. This followup[ will only be conducted once per incident.</t>
  </si>
  <si>
    <t>Aetna;Aetna;Aetna;Aetna;</t>
  </si>
  <si>
    <t>HM20000498</t>
  </si>
  <si>
    <t>RoboCogger Web App Project</t>
  </si>
  <si>
    <t>Sharon Zumbrunn</t>
  </si>
  <si>
    <t>When asked to draw a recent experience they had with writing and how that experience made them feel, studentsÆ illustrations confirmed what many of us already know: writing can be a difficultùand often painful--experience (1). Such experiences with writing are often challenging because the process of writing is complex. It is therefore not surprising that the most recent report of student writing achievement (2) showed only 27% of eighth and twelfth grade students were able to clearly communicate their ideas through writing. These results are in line with a consistent trend of poor writing scores in all grades across the nation for the past several years (3, 4). Metacognition is necessary to manage not only the complexities of writing, but also the cognitive and motivational challenges that arise throughout the writing process (5, 6, 7, 8, 9, 10). Despite the relatively large body of research demonstrating the powerful relationship between metacognition and student learning, research is needed to understand and improve the metacognitive processes that K-12 students use in writing.The purpose of the proposed work is to further develop and investigate the effectiveness of RoboCogger, research-based mobile technology designed to: 1) measure the growth of student writing metacognition and motivation, and 2) improve student writing metacognition, motivation, and achievement. Findings will provide early necessary steps for studying how instructional practices can promote student metacognition, motivation, and success in writing, as well and possibly a number of other content domains (e.g. reading).Background and ImportanceMetacognition is a critical component of writing success. One major element of metacognition is the regulation and control of cognitive activity (11). Such regulation of oneÆs motivation and learning during writing activities is important to student writing success, as writing is generally self-planned and self-sustained (12).There are three phases of self-regulated learning (13, 14). In the first phase, students analyze the learning task and set goals for themselves; in the second phase, they choose appropriate strategies to tackle the learning task and monitor their progress and their motivation; and in the third phase, learners assess their performance and reflect on their emotional responses related to their performanceùwhich then lead to setting new goals. When writers are self-regulated, they set goals for themselves, plan out and organize their writing, monitor their progress and motivation, avoid distractions, manage negative emotions that creep to the surface during the writing process, know when they need to ask for help, persist when the going gets tough, and evaluate their performance (15). These proactive qualities help distinguish self-regulated writers from their peers. Students with higher levels of self-regulation also have higher levels of engagement and achievement than their peers with weaker self-regulation skills (16). Further, metacognition has been shown to be readily transferable across academic disciplines (17), so growth in writing metacognition can spur learning growth in other subjects as well. Metacognition and Motivation Metacognition and self-regulated learning are controlled by an interconnected framework of factors that determine their development and sustainability (18, 19, 20) and motivation is a critical factor in this framework (21, 22). This is especially true for writing tasks. For example, during the forethought and planning phase, when students consider why a writing activity should be completed and how much effort to put toward that activity, their interests and values are factored into the decision (23). If students do not see value in writing tasks, then they are less likely to spend time setting goals and planning strategies to accomplish those tasks. Additionally, studentsÆ efficacy beliefsùtheir confidence in their ability to successfully complete tasksùalso play an important role, especially during the forethought and planning and performance monitoring phases (14). Research has found self-efficacy and the use of self-regulation strategies to have reflexive positive impacts on one another. Higher self-efficacy beliefs increase the use of self-regulation strategies (24) and the use of self-regulation strategies can lead to increases in self-efficacy beliefs and academic achievement (25, 26, 27). During the performance monitoring phase, students continuously assess the meaningfulness of the writing task. Intrinsic motivation and volition guide the level of effort and persistence used in completing the assignment and use of other self-regulation strategies. Finally, studentsÆ causal attributionsùthe factors students attribute to their success or failure for a specific taskùplay a key role in the reflection on performance phase, as students make decisions of whether or not they will engage in an activity and utilize self-regulation strategies for similar activities in the future. In general, metacognition and motivation work hand in hand to explain student writing engagement and success in the classroom. When students are motivated to write, they are more likely to invest the necessary time and energy needed to learn and apply appropriate metacognition and self-regulated behaviors, and when students are able to successfully employ self-regulation strategies, they are often more motivated to complete writing tasks (14).To date, several studies illustrate the ways in which interventions can be used to improve student self-efficacy and attitudes, change student self-regulative behavior, directly teach specific self-regulation skills and strategies, and develop student self-regulation (28, 15). An emerging line of research capitalizes on the thoughtful integration of appropriate technologies to help diverse learners improve their self-regulation and academic achievement (29, 30, 31). Missing among this research and current programs is an easy and accessible tool for students to set writing goals and track their writing progress and motivationùeffective strategies tested though not yet digitized (32). Partnering emerging information and communication technologies with low-cost mobile devices has distinct benefits over previous approaches in terms of flexibility, convenience and usability. Further, the growing adoption rate of mobile devices by K-12 students may provide increased engagement and more active participation in the writing and learning process.RoboCoggerUsing existing funding, the VCU Educational Motivation and Self-Regulation Lab has developed the working prototype of RoboCogger, research-based mobile technology designed to: 1) measure the growth of student writing metacognition and motivation, and 2) improve student writing metacognition, motivation, and achievement. RoboCogger is a metacognitive tool that affords students a convenient way to set and manage their writing goals and motivation across their writing projects. Specifically, students can use the working prototype to set writing goals, monitor their writing attitude, and track their confidence and progress on each of the goals they set for their writing. RoboCogger also prompts students to reflect and journal about the aspects going well/not going well with their writing, their plan for improvement and strategies they will use to make progress, and how they are feeling about writing projects. Citation List1.	Zumbrunn, S., Ekholm, E., Stringer, J. K., McKnight, K., &amp; DeBusk-Lane, M. (2017). Student experiences with writing: Taking the temperature of the classroom. The Reading Teacher, 70(6), 667-677.2.	U.S. Department of Education. (2011). Institute of Education Sciences, National Center for Education Statistics, National Assessment of Educational Progress (NAEP), 2011 Writing Assessment.3.	Persky, H. R., Daane, M. C., &amp; Jin, Y. (2003). The NationÆs Report Card: Writing 2002. Washington, DC: National Center for Education Statistics.4.	Salahu-Din, D., Persky, H., &amp; Miller, J. (2008). The NationÆs Report Card: Writing 2007. National Assessment of Educational Progress (NAEP).5.	Flavell J. H. (1976). Metacognitive aspects of problem solving. Nat. Intell., 12, 231û235.6.	Flower L. S., &amp; Hayes J. R. (1984). Images, plans, and prose: the representation of meaning in writing. Written Communication, 1, 120û160.7.	Bereiter C., &amp;Scardamalia M. (1987). The psychology of written composition. Hillsdale, NJ: Lawrence Erlbaum Associates, Inc.8.	Flower L. S. (1998). Problem-solving strategies for writing in college and community. Ft. Worth, TX: Harcourt Brace College Publishers.9.	Graham S., Harris K. R., &amp; Mason L. (2005). Improving the writing performance, knowledge, and self-efficacy of struggling young writers: the effects of self-regulated strategy development. Contemporary Educational Psychology, 30, 207û241.10.	Graham S., &amp; Perin D. (2007). A meta-analysis of writing instruction for adolescent students. Journal of Educational Psychology, 99, 445û476.11.	Harris, K. R., Graham, S., Brindle, M., &amp; Sandmel, K. (2009). Metacognition and childrenÆs writing. Handbook of metacognition in education, 131-153. 12.	Zimmerman, B. J., &amp; Risemberg, R. (1997). Becoming a self-regulated writer: A social cognitive perspective. Contemporary educational psychology, 22(1), 73-101. 13.	Pintrich, P. R., &amp; Zusho, A. (2002). The development of academic self-regulation: The role of cognitive and motivational factors. In A. Wigfield &amp; J. Eccles (Eds.), Development of achievement motivation (pp.249û284). San Diego, CA: Academic Press. 14.	Zimmerman, B. J. (2000). Self-efficacy: An essential motive to learn. Contemporary Educational Psychology, 25(1), 82-91.15.	Zumbrunn, S., &amp; Bruning, R. (2013). Improving the writing and knowledge of emergent writers: the effects of self-regulated strategy development. Reading and Writing, 26(1), 91-110. 16.	Schunk, D. H., &amp; Zimmerman, B. J. (2007). Influencing children's self-efficacy and self-regulation of reading and writing through modeling. Reading &amp; Writing Quarterly, 23(1), 7-25.17.	Schraw, G., &amp; Moshman, D. (1995). Metacognitive theories. Educational Psychology Review, 7(4), 351-371.18.	Bandura, A. (1993). Perceived self-efficacy in cognitive development and functioning. Educational Psychologist, 28(2), 117-148.19.	Boekaerts, M. (1999). Self-regulated learning: Where we are today. International Journal of Educational Research, 31(6), 445-457. 20.	Zimmerman, B. J. (2008). Investigating self-regulation and motivation: Historical background, methodological developments, and future prospects. American Educational Research Journal, 45(1), 166-183. 21.	Ommundsen, Y., Haugen, R., &amp; Lund, T. (2005). Academic self-concept, implicit theories of ability, and self-regulation strategies. Scandinavian Journal of Educational Research, 49(5), 461-474. 22.	Wang, M. T., &amp; Holcombe, R. (2010). AdolescentsÆ perceptions of school environment, engagement, and academic achievement in middle school. American Educational Research Journal, 47(3), 633-662. 23.	Wolters, C. A., &amp; Pintrich, P. R. (1998). Contextual differences in student motivation and self-regulated learning in mathematics, English, and social studies classrooms. Instructional Science, 26(1), 27-47. 24.	Pajares, F. (2008). Motivational role of self-efficacy beliefs in self-regulated learning. In D. H. Schunk &amp; B. J. Zimmerman (Eds.), Motivation and self-regulated learning: Theory, research, and applications, (pp.111û140). UK: Routledge. 25.	Bouffard-Bouchard, T, Parent, S., &amp; Larivee, S. (1991). Influence of self-efficacy on self-regulation and performance among junior and senior high-school age students. International Journal of Behavioral Development, 14, 153-164. 26.	Schunk, D. H. (2003). Self-efficacy for reading and writing: Influence of modeling, goal setting, and self-evaluation. Reading &amp; Writing Quarterly, 19, 159-172. 27.	Zimmerman, B. J., &amp; Mantinez-Pons, M. (1990). Student differences in self-regulated learning: Relating grade, sex, and giftedness to self-efficacy and strategy use. Journal of Educational Psychology, 82(10), 51-59. 28.	Boekaerts, M., &amp; Corno, L. (2005). Self-regulation in the classroom: A perspective on assessment and intervention. Applied Psychology, 54(2), 199-231. 29.	Winne, P. H., Nesbit, J. C., Kumar, V., Hadwin, A. F., Lajoie, S. P., Azevedo, R., &amp; Perry, N. E. (2006). Supporting self-regulated learning with gStudy software: The Learning Kit Project. Technology Instruction Cognition and Learning, 3(1/2), 105. 30.	Zheng, B., Warschauer, M., &amp; Farkas, G. (2013). Digital writing and diversity: The effects of school laptop programs on literacy processes and outcomes. Journal of Educational Computing Research, 48(3), 267-299. 31.	Hadwin, A. F., Nesbit, J. C., Jamieson-Noel, D., Code, J., &amp; Winne, P. H. (2007). Examining trace data to explore self-regulated learning. Metacognition and Learning, 2(2-3), 107-124.32.	Garcφa, J. N., &amp; de Caso, A. M. (2006). Changes in writing self-efficacy and writing products and processes through specific training in the self-efficacy beliefs of students with learning disabilities. Learning Disabilities: A Contemporary Journal, 4(2), 1-27. 33.	Preacher, K. J., Wichman, A. L., MacCallum, R. C., &amp; Briggs, N. E. (2008). Latent Growth Curve Modeling (Vol. 157). SAGE Publications.</t>
  </si>
  <si>
    <t>We anticipate that intervention participants will become more aware of their writing goals, as well as the ways they manage the writing process and their motivation related to the writing process.</t>
  </si>
  <si>
    <t>1. In what ways does the use of the RoboCogger Web App affect the writing goals students set for themselves (i.e., writing self-regulation)?2. In what ways does the use of the RoboCogger Web App affect how students assess their writing progress (i.e., writing self-regulation)?  3. In what ways does the use of the RoboCogger Web App affect how confident students feel about their writing ability (i.e., writing self-efficacy)? 4. In what ways does the use of the RoboCogger Web App affect how students feel about the writing process (i.e., writing attitudes)? 5. In what ways does the use of the RoboCogger Web App affect the progress students make toward their writing goals (i.e., writing self-regulation) related to their writing efficacy beliefs? 6. In what ways does the use of the RoboCogger Web App affect the progress students make toward their writing goals relate to their writing attitude beliefs? 7. In what ways does the use of the RoboCogger Web App affect student writing self-regulation? 8. In what ways does the use of the RoboCogger Web App affect student writing performance? 9. How do students' online activities (click-tracking) affect their writing goals, self-efficacy, attitudes, self-regulation, and performance?10. How do student writing beliefs and self-regulation vary by gender or socioeconomic status?11. How do students describe their access to technology?12. How do students describe their comfort and familiarity with technology?13. How do students rate the user experience of RoboCogger web app?</t>
  </si>
  <si>
    <t>All persons assisting with the research will have completed and passed the CITI training course. All members of the research team will meet weekly to discuss all aspects of the research project (study design, participant recruitment, data collection, and data analysis). All research team members will be instructed to inform the PI of any adverse events or other problems with study conduct during weekly team meetings.  The PI will hold training sessions with the research team regarding all research protocols.</t>
  </si>
  <si>
    <t xml:space="preserve">The data garnered from this study ultimately could be used to design developmentally-appropriate classroom interventions and practices that meet studentsÆ writing needs. </t>
  </si>
  <si>
    <t xml:space="preserve">CCPS, the school district included in this study, will identify potential elementary, middle, and high schools that could potentially benefit from participating in the study. Once potential schools are identified, the PI will contact administration teams at each school and inquire about school participation. Participating schools will provide names and contact information for teachers of participating classrooms. Participating classroom teachers will receive written information about the study from their school administration team and asked to contact project staff with any questions or concerns. Classroom teachers will send home parental notification letters with students and maintain a record of students who opt out of participating in the study. </t>
  </si>
  <si>
    <t>The current study will investigate the effectiveness of RoboCogger, research-based mobile technology designed to: 1) measure the growth of student writing metacognition and motivation, and 2) improve student writing metacognition, motivation, and achievement. Findings will provide early necessary steps for studying how instructional practices can promote student metacognition, motivation, and success in writing, as well and possibly a number of other content domains (e.g. reading).</t>
  </si>
  <si>
    <t>Design:The current research project comprises two studies that will take be conducted concurrently. In Study 1, we will collect data using an intensive longitudinal design (ILD) in which students will interact with the RoboCogger app several times per week over the course of the study. Each student will interact with the app a minimum of 10 times and, in doing so, will answer a series of questions related to their writing self-regulation, motivation, and self-efficacy. In Study 2, we will implement a randomized controlled trial (RCT) to test the impact of the RoboCogger app on studentsÆ writing metacognition, motivation, and performance. This trial will randomly assign participants to one of three conditions: 1) the RoboCogger intervention, 2) a paper and pencil intervention based on principles similar to the RoboCogger intervention, and 3) a control condition that reflects ôbusiness as usualö (BAU) writing practices. Each condition will have approximately 40 students, for a total sample size of about 120. The use of these three conditions should provide a range of valuable contrasts that allow comparisons of both content (Metacognition intervention conditions vs. BAU) and delivery mechanism (RoboCogger vs. Paper and pencil). Outcomes (writing metacognition, self-regulation and engagement, motivation, performance, and writing and reading achievement) will be measured before and after the five-week intervention period and treatment contrasts will be assessed according to the analysis plan below. Participants in Study 1 will comprise those randomized to the RoboCogger intervention in Study 2.The project employs a mixed-methods approach to research, gathering both quantitative and qualitative data (see Measures below). Quantitative data will consist of studentsÆ responses to Likert-style survey questions as well as assessments of studentsÆ writing quality. Qualitative data will consist of studentsÆ responses to open-ended survey questions.Participants and Setting:All schools in the Chesterfield County Public Schools (CCPS) district (approval for study granted by school district) will be invited to participate in this study. Of the participating schools, random selection will be used to select participating students. Approximately 300 students, ranging in grades 3 - 12, will be invited to participate in this study.Measures:Wechsler Individual Achievement Test (Third edition), Pearson. Wechsler Individual Achievement Test (Third edition) (WIAT-III) is a nationally normed instrument that identifies student academic strengths and weaknesses. The current study will employ the Essay Composition subtest of the WIAT-III to assess students' spontaneous, compositional writing skills within a 10-minute time limit.  Writing Perceptions, Motivation, and Self-Regulation Inventory (WPMSRI). The Writing Perceptions, Motivations, and Self-Regulation Inventory (WPMSRI) includes the following sub-scales: the Writing Attitudes Scale, the Self-Efficacy for Writing Scale, the Writing Feedback Attitudes Scale, the Perceptions of Writing Environments Scale, and the Writing Self-Regulation Aptitude Scale. 	Writing Attitudes Scale. The Writing Attitudes Scale (Bruning, et al., 2011; Zumbrunn, et al., 2010) consists of four items that ask students to rate their overall opinions about writing on a scale from 1 (never) to 4 (almost always). CronbachÆs a for this scale is .80. Sample items from this scale are: ôI like writingö and ôI feel bad when I write (reverse coded).öSelf-Efficacy for Writing Scale. The Self-Efficacy for Writing Scale (SEWS; Bruning, et al., 2011; Zumbrunn, et al., 2010) consists of 9 items that ask students to rate on a scale from 1 (never) to 4 (almost always) how confident they are that they can perform specific writing skills. CronbachÆs a for this scale is .81. Sample items from this scale are: ôI can spell my words correctly,ö ôI can think of many ideas for my writing,ö and ôI can keep writing even when it is difficult.ö Writing Feedback Attitudes Scale.  The Student Writing Feedback Attitudes Scale (Zumbrunn et al., 2014) consists of five items that ask students to rate their overall opinions about the feedback that they receive from teachers and peers on a scale from 1 (never) to 4 (almost always). CronbachÆs a for this scale is .88.  Sample items from this scale are: ôI like talking about writing with other studentsö and ôI feel good about teachersÆ comments about my writing.öPerceptions of Writing Environments Scale.  The Perceptions of Writing Environment Scale (Zumbrunn, 2014) consists of six items that ask students to rate their perceptions of the social writing environment on a scale from 1 (never) to 4 (almost always). CronbachÆs a for this scale is .79. Sample items from this scale are: ôMy classmates are excited about writing,ö ôMy teachers are excited about teaching writing,ö and ôMy teachers care about how well I write.ö Writing Self-Regulation Aptitude Scale. The Writing Self-Regulation Aptitude Scale (Zumbrunn et al., 2014) consists of 12 items that ask students to rate on a scale from 1 (never) to 4 (almost always) their planning and metacognitive behaviors throughout the writing process. CronbachÆs a for this scale is .80. Sample items from this scale are: ôBefore I start writing, I plan what I want to write,ö ôI keep writing even when itÆs difficult,ö and ôI make my writing better by changing parts of it.ö Technology Experience Survey. Several survey questions will be asked to gauge student experiences with technology. These questions are: ôWhich types of technology do you have access to? (Smartphone; Computer; Tablet; iPod; Gaming Console);ö ôHow often do you use each of the following (Smartphone; Computer; Tablet; iPod; Gaming Console)? (Multiple times a day; At least once a day; One or more days a week; One or more days a month; Rarely; Never);ö "How comfortable are you using apps on a computer?;" and "How comfortable are you using apps on a mobile device (e.g., smartphone, tablet)? (Not very comfortable; Somewhat comfortable; Mostly comfortable; Very comfortable);" RoboCogger Experience Survey. Three posttest questions will be asked only of the students participating in the technology intervention group to gauge student experiences with the intervention: "How would you rate your overall experience with RoboCogger? (Very bad; Bad; Neutral; Good; Very good)"  "How has RoboCogger changed the way you write?" and "How has RoboCogger changed the way you feel as a writer?" Demographic Information. Students also will be asked to report their average grades on their writing assignments.  School districts will provide information on each studentÆs age, gender, primary language spoken at home, ethnic background, socioeconomic status, special education/gifted status, and reading and writing grades.Click-tracking/trace Data (Technology Intervention Group Only). Click-tracking/trace data regarding student use of the web app will be gathered from the RoboCogger website server. Such data will include how often students log into RoboCogger, number of projects attempted, length and description of projects, students' reported reason for working on projects, number of features students use, as well as the time spent on each of the features. Information will also include the goals students set for their writing, students' ratings of their writing attitudes and goals, and students' responses to journal prompts (e.g. "What part of my writing experience made me feel this way?").Writing Metacognition Journal Data (Paper Pencil Group Only). Students' writing metacognition journals will be collected. Journal data will include number of projects attempted, length and description of projects, students' reported reason for working on projects, and number of journal features students use. Information will also include the goals students set for their writing, students' ratings of their writing attitudes and goals, and students' responses to journal prompts (e.g. "What part of my writing experience made me feel this way?").Free Writing Journal Data (Control Group Only). Students' free-writing journals will be collected. Journal data will include number of daily writing entries and word count of daily writing entries.Procedures:Group Assignment Procedures: All student participants will be randomly assigned to the RoboCogger intervention group, the pencil and paper intervention group, or the control group. RoboCogger Intervention Procedures: All participants assigned to the RoboCogger intervention condition will be introduced to the app by members of the research team. Using RoboCogger with their own technology (no hardware/technology devices will be provided to students), students will set writing goals, track their progress toward meeting these goals, maintain a journal describing their successes and challenges with writing tasks, and track their writing motivation. Students will meet with the research team for training on how to use the technology. Training will consist of a full explanation of each feature of the web app and all procedures. Students will have the opportunity to ask questions about the technology. Researchers will help students log in and set up personal information. Participants will then be instructed to log in and track their goal progress and attitudes, as well as journal about their writing experiences at least once a day on each school day during the 3-week intervention. When creating a project in the RoboCogger app, students will create a name for the project, set a due date for the project, and will provide a short description of the project (e.g. IÆm writing a story about dinosaurs). Students will also choose 1 goal from a pre-specified list of goals (e.g. ôI want to work on writing complete sentencesö) that they want to focus on during their writing project.After creating a project and setting a writing goal for that project, students will log into the app and respond to questions about their writing attitude (how they felt about writing) and their progress toward meeting their goal each day. Students will respond to both questions by selecting one of five cartoon faces displaying emotions ranging from extremely unhappy to extremely happy. Additionally, after responding to the question about their daily writing attitudes, students will be asked to respond short open-ended prompts regarding their writing experience (e.g. ôWhat part of my writing experience made me feel this way?ö). These open-ended responses are intended to be no more than a few sentences.After logging their writing attitude and goal progress each day, the RoboCogger app will provide students with a graph showing their attitudes and goal progress over the course of the writing project. This feedback will allow students to monitor their reported writing attitudes and goal progress.  Additionally, students will receive various achievement badges within the technology upon completing certain activities within the app. For instance, students will receive a badge for logging their attitude three days in a row. Together, these automated forms of feedback (i.e. the graphs and the badges) are intended to motivate students to use the RoboCogger app and therefore engage in metacognitive monitoring of their writing.Pencil and Paper Group Procedures: All participants assigned to the paper and pencil intervention condition will be introduced to study procedures by members of the research team. Participants in the pencil and paper intervention group will receive an intervention analogous to the RoboCogger intervention, albeit with no technological components. Participants will receive a bound packet in which they will set writing goals, track their progress toward meeting these goals, maintain a journal describing their successes and challenges with writing tasks, and track their writing motivation at least once a day on each school day during the 3-week study. Each packet will contain enough response sheets for participants to complete one response per day during the intervention, plus five additional sheets in case some are damaged. Researchers will provide students with packets at the beginning of the intervention, which students will keep throughout the course of the intervention.Control Group Procedures: All participants assigned to the control condition will be introduced to study procedures by members of the research team. Participants in the control group will receive the writing instruction that they would typically receive at school. Participants will also receive a bound packet in which they use to free-write at least once a day on each school day during the 3-week study. Each packet will contain suggestion prompts and enough response sheets for participants to complete one response per day during the intervention, plus five additional sheets in case some are damaged. Researchers will provide students with packets at the beginning of the intervention, which students will keep throughout the course of the intervention.Pretest and Posttest Data Collection Procedures. All participants will complete the WPMSRI and the Essay Composition subtest of the WIAT-III as a pretest and posttest. All participants will also complete the technology experience survey at posttest. Finally, students participating in the technology intervention group will complete the RoboCogger Experience Survey at posttest. Data collection will take place in studentsÆ school. Pretest and Posttest data collection should take approximately 30-45 minutes for all students. Classroom Teacher Involvement in Study Procedures. Classroom teachers will not be actively engaged in this research project. Though data collection will take place in studentsÆ classroom, all research procedures will be carried out by the research team.</t>
  </si>
  <si>
    <t>HM20014246</t>
  </si>
  <si>
    <t xml:space="preserve"> The Impact of Human-Animal Interaction on Adjustment of Children Exposed to Adverse Family Environments</t>
  </si>
  <si>
    <t>Shelby McDonald</t>
  </si>
  <si>
    <t>Clarifying relations between human-animal interaction (HAI) and child adjustment in the context ofadverse childhood experiences is critical for understanding how animals in the home impact childrenÆssocioemotional development. Extensive research has established robust associations between adversechildhood experiences (encompassing varied exposures from poverty to child maltreatment) and childrenÆs development.1-8 HAI may confer both protective effects and pose additional risks to childrenÆs development and wellbeing. The prevalence of exposure to animal maltreatment (AM) and its frequent co-occurrence with other forms of childhood adversity (e.g., child maltreatment) is well established.9-15 There is also emerging evidence that AM exposure is associated with short- and long-term child health and developmental outcomes and accounts for variance in psychopathology over and above co-occurring childhood adversities (i.e., emotional abuse, intimate partner violence).16-18 However, the majority of prior research has relied on an overly simplistic dichotomous index of AM that does not address the complexity of AM exposure and/or fails to account for co-occurring adverse experiences. Our recent qualitative research suggests that childrenÆs AM experiences are multifaceted, and that specific types of AM exposure (e.g., exposure to harsh punishment of pets vs. exposure to neglect) differ in their effects on child outcomes.19-21 Our work also suggests that positiveaspects of HAI (e.g., attachment to pets) may serve as a protective factor that moderates these relations.22Despite the need for sound measures of HAI there has been no systematic effort to develop a measure of childrenÆs exposure to AM that adequately accounts for its complexity. The lack of a reliable and valid measure has hindered efforts to delineate the impact of HAI on child development, and to identify intervention foci that can be strategically targeted to promote positive adjustment and prevent trajectories of psychopathology and risk behaviors.   At the end of this project, we will have a better understanding of how child-pet interactions may influence child wellbeing.Public Health Relevance: Our study will advance public health knowledge by providing a better understanding of the potential risk and protective effects of human-animal interaction on childrenÆs adjustment. Further, the resulting instrument (CARE-Y) could prove to be a useful tool to identify youth at risk for other forms of childhood adversity.</t>
  </si>
  <si>
    <t>Our past research experience suggests that vulnerable adults and children (i.e., survivors of IPV) are open to discussing their experiences with pets. Reflection on both positive and negative aspects of pet ownership by children and caregivers may prompt them to discuss their relationships with pets during counseling and advocacy meetings with organization staff. As questions about violence to pets are not routinely integrated in screening, assessment, and treatment with families where family violence is present, this may lead to identification of other aspects of childrenÆs trauma exposure that should be addressed to promote holistic trauma-informed care. Further, the opportunity for expressing the importance of their relationship with their pet(s) may assist professionals working with victimized children in identifying healthy coping strategies involving pets, and/or developing safety plans for children that prevent concomitant victimization and/or injury in incidents when pets are maltreated by a caregiver. In the PIÆs prior experience conducting research with survivors of intimate partner violence, participants have thanked the research team because it was the first time anyone had asked them about their pets. In our previous research with 291 children and adults, we have not yet encountered concerns expressed by adult (ages 21 to 65) or child (ages 7 to 17) participants about thecontent of our assessments.</t>
  </si>
  <si>
    <t>The focus of our proposed research is on children and their caregivers. We will recruit 275 caregivers (&gt; 21 years of age) who: (a) have a child between the age of 7-17 years, and (b) have or have had a pet in their residence in the past year. Based on reports generated by our community partner (Stop Child Abuse NowùSCAN) from 2015-2017, we anticipate that between 60 and 70% of eligible adult participants will be women. Our study does not exclude any sex or gender identity, and the goal of our study is to have an equal number of male and female caregivers. Our study also does not exclude any racial or ethnic group. Inclusion of ChildrenWe estimate that 275 children will participate in the study. The inclusion of children ages 7 to 17 is an essential focus of our proposed study and consistent with our study goals of: 1) developing a measure of exposure to animal maltreatment that is reliable and valid across childhood and adolescence, and 2) examining relations between childrenÆs adverse experiences, human-animal interaction, and socioemotional adjustment. The age range we have selected allows us to focus on the period of child development when pet ownership is most likely, and examine differences in our constructs across childhood and adolescence. Including significantly younger children (e.g., 4- or 5-year-old) would be problematic since our self-report measures may not be reliable or appropriate for younger children, and would not allow for direct comparison with older children.Based on the demographic data of children served by SCAN, we anticipate that we will recruit roughly equal numbers of boys and girls as participants.</t>
  </si>
  <si>
    <t>Hypothesis: Aim 1. We hypothesize that childrenÆs exposure to animal maltreatment (AM) is best represented by multiple dimensions and that our approach will provide a measure that meets high psychometric standards.Hypotheses: Aim 2.  We hypothesize that: (a) anticipated domains of AM exposure involving violence and coercive control will be positively associated with childrenÆs victimization and negative adjustment, and negatively associated with positive adjustment; (b) AM exposure involving neglect will be positively associated with other forms of adversity, and negatively associated with positive adjustment; and (c) AM dimensions will account for variance in adjustment above and beyond other forms of adversity. Hypotheses: Aim 3. We will test two competing hypotheses: (a) Human-animal interaction (HAI) may operate as a protective factor, and buffer the impact of AM exposure and adverse experiences on socioemotional adjustment, or (b) HAI (e.g., attachment to pets) may exacerbate the negative impact of AM exposure on child socioemotional adjustment.</t>
  </si>
  <si>
    <t xml:space="preserve">The investigator team, project coordinator, research assistants, and SCAN representatives (community partner) will engage in monthly meetings to ensure that all research team members are adequately informed about the protocol and their related research duties and functions. Regarding those involved in participant recruitment and data collection, we will design project-specific training procedures that will include role-playing exercises to practice recruitment of participants, screening, administration of assessments and methods of responding to critical incidents (e.g., if a child becomes emotionally upset during the interview). All research assistants will be required to successfully complete a mock interview and assessment before conducting interviews with participants. We will utilize vignettes of possible disclosure incidents to be used in role-play scenarios, to help train data collectors in how to handlecollection of child victimization data. In these exercises, research team members will also be trained in how to work with SCAN staff to approach caregivers from a supportive and nonjudgmental position should a new CPS report be required. The project coordinator will provide oversight and supervision of all team staff involved in data collection with input from our community partner representative, Melissa McGinn. </t>
  </si>
  <si>
    <t>Research on childrenÆs exposure to AM may inform programmatic changes in services for children who have experienced adverse childhood experiences. Highlighting how pets in the household may confer both protective effects and pose additional risks may contribute to improved services for children and families experiencing adversity. Further, the new instrument resulting from this project (CARE-Y) might prove to be a useful tool to identify youth at risk for other forms of childhood adversity that participants may be more comfortable completing than measures that reflect victimization by family members.</t>
  </si>
  <si>
    <t xml:space="preserve">For both phases of data collection, we will recruit participants from Stop Child Abuse Now (SCAN), a non-profit organization in Richmond, Virginia, that is dedicated to the prevention and treatment of child maltreatment. During 2016-2017, SCAN directly served 2,002 children and adults, and reached an additional 864 families through prevention programs. SCAN will advertise the project availability to families at all of their program locations (e.g., flyers) and through web-based platforms (twitter, facebook). We will focus our recruitment efforts on five programs: Family Support Program (FSP); Child Advocacy Center (CAC); Richmond Court Appointed Special Advocate Program (CASA); Circle Preschool Program (CPP); and Families are Magic Program (FAM). Based on our prior experiences recruiting victimized children and their caregivers for enrollment in humananimal interactions research, we anticipate that the majority of SCAN clients will be open to learning about and participating in the study. Given our criteria related to child age and pet ownership, a conservative estimate of the number of eligible participants is estimated to be at 850. This estimate takes into account rates of pet ownership in families with children over the age of 6, and rates of pet ownership across racial/ethnic groups; however, it should be noted that prevalence data in this area are limited. This estimated pool of participants does not consider the potential pool of older siblings that were not directly served by SCAN services and outreach programs and/or potential families reached through web-based platforms. Thus, our potential pool of participants may be larger than 850. This very conservative estimate suggests that for Phase 2 data collection, we would need to successfully recruit 30% of our potential pool of participants.Electronic and print advertisements will be comparable in appearance and content. Advertisementswill include a brief description of the study (ôPets and Children Studyö), directions for contacting the Project Coordinator or affiliated program staff, and inclusion criteria pertaining to caregiver and child age and pet ownership status. Respondents will be able to reach research staff directly, through a designated project phone number and email provided on recruitment materials (flyers, posters, information cards, web-based announcements). In addition, at each of SCANÆs programs, a designated staff member will be trained to screen clients for study eligibility during intake and assessments. Staff will use their clinical judgment to decide when to approach non-offending caregivers about their participation.During Phase 1 of data collection, each respondent to our print and web-based advertising will be asked by phone if they meet the basic inclusion criteria pertaining to caregiver age, child age, pet ownership status, and whether or not the child has been exposed to animal maltreatment. To screen for child exposure to animal maltreatment, we will use two screening questions used in our prior research with school-age children exposed to intimate partner violence. We will not include exposure to animal maltreatment as an inclusion criterion in the printed or web-based advertisements, in order to reduce sample bias and maintain confidentiality for those who meet inclusion criteria. For those who do not have phone access, we will set up an in-person screening interview with research or SCAN program staff. Clients recruited by SCAN program staff will be asked the same series of screening questions to determine eligibility. Once eligibility is determined, we will schedule an in-person interview with caregivers and children. This recruitment process will take place until 25 caregiver-child pairs have been interviewed (estimated timeline: Months 2-6).During Phase 2 of data collection, we will replicate Phase 1 recruitment procedures (estimated timeline:Months 7-18). However, child exposure to animal maltreatment will no longer be included as a criterion for inclusion; thus, it will no longer be a screening item during Phase 2. We will continue Phase 2 recruitment efforts until data have been collected from 250 child-caregiver pairs. This study does not involve follow-up data collection; thus we have no proposed engagement activities. However, participants will have the opportunity to provide contact information to SCAN staff should they wish to participate in a potential follow-up study.At the time of initial approval, recruitment materials are still being developed with our community partner, SCAN. All recruitment materials, including flyers, social media advertisements, and scheduling/reminder scripts will be submitted in an amendment prior to beginning the recruitment activities described above.A program staff member will be trained and designated as the project contact person at each of SCANÆsprogram sites. The staff member will be supervised by Melissa McGinn, SCANÆs Community ProgramsCoordinator (see letter of support). In addition to posting flyers describing the project and promoting theresearch study (at SCAN program locations and through social media), the designated project contact will identify families meeting the studyÆs inclusion/exclusion criteria during intake and screening procedures. This process will be carried out during both Phase 1 and 2 of the project. Project staff will use their clinical judgment to determine the appropriate time to approach non-offending caregivers and invite their participation. These designated staff will describe the purpose of the project, the need to focus on childrenÆs experiences with pets, the interviews and assessments, measures to ensure confidentiality, and remuneration. In addition, families will have the option of directly contacting the project coordinator through a dedicated project phone number and email address, which will be provided in study recruitment materials.Caregivers and one of their children who wish to participate in the study will schedule an interview time with designated project staff and/or the Project Coordinator, who will coordinate scheduling of interviews in a private space at SCAN. If caregivers have more than one eligible child, we will randomly select one child to recruit for the study using a random numbers table.In-person recruitment efforts will occur daily during Months 2-18 of the project period. Social media recruitment will occur one per month during this period via multiple platforms (Facebook, Twitter). Screening information for those deemed ineligible will be de-identified and stored as screen failure data for this study. Our screening questions will be submitted in an amendment prior to beginning screening activities. Potential screening items include: "Has your child ever seen an animal being hurt? Had your child ever seen your pet being punished?" </t>
  </si>
  <si>
    <t xml:space="preserve">The goals of this study are two-fold: 1) to develop the Youth Checklist of Animal-Related Experiences (CARE-Y), a new ecologically relevant measure of exposure to animal maltreatment (AM) that is valid and reliable for use with children and adolescents, and 2) to use the CARE-Y to collect pilot data to lay the groundwork for a longitudinal R01 that will more rigorously test risk and protective effects of human-animal interaction (HAI) on relations between childhood adversity and child health and development. Aims: Aim 1. To develop and establish the internal psychometric properties of a developmentally focusedmeasure of childrenÆs exposure to AM. Aim 2. To examine construct and concurrent validity of the CARE-Y.  Aim 3. To determine whether and the extent to which the associations between AM exposure and childadjustment are moderated by positive HAI.  </t>
  </si>
  <si>
    <t>BREIF OVERVIEW OF METHOD FOR EACH AIM (Detailed description of study design below).We will recruit a purposive sample of children (7-17 years) who have experienced, or are at high risk for experiencing, adverse childhood events, and have or have had at least one pet in their residence over the past 12 months. During Phase 1, we will recruit 25 caregiver-child pairs to participate in interviews that will inform measurement development procedures. During Phase 2, we will collect data from 250 child-caregiver pairs. Our assessment strategy will include multiple informants and well-established measures of childrenÆs victimization experiences, HAI (attachment to and positive engagement with pets), and child adjustment (cognitive emotion regulation, social skills, internalizing and externalizing behaviors, and posttraumatic stress). Data from Phase 2 will be used to examine: (a) psychometric properties (Aim 1) and validity of the CARE-Y (Aim 2), and (b) relations between adverse childhood experiences, AM exposure, HAI, and socioemotional adjustment (Aim 3). STUDY DESIGN AND METHODS.  TIMELINE. Months 1-6 will be devoted to developing CARE-Y, conducting cognitive interviews, and training research assistants. Months 7-18 will be devoted to piloting the CARE-Y and data collection. Months 13-24 will be devoted to data analysis and report writing. PARTICIPANTS. Data collection will involve two samples. During Phase 1, we will recruit a purposive sample of 25 children who have experienced exposure to AM and their caregivers, measured by a screening item used in our previous study. This sample will participate in cognitive interviews that will inform measurement development procedures (described below in 2.3). Phase 2 will involve recruiting a purposive sample of 250 children who have experienced, or are at high risk for experiencing, adverse childhood events and their caregivers. This sample size is appropriate for factor analysis on items that are well-determined and with moderate to high communalities among indicators.67-69 Estimates of the potential pool of participants for this research are based on data provided in the 2017 annual report of our community partner, Stop Child Abuse Now (SCAN), in which SCAN reported directly serving 2,002 children and adults, and reaching an additional 864 families through prevention programs. We will recruit participants from SCANÆs five programs, which are described in detail in the protection of human subjects attachment. A program staff member will be designated as the project contact person at each site affiliated with SCAN, and will be supervised by Melissa McGinn, Community Programs Coordinator. In addition to posting flyers describing the project, the designated project contact will identify families with pets during intake and screening procedures, and use their clinical judgment to determine the appropriate time to approach non-offending caregivers and invite their participation. Designated staff will describe the purpose of the project, the need to focus on children who have or have had pets in the past year, the interviews and assessments, measures to ensure confidentiality, and remuneration. Staff will make it clear that participation is voluntary and will not affect services provided. In addition, families will have the option of directly contacting the project coordinator through a dedicated project phone number and email address, which will be provided in study recruitment materials. We have found this approach to be successful in our prior research with child and adult survivors of IPV.19-21 Caregivers and one of their children who wish to participate in the study will schedule an interview time with designated project staff and/or the Project Coordinator, who will coordinate scheduling of interviews at a private space at SCAN. If caregivers have more than one eligible child, we will randomly select which one to recruit for the study. For both phases of data collection, interviews and assessments with caregivers are estimated to require up to 1.5 hours for children (including mid-interview break) and 1.5 hours for adults; child and caregiver interviews will be conducted separately. A recent survey of SCANÆs clients indicated that 89% of respondents were open to seeking out additional resources for their children. Therefore, we anticipate that the majority of clients will be receptive to and interested in being recruited for the current study. PHASE 1 PROCEDURESùAIM 1. Measure development will be completed in six steps designed to increase the scientific rigor of the project. (1) We will generate an initial pool of items reflecting a range of AM exposure experiences based on qualitative codes and thematic results from our previous qualitative research with children and a review of existing adult-report measures of AM. (2) We will draft child- and caregiver-report versions of the CARE-Y using similar phrasing of items across versions to allow direct comparison between caregiver and child-report versions. This item pool will be reviewed and refined by an expert review panel of two consultants (see letters of support), the PI, and co-Investigators. (3) After finalizing the item set, we will recruit a purposive sample of 15 pet-owning children and their caregivers to complete cognitive interviews (4) We will conduct cognitive interviews. This is an evidence-based method to establish suitability of item language and content, and ensure face validity that is often used to improve measurement in victimization research.66,70 During the interviews, we will pilot test the items generated through Step 1 for comprehensibility and relevance, and to ensure they reflect the content themes identified by the expert panel. Research assistants trained in the interview protocol will use both concurrent and retrospective scripted verbal probing techniques to elicit further information during interviews with children and caregivers.71 Both children and caregivers will have the opportunity to elaborate on AM experiences and identify any experiences not captured by the measure. Interviews will be audio-recorded and transcribed by an independent service. Transcripts will be imported to Atlas.ti software. We will then use protocols established in our prior work to conduct thematic analysis to identify common themes across interviews and alternative and/or problematic interpretation of CARE-Y items (5) The expert reviewers will review and discuss these findings, and the CARE-Y will be revised accordingly. The expert panel will be presented with de-identified/aggregate data. (6) We will then recruit 10 new child-caregiver pairs and pilot the revised version.They will repeat procedures employed for the first 15 pairs; however, the set of interview questions and probes may be revised following the first stage of this process. If the item pool and cognitive interview procedures are revised, we will submit an amendment to IRB. PHASE 2ùSTUDY PROCEDURES AND MEASURES. Following Phase 1, we will collect data from 250 pet-owning children and their non-offending caregiver to examine the internal psychometric properties (Aim 1) and validity of the CARE-Y (Aim 2), and relations between HAI, AM exposure, childrenÆs exposure to adverse experiences, and child adjustment (Aim 3). Participants will complete several measures in addition to the CARE-Y. The inclusion of well-established measures using multiple informants will increase the scientific rigor of the project. Children will be administered the surveys as an interviewer. The research staff member conducting the interview will enter this data into Qualitrics. Parent/Guardians will have the option of completing paper forms of the surveys or having the surveys administered to them as an interview. If administered as an interview, the research staff member conducting the interview will enter the data directly into the qualitrics system. All consent and assent forms/procedures will be provided/conducted using paper forms. Adverse Childhood Experiences. We will assess childhood adversity based on parent and child-report versions of the Juvenile Victimization Questionnaire (JVQ-R2).66,73 The JVQ is a widely used measure of a wide range of victimizations, including crime, child maltreatment, peer and sibling victimization, sexual victimization, and witnessing violence. Both caregiver and child versions show good testûretest reliability and construct validity.69-72 The JVQ has demonstrated strong reliability and validity in community and clinical samples. We will also calculate a continuous socio-economic deprivation index (log transformation of income to needs ratio) using family income, household size, and federal poverty threshold data.76,77Child Adjustment. We will examine five domains of child adjustment. (1-3) We will assess childrenÆs social skills (e.g., self-control, empathy, responsibility, communication) and internalizing and externalizing behaviors using the Social Skills and Internalizing and Externalizing Behavior scales of the child and parent-report versions of the Social Skills Improvement System-Rating Scales (SSIS).78 The SSIS is a widely-used measure that has been found to have high internal consistency (a&gt;.90), and moderate to high correlations with other behavioral and social skills scales. (4) We will assess nine domains of cognitive emotion regulation strategies (i.e., self-blame, other blame, acceptance, planning, positive refocusing, rumination or focus on thought, positive reappraisal, putting into perspective, and catastrophizing) using the Cognitive Emotion Regulation Questionnaire (CERQ-k).76 The CERQ-k is an adaptation of the original CERQ. The CERQ-k items have been simplified and shorted, and are appropriate for children ages 7 to 17. The CERQ-K has high internal consistency, and factorial and criterion-related validity in community and clinical samples.79-81 (5) We will assess PTSD symptom severity and diagnostic criteria using the Child PTSD Symptom Scale (CPSS-SR-5). The CPSS has been used in prior research to examine PTSD symptom severity and diagnostic criteria in 7 to 18-year olds.82,83 It has 20 items measured on a 5-point scale. The CPSS has excellent internal consistency for total symptom severity scores (a= .92) and good test-retest reliability (r=.80); it demonstrates convergent validity with psychometrically sound depression and anxiety instruments.82HAI. We will assess two dimensions of HAI: the strength of childrenÆs emotional attachment to pets using the Short Attachment to Pets Scale (SAPS) for Children and Young People.84-86 Each item is scored on a 5-point Likert scale (ôstrongly agreeö to ôstrongly disagreeö). The SAPS provides a total attachment score, which has been found to be a reliable and valid self-report tool to assess pet attachment in children and young people. We will assess childrenÆs level of positive engagement with pets (e.g., caretaking, play) based on the ChildrenÆs Treatment of Animals Questionnaire (CTAQ).87 This original 13-item measure demonstrates acceptable internal consistency, test-retest reliability, and convergent validity.87,88 The revised 12-item version was developed in our prior psychometric work that used item response theory to improve the CTAQÆs psychometric properties. 31 Demographic Covariates. We will also administer a demographic survey developed by Ascione (2011) that has been used in prior HAI research with victimized children and adults. This survey includes questions about family demographic factors, including pet ownership (e.g., pet species, number of pets).89DATA ANALYSESCARE-Y PSYCHOMETRIC ANALYSES (AIM 1). We will use Mplus Version 8 to test models that treat the responses to individual items as ordered categorical variables. This represents a structural equation modeling approach equivalent to an item response theory graded response model.90 It provides a more scientifically rigorous approach to scale development that does not assume that all items are equal in severity or that there are equal distances between each point on the rating scale. We will use this approach to compare a series of alternative confirmatory factor analysis (CFA) and exploratory structural equation modeling (ESEM) models to identify the best measurement model. ESEM provides a flexible approach that offers some of the advantages of EFA and CFA. It allows the researcher to specify a target rotation based on a hypothesized structure, but also tests for cross-loadings of items on other factors. This can identify items that are not distinctly related to their underlying factor. We will compare results of 1-factor (general AM exposure) and multi-factor CFA and ESEM models. Alternative multi-factor models will be based on the domains identified by expert reviewers during the item generation phase  (e.g., Figure 1). We will also examine the fit of bifactor model counterparts that include a common factor and domain specific factors. We will evaluate the fit of competing models based on the comparative fit index (CFI), root mean square error of approximation (RMSEA), Tucker-Lewis index (TLI), and chi-square difference test when applicable.91, 92 We will also consider the theoretical meaningfulness of the factors. Once the most appropriate model is identified, we will test the measurement invariance of the best fitting measurement model as a function of age, sex, and racial/ethnic identity. Our use of an IRT graded response model will allow us to refine the CARE-Y based on a review of item information curves, item difficulty and item discrimination. Tests of measurement invariance will assess differential item functioning across age, sex, and racial/ethnic groups. CONCURRENT VALIDITY ANALYSES (AIM 2). We will use structural equation modeling to evaluate convergent and discriminant validity based on correlations between the CARE-Y factors and the other measures of related constructs (see Section C-2.4). We will formulate a priori hypotheses that reflect the final factor structure we establish for the CARE-Y. For example, assuming we find support for AM factors involving coercion and violence toward pets, we would expect them to be positively associated with victimization scale scores, PTSD, and behavior problem scores, and negatively associated with cognitive emotion regulation and social skills. Similarly, if exposure to animal neglect emerges as a factor, we would expect it to be positively associated with child neglect, and negatively associated with social skills and cognitive emotion regulation. We will also use structural equation models to test interrelationships among the AM factors, and relationships between each factor and child adjustment scores, after accounting for associated adverse experiences and demographic factors. We anticipate robust associations between AM factors related to coercion and abuse, child victimization, and child adjustment measures.EXPLORATORY ANALYSES (AIM 3). We hypothesize that HAI will buffer the negative impact of child victimization on adjustment. However, we have competing hypotheses regarding the direction of the impact of AM exposure on child adjustment: HAI may operate as a protective factor that reduces the impact of AM and adverse experiences on adjustment; or, the negative impact of AM on child adjustment may be stronger for children with strong bonds with pets.  We will test these competing hypotheses by expanding the models used for Aim 2 to include main effects and interactions between HAI, adverse childhood experiences, AM exposure, and child adjustment variables. More specifically, we will use the two-step method suggested by previous studies to compare the log-likelihood values and number of parameters from a null interaction model to one that has estimated the interaction effect.93-99 If we find an interaction we will estimate the effect of AM exposure on adverse experiences at different levels of HAI.The following assessments are not currently available: SSIS, CARE-Y. These will be submitted in an amendment prior to their use with participants. Final versions of all measures will be submitted following review and integration of feedback form community partner.  NOTE: The CARE-Y measure will be modified according to the results of Phase 1. We will submit the finalized CARE-Y measure in an amendment prior to its use with participants in Phase 2.</t>
  </si>
  <si>
    <t>SCAN (STOP CHILD ABUSE NOW);SCAN (STOP CHILD ABUSE NOW);SCAN (STOP CHILD ABUSE NOW);SCAN (STOP CHILD ABUSE NOW);SCAN (STOP CHILD ABUSE NOW);SCAN (STOP CHILD ABUSE NOW);</t>
  </si>
  <si>
    <t>3;3;3;3;3;3;</t>
  </si>
  <si>
    <t>HM20007964</t>
  </si>
  <si>
    <t xml:space="preserve">Artstories </t>
  </si>
  <si>
    <t>Pamela Lawton</t>
  </si>
  <si>
    <t>Art Education</t>
  </si>
  <si>
    <t>See uploaded research protocol</t>
  </si>
  <si>
    <t>Possible self and communal empowerment through creative placemaking.</t>
  </si>
  <si>
    <t>2017 Cohort: The Fulton neighborhood was targeted for this community-based arts research study as it is an underserved, disinvested Richmond community that will benefit from the opportunity to be involved in creative placemaking for positive community development. Middle schoolers in particular are targeted because they are often left out of arts opportunities. Most of these sorts of projects target young children and older adolescents. As the study research budget can only support 10 participants from each age group, targeting 2 programs in one middle school in the Fulton neighborhood was the only feasible solution. 2018 Cohort: The Highland Park neighborhood was targeted for this community-based arts research study as it is an underserved, disinvested Richmond community that will benefit from the opportunity to be involved in creative placemaking for positive community development. 2019 Cohort: I will be a Fulbright Scholar at the Moray House School of Education, University of Edinburgh. The School will help me identify participants from the University, secondary schools, and adults from communities they partner with.</t>
  </si>
  <si>
    <t xml:space="preserve">What would an art-based, age-integrated curriculum theory look like in practice? And why should community-based educators employ an age-integrated curriculum. </t>
  </si>
  <si>
    <t xml:space="preserve">In addition to the consultant (Dr. Arshad and/or faculty from CERES) there will be two of us on the research team, myself (PI) and Jing Xu, a PhD student.  Jing is certified to conduct research under the UK Research Integrity Office's Code of Practice for Research.  As a Fulbright Research/Teaching Scholar, I will be working with the Centre for Education for Racial Equality in Scotland (CERES) on Artstories UK and meeting weekly.  CERES is a research institute connected with the Moray House School of Education.  </t>
  </si>
  <si>
    <t xml:space="preserve">Knowledge gained will be used to develop an age-integrated curriculum theory which will be published and hopefully employed by the art education community. </t>
  </si>
  <si>
    <t xml:space="preserve">2017 Cohort: VCU student participants will be recruited through email contact with various Department Chairs in the School of the Arts (Theatre, Fine Art, Crafts, Art History, Art Education), The College (creative writing) and the School of Education. Additionally students enrolled in ARTE 491/591 Community-Based Art Education being held in Spring-Summer 2017 will be making art with the community being studied as part of the course. These students may elect to be research study participants should they so desire, but this is not a requirement of the course. Their grade will not be in anyway connected to whether or not they participate in the research component of the project. All students enrolling in the course will be informed of the research study component and given the consent form in a separate meeting with the Research Coordinator. This way, those in the class who do not wish to participate in the interviews, recordings and observation data collection can decline before the research begins. Consent for VCU students not connected to the class will be provided one-on-one as interested students contact me to inquire about the project (after being informed about it from their respective departments). Participants will be selected on a first-come, first-served basis. My research coordinator/teaching assistant and I will meet with members of the Plus Club at the Fulton Neighborhood Resource Center. We will describe the project to them, (see Project Description script---to be used with all populations) conduct a mini woodcut workshop and obtain consent from interested participants (8-10).The woodcut workshop is not part of the research project, but simply a recruitment measure and a means for attendees to see what the project will involve. I will conduct up to 3 after school time (between 4:00-7:00pm) information sessions on the study at MLK Middle School: one for after school art club in the art classroom for art teacher, Letitia Harris; and two at MLK Middle School and Boys and Girls Club for administrators Nakima Jones and Mike Brown (see project script).The information session will include a presentation of images and brief video of a similar project so potential participants better envision what the project involves. Consent/assent forms will be provided at the meeting and a question and answer session will follow. Parental consent forms will be given to parents attending the meetings. If they have further questions they may call me. Additionally students will be given the study protocol and consent forms to take home for parents. The artstories description as uploaded will be included in an email to the study partners for posting in their spaces. If requested a flyer outlining the details will be provided.  Communications regarding the exhibition/performance will be developed over summer and uploaded once venues/dates have been secured. 2018 Cohort: VCU student participants will be recruited through email contact, and a flyer outlining details, with various Department Chairs in the School of the Arts (Theatre, Fine Art, Crafts, Art History, Art Education), The College (creative writing) and the School of Education. Additionally students enrolled in ARTE 491/591 Community-Based Art Education being held in Spring 2018 will be making art with the community being studied as part of the course. These students may elect to be research study participants should they so desire, but this is not a requirement of the course. Their grade will not be in anyway connected to whether or not they participate in the research component of the project. All students enrolling in the course will be informed of the research study component and given the consent form in a separate meeting with the Research Coordinator. This way, those in the class who do not wish to participate in the interviews, recordings and observation data collection can decline before the research begins. Consent for VCU students not connected to the class will be provided one-on-one as interested students contact me to inquire about the project (after being informed about it from their respective departments). Participants will be selected on a first-come, first-served basis.  The artstories description as uploaded will be included in an email to the study partners for posting in their spaces. If requested a flyer outlining the details will be provided. Communications regarding the exhibition/performance will be developed over summer and uploaded once venues/dates have been secured. 2019 Cohort: University student participants will be recruited through email contact from the Head of School's Office (PA Alice Hamilton Beer and Dr. Shari Sabeti, Chancellor's Fellow Institute for Education, Teaching and Leadership) in the Moray House School of Education and the Edinburgh College of Art. Participants with certification to work with vulnerable groups will be eligible to participate and  selected on a first-come, first- served basis. Special flyers will be made for  the study partner SCOREscotland, for posting in their spaces announcing information sessions and dates of the project. Special flyers will be submitted in an amendment. Communications regarding the exhibition/performance will be developed and uploaded once venues/dates have been secured. </t>
  </si>
  <si>
    <t>My goal is two-fold. This research will provide the additional data I need to complete my reconceptualist, age-integrated arts learning curriculum theory. Secondly, I am co-writing a book on community-based art education for learners across the lifespan. The results of this curriculum research along with past similar research and teaching will be used to write the "Pedagogical Methods and Theoretical Frameworks" chapter for the book.  See uploaded research protocol</t>
  </si>
  <si>
    <t xml:space="preserve">See uploaded research protocol. </t>
  </si>
  <si>
    <t>1, although it appears that the Community Partner's role is to help identify residents for a study of VCU students' use of pedagogy. Additionally, the aims of this research indicate that the community partnership is instrumental toward the PI's development of a theory and book so I view it with some skepticism; mentions an uploaded research protocol.</t>
  </si>
  <si>
    <t>HM20014383</t>
  </si>
  <si>
    <t>Analysis and Comparison of 30- and 90-day Prescription Medications Returned to a Community Pharmacy Drug Disposal Program</t>
  </si>
  <si>
    <t>Sharon Gatewood</t>
  </si>
  <si>
    <t>As healthcare progresses towards a ôpay for performanceö system, many insurance companies are creating quality metrics to assess adherence to medications. The Centers for Medicare and Medicaid Services published a ôstar ratingö system for consumers which uses a range of stars from one to five (poor to excellent, respectively) to describe plan performance overall and in specific areas. The measures which contribute to the overall star rating are not equally weighted, with measures such as medication adherence weighted heavily. Research has shown that providing medication therapy management (MTM) services to patients who appear to be non-adherent can directly affect star ratings in a positive way1. Thus, many health plans have contracted with pharmacies to provide MTM services as preferred pharmacies through the health plan. One focus of these MTM services is to promote medication adherence through programs which focus on converting 30 day supplies of medications to 90 day supplies when applicable. In these programs, pharmacists are presented cases where patients have received 30-day supplies of certain medications and are paid per case served and per prescription converted to a 90-day fill2. These programs assume that patients will take medications as prescribed when dispensed 90-day supplies. However, studies have shown that unused prescriptions from sources which fill more 90-day supplies (such as mail order pharmacies) are associated with higher quantities of unused surplus mediations3. Research has shown that the most common methods of handling unused surplus medications include storage in a cabinet, disposal through trash, or flushing medications down the toilet3,4,5. Keeping leftover medications in households poses a safety hazard by increasing availability (and thus risk of abuse), accidental ingestion by children, and ingestion of expired medications6,7,8. However, flushing medications down the toilet or throwing them in the trash contributes to environmental pollution, which can then lead to contaminated water and antibiotic resistance9. Drug take-back programs were authorized by the DEA following the Secure and Responsible Drug Act of 2010 to provide an outlet for patients to dispose of unused medications in a secure, environmentally friendly manner10. Bremo Pharmacy is an independent pharmacy in Richmond, Virginia which offers a continuous drug disposal program through the Medsafe Medication Disposal System by Sharps Compliance Inc. This program is open to the public during all pharmacy operating hours for a fee which varies by the quantity of medications returned for disposal. In addition, Bremo focuses heavily on innovative patient care and has enrolled over 70% of patients in SyncRx, a program which schedules patientsÆ medications to be filled at the same time each month for 30-day supplies. Through this program, patients are contacted monthly to determine any change in medication regimens before the medication is filled for the month. It is thought that dispensing only 30 days of medication at a time with frequent patient follow up allows patients to acquire less surplus of unused medications at home. Thus, Bremo is interested in collecting information regarding the quantities, characteristics, and financial costs associated with unused 30- and 90-day prescription medications returned to the pharmacy for disposal. Bremo will collect de-identified information from prescriptions returned to the pharmacy for disposal for financial analysis and distribute a survey to participants to learn more about prior disposal patterns and characteristics of participants in the drug disposal program.References:1.	Brandt NJ and Cooke CE. Centers for Medicare and Medicaid Services support for medication therapy management (enhanced medication therapy management) testing strategies for improving medication use among beneficiaries enrolled in Medicare Part D. Clin Geriatr Med. 2017;33:153-164.2.	Mirixa: Programs [Internet]. Reston, CA: 2006-2018. [cited 2018 Aug 18]. Available from: https://app.mirixa.com/MirixaPro/programs/Default.aspx 3.	Perry LA, Shinn BW, and Stanovich J. Quantification of ongoing community-based medication take-back program. J Am Pharm Assoc. 2014;54(3):275-279.4.	Maeng DD, Snyder RC, Medico CJ, Mold WM, and Maneval JE. Unused medications and disposal patterns at home: Findings from a Medicare patient survey and claims data. J Am Pharm Assoc. 2016;56(1):41-46.5.	Law AV, et al. Taking stock of medication wastage: Unused medications in US households. Res Social Adm Pharm. 2015;11(4):571-578.6.	MacKay JM, Samuel E. Safe medicine storage: Recent trends and insights for health educators. Washington D.C.: Safe Kids Worldwide, March 2018. [cited 2018 Aug 16]. Available from: https://www.safekids.org/research-report/safe-medicine-storage7.	Johnston LD, Miech RA, OÆMalley PM, Bachman JG, Schulenberg, JE, &amp; Patrick ME. Monitoring the Future national survey results on drug use: 1975-2017: Overview, key findings on adolescent drug use. Ann Arbor: Institute for Social Research, The University of Michigan. National Institutes of Health: National Institute on Drug Abuse, 2018.8.	U.S. Food and Drug Administration. DonÆt be tempted to use expired medications. 2016 Mar 01. [cited 2018 Aug 16]. Available from: https://www.fda.gov/drugs/resourcesforyou/specialfeatures/ucm481139.htm 9.	Wu M, Janssen S. Dosed without prescription: Preventing pharmaceutical contamination of our nationÆs drinking water. Environ Sci Technol. 2011;45(2):366-367.10.	U.S. Drug Enforcement Administration. Secure and Responsible Drug Disposal Act of 2010. Washington D.C. 2010 Jan 05. [cited 2018 Aug 16]. Available from: https://www.deadiversion.usdoj.gov/drug_disposal/non_registrant/s_3397.pdf</t>
  </si>
  <si>
    <t xml:space="preserve">There are no direct benefits to the participants in this study aside from having a free service to dispose of unused medications, rather than having to pay to dispose of their medications. </t>
  </si>
  <si>
    <t>What differences are associated with unused 30- and 90-day supply prescription medications?</t>
  </si>
  <si>
    <t>The technicians and pharmacists at Bremo Pharmacy will hold a meeting to describe the procedures of the study and ensure all staff are trained on research protocol. In addition, research protocol will be available for staff if any questions arise, and staff will be in frequent contact with investigator to answer any questions.</t>
  </si>
  <si>
    <t xml:space="preserve">The knowledge gained from this study can help the healthcare community better understand the waste and financial cost associated with dispensing higher quantities of prescription medications. In addition, this knowledge will help the healthcare community better understand current disposal practices for leftover medications within the home. </t>
  </si>
  <si>
    <t xml:space="preserve">Participants will be coming in already to dispose on the medications.  This service has been going on at this location.  When they come in to dispose of their medications they will be asked to participate in the study.  </t>
  </si>
  <si>
    <t>ò	To compare the quantities, characteristics, and financial costs associated with unused 30- and 90- day prescription medications returned to a community pharmacyò	To determine previous disposal patterns and characteristics of participants in a community pharmacy drug disposal program</t>
  </si>
  <si>
    <t>Patients over the age of 18 presenting to Bremo Pharmacy to dispose of prescription medications will be included in this study. The following demographics will be collected: age of the person presenting to dispose of the medications, age of the owner of the medications, and presence of those under the age of 18 in household of medication owner. The following descriptive data about the medication owner will be collected: primary prescription insurance company name, enrollment status in automatic medication refill program, medications for disposal obtained from mail-order pharmacy, reasons for medication disposal, previous disposal methods of medications, and how patients heard of the medication disposal program at Bremo. This information will be collected through a 10-question survey (Appendix A) which will be presented along with a cover letter regarding the research (Appendix B) to patients upon initiation of medication disposal process by pharmacy staff. If the patient agrees to complete the survey, the usual fee to dispose of medications will be waived by pharmacy staff. Pharmacy staff will be trained on procedure of administering survey, accepting/rejecting medications for research, and medication storage procedure once returned. Once pharmacy staff has collected the patient survey and appropriate medications, staff will assign a number to the survey, the study participant strike through patient information on prescription labels with a black permanent marker, the study participant will write the names/strength/quantity dispensed/day supply/year dispensed of drugs collected in a designated area on the survey, and place the survey with the collected medications in a basket of designated color to identify baskets which contain Schedule II-V medications and baskets with only Schedule VI medications. After data collection the medication bottles will be disposed of in the return bin for medication take back. The following information will be recorded by the study participant from the prescription labels of the medications returned for disposal and entered in a master spreadsheet: drug name, drug strength, quantity dispensed, quantity returned, day supply, date dispensed, name of dispensing pharmacy, and dispensing pharmacy location. This information will be collected prior to disposal of medications in MedSafe bin by Sharps Compliance, Inc. After data collection has ceased, financial costs will be assessed by matching medications with the average Bremo cash price over the three-month collection period. A studentÆs t-test will be used to compare the cost difference associated with 30- and 90- day medications. Descriptive statistics will be used to compare tablet ratio returned (quantity of tablets returned/quantity of tablets dispensed) for 30- and 90-day medications.</t>
  </si>
  <si>
    <t>Bremo Pharmacy;Bremo Pharmacy;</t>
  </si>
  <si>
    <t>HM20000352</t>
  </si>
  <si>
    <t>Multifaceted Program to Improve CF Outcomes</t>
  </si>
  <si>
    <t>Michael Schechter</t>
  </si>
  <si>
    <t>The principal investigator effectively enacted a multifaceted program to improve CF outcomes at his previous institution.</t>
  </si>
  <si>
    <t>It is expected that appropriate healthcare interventions will more consistently be provided and that disease outcomes and measures of overall health will improve.</t>
  </si>
  <si>
    <t>This is a quality improved study that seeks to implement old and new knowledge regarding optimization of practice and outcomes in cystic fibrosis.</t>
  </si>
  <si>
    <t>All persons will be informed at regular CF clinic meetings.</t>
  </si>
  <si>
    <t>Local (and not generalizable) knowledge of how to improve quality of patient care, improve FEV1 and BMI</t>
  </si>
  <si>
    <t>The study's goals are to improve the average lung function of adults and children cared for at VCU to rise above the average of the CF care center network by the end of 3 years and to attain the 75th percentile within 5 years.  Second, to improve the average BMI of adults and children cared for at VCU to attain the 50th percentile for weight for length (children &lt;2 years), 50th percentile for BMI (children 2-20 years) and a median of 23 for males and 22 for females by the end of 3 years.</t>
  </si>
  <si>
    <t xml:space="preserve">We propose a Multifaceted Program to Improve CF Outcomes (MPICO) that will bring together the VCU Adult and Pediatric CF programs along with patient/family partners to implement various effective approaches with a proven track record of success at other CF centers.The goals of this program are 1. to improve the average lung function of adults and children cared for at VCU to rise above the average of the CF care center network by the end of 3 years and to attain the 75th percentile within 5 years. 2. To improve the average BMI of adults and children cared for at VCU to attain the 50th percentile for weight for length (children &lt;2 years), 50th percentile for BMI (children 2-20 years) and a median of 23 for males and 22 for females by the end of 3 years. This will be accomplished by ò improving the VCU microsystem to support consistent care; ò adopting the ôsignature themesö of the CFF benchmarking program; ò improving inpatient care of PEx to increase the likelihood of recovery of baseline FEV1 and weight gain; ò improving disease self-management and adherence Aim #1: We intend to make changes in the VCU CF Center microsystem to improve care The PI has prior experience in the culture change that is involved in transforming CF team thinking to facilitate QI work, having led the first CFF Learning and Leadership Collaborative in association with the National Initiative for ChildrenÆs Healthcare Quality and then successfully introducing the concept to the CF Center at Emory University. Several materials developed at Emory and documenting the success of programs there are attached to this application to provide concrete illustrations of what the PI intends to accomplish at VCU. We plan a number of steps to effect culture change and reinstate the QI foundation, including the following: 1. Appreciate that changes must be made to the system of healthcare delivery. The first important priming activity is to cultivate the idea that the providers are working within a care system whose outcomes are directly related to its function, but this can be modified to be more supporting and team members need to work together in an interdependent way to best achieve our goals. Many of the exercises featured in the CFF/Dartmouth Microsystems guidebook will be used to help optimize team function, and they will be introduced as part of our process. 2. Work with an idealized model of chronic care delivery. WagnerÆs chronic illness care model[38] provides a useful framework for CF care, conceptualizing an idealized system of healthcare delivery that is composed of several interdependent components inside and outside the practice setting that operate within a long-term continuum. Specific components that will be incorporated into our plan include:  a. Interactions with community organizations and primary care providers b. Interactions with the VCU health system as a whole, which has been working over the last decade to create a permeating culture that promotes Safety and Quality as its highest priority. c. Examination and reconsideration of delivery system design, i.e., the structure and function of the clinic. We will work towards establishing clearly defined roles and responsibilities for all team members. The team will meet weekly to discuss methods by which clinic flow is optimized, patient visits accomplish specific goals, and appropriate follow-up is arranged. d. Introduction of decision support tools to ensure intended care. Algorithms will be developed or adopted from elsewhere to help standardize pulmonary and nutritional care, minimize reliance on rote memory, and ensure the prescription of intended care. See the attached algorithms the PI developed with the Emory team, which will serve as a starting point for the VCU to rework as appropriate (Appendix 1. Nutrition Algorithm , Appendix 2. Pulmonary Algorithm). e. Collection of data to support care. We will develop our own Access database to supplement Port CF reports, providing easy access to individual patient data relevant to care decisions timely reminders regarding routine interval monitoring and care. This data collection will allow us to monitor performance at the center level to keep the team informed of the true effectiveness of their care. 3. Test small changes sequentially and then spread the effective ones. We will introduce changes using Plan/Do/Study/Act (PDSA) cycles, a change strategy of proven effectiveness that is familiar and used throughout the healthcare community. The repeated use of PDSA cycles provides a scientific basis for testing theories and identifying effective methods that accomplish meaningful improvements in care. The key to the success of this approach is the use of small changes that are easily accomplished, followed by the analysis of data to evaluate the impact of the intervention. 4. Use data to get feedback on the effectiveness of the work. Once care algorithms are developed, process measures will be created, tracked, and displayed to provide ongoing feedback for PDSA cycles and to evaluate process improvement activities. Outcomes (FEV1, BMI) be tracked through downloads and analysis of our centerÆs registry data from port CF. These will be displayed in run charts and process control charts for team members, patients, and healthcare workers throughout the institution to see, and will also be used to report to Institutional leadership. This data display will also be useful for long term dissemination plans within the CF community through NACFC presentations and publications. 5. Collaborate, and ææstealÆÆ good ideas shamelessly. The advantages of collaboration and sharing are well known to the community of CF centers that have participated in Learning and Leadership Collaboratives as well as those that participated in the CFF Benchmarking and Mentorship programs. Our center is strongly embedded in these CF networks and while there is no current plan to specifically work with other centers we expect that we will draw from the experience of others in creating our algorithms and redesigning our workflow. In addition to this, the PI is leading an initiative at VCU to establish a Department-wide program within Pediatrics to improve outcomes of care for children with chronic disease. Each division is being asked to identify a specific condition of interest and make use of national care guidelines to determine best practice. QI teams will be coached in techniques outlined in this section and supported in data collection and graphic display. The multidisciplinary participation in this program is expected to provide synergy with efforts planned in CF, and rich opportunities for collaboration across the institution. Aim 2. Adoption of the ôSignature Themesö identified by the CFF Benchmarking Program 1. Team building As noted, a striking finding of the CFF-sponsored and other healthcare benchmarking programs was near-universal presence of strong team function at high-performing centers, resulting in a smooth running microsystem that effectively communicates with patients and families, facilitating the development of better disease self-management skills and shared decision making. This team building and clear communication of responsibilities and expectations will be a priority in the coming year, accomplished in a number of ways but most specifically through weekly meetings and team building exercises. 2. High expectations, little reliance on rescues: Preclinic meetings will carefully review CFF Smart Reports for changes in FEV1 and nutritional indices and algorithms will be designed to ensure a consistent high degree of sensitivity to unfavorable manifestations of disease and subtle changes for the worse. Specific targeting of infants will be done with an eye to early detection of any manifestations of lung disease and maintenance of normal nutritional measures. 3. Patient and family empowerment The VCU family (pediatric program) and patient (adult program) advisory groups will be strengthened and play an active and involved role in the creation and refinement of our program aims. Members will sit on our QI steering committee to help set priorities and provide feedback to updates. A patient and family newsletter will be produced in collaboration with the advisory groups to publicize our progress. Efforts to ensure individual patient education and promote disease self-management within the clinic will include the sharing of PortCF Smart Reports at each visit, and the development of a patient/provider manifesto outlining the goals of CF therapy. Aim 3. Improving care of Pulmonary exacerbations The primary goal for this aim is to increase the proportion of admitted patients who return to baseline lung function at treatment end and secondarily to also improve their weight gain. This part of the program will be modeled on a program we called ôBreathe In Blast Offö at the PIÆs previous institution.To educate inpatient staff on the rationale of the program and allow them to maximally contribute to patient educational and therapeutic efforts an annual ôCF Academyö will be initiated. This will be a day-long seminar led by the CF team for both adult and pediatric inpatient staff, to educate them on the principles and goals of CF treatment. The program will help not only to increase awareness and improve consistency, but also teach the value of each clinicianÆs role and help to foster an interest in improving the quality of their care. A multidisciplinary steering committee will be assembled and include leaders from hospital administration, medicine, nursing, respiratory therapy, nutrition, physical therapy, social work, child life, and pharmacy, as well as representatives from the family and patient advisory boards. CF physicians will standardize care as much as possible, creating a PEx admission order set and inpatient treatment algorithm and pathway. Discipline-specific workgroups will be organized and charged with planning how to implement care processes in a uniform manner. Where feasible, pediatric and adult care will look the same, but there will be differences depending upon work pattern characteristics on the adult and pediatric hospital units. Workgroups will establish plans to accomplish their tasks in various ways, including benchmarking visits to outside institutions to learn of othersÆ successes and systematic re-education of staff in standardizing specific techniques such as airway clearance. The teams will be trained in PDSA cycles and data collection to accomplish their goals. Nursing will play a central role in coordinating the process. Nurses will work with the other disciplines and the patients and families in establishing an explicit schedule for all therapeutic activities (including meals and school) to ensure that patients are available to consistently receive all intended treatments. All treatment providers (including physicians) will be expected to observe and respect the schedule for visits. On the pediatric side, a token-based incentive system will be instituted to encourage participation. Pediatric patients will receive tokens as a reward for on-time wake-up and bed-time as well as active participation in all therapeutic activities. This will be overseen by child life, with tokens being redeemed for prizes at the end of the hospitalization. The strategies described above were instituted by the PI at ChildrenÆs Healthcare of Atlanta when he was there, and resulted in a 36% increase in the likelihood that patients would return to baseline lung function by the end of the hospitalization, with a less consistent increase in weight gain. In addition to activities to improve hospital care, we also plan clearer education for patients regarding the need to detect early signs and symptoms of PEx and institute closer monitoring in this regard. The latter activities will be discussed in the next section under adherence. Aim 4. Improving adherence The challenge of improving adherence is that, as noted above, no specific methods have been shown to be effective in CF. For this reason, it is not entirely clear that a program to improve adherence should be seen at this time as a QI effort (defined as attempts to ensure the uniform use of therapies that are known to be effective) rather than research. Nonetheless, we are sufficiently confident that we can make an impact that we plan to proceed by instituting the following strategies: 1. We will train our psychology graduate student and adherence nurse (see below) in motivational interviewing and the problem-solving approaches developed for the iCARE[29] program based on the assumption that this may be an effective intervention for at least some of our patients, and make use of these techniques during clinic visits. 2. The psychologist and social worker will use the HADS instrument to continue to screen all patients and parents for anxiety and (especially) depression and refer for treatment as indicated.3. An ôadherence nurseö will be hired whose primary job will be to make telephone contact with all patients on a regular basis (several times/week). The goals of these telephone calls will be to: a. Project a sense of caring an concern about the patient and/or family and how they are doing. b. Check and ôremindö patients regarding chronic therapies, use the problem-solving interview techniques mentioned above to help generate ideas on how to promote adherence, and elicit feedback on how these ideas are working. c. Determine any new social or personal barriers that may arise, and institute attempts to help (in association with the center social worker). d. One of the most important aspects of disease self-management and adherence in CF is an appreciation of the need for constant surveillance for signs and symptoms of PEx, which should then lead to a call to the care center to allow prompt initiation of treatment. We will develop a checklist to make a semi quantitative survey of signs and symptoms that will be administered at every phone call. Patients thought to be possibly experiencing a PEx will be discussed with their physician. ò Our center has previously tried distributing home spirometers for self-monitoring of FEV1 but patients quickly lost interest and failed to use them regularly. However, we will continue to offer these, and for those patients who use them the nurse will collect measurements and use them to determine the need for referral to a physician for treatment. </t>
  </si>
  <si>
    <t>Health system-based QI study with a CAB. I'd be disinclined to include this study as CEnR. On the other hand, this study reminds me of a PBRN style study, and Emily advised that all PBRN studies are CEnR.</t>
  </si>
  <si>
    <t>HM20014425</t>
  </si>
  <si>
    <t>Safe as Yourself: Rural LGBTQ Youth Project</t>
  </si>
  <si>
    <t>Traci Wike</t>
  </si>
  <si>
    <t>LGBTQ+ youth experience school and community-related violence at higher rates thantheir heterosexual and gender conforming peers (Kann, Olsen, McManus et al., 2016). Definedas lesbian, gay, bisexual, transgender, queer, and other sexual and gender minorities, increasingnumbers of youth identify as LGBTQ+, placing them at heightened risk for experiencingvictimization, such as bullying, harassment, and discrimination (DÆAugelli, Pilkington, &amp;Hershberger, 2002; GLSEN, 2015; Sterzing &amp;Edelson, 2017; Williams, Connolly, Pepler, &amp;Craig, 2005). A 2015 national study on school climate by the Gay Lesbian Straight EducationNetwork (GLSEN) indicated that LGBTQ+ students experience verbal (85%) and physical(27%) harassment based on their sexual and/or gender identity while 38% missed school due tofeeling unsafe (GLSEN, 2015). Other studies have shown prevalence rates for bullyingvictimization among LGB youth as high as 96% (Sterzing, 2012) while transgender and gendernon-conforming youth experience higher rates of victimization based on their gender expressionthan LGB youth (Kosciw &amp; Greytak, 2009). The Minority Stress Model (Meyer, 2005) suggeststhat minority stress stemming from these victimization experiences contribute to disparities inmental health outcomes for LGBTQ+ youth, such as higher rates of depression, substance use,suicidal ideation, and suicide attempts (Hall, 2018; Hatzenbuehler, 2009; Martin-Storey &amp;Crosnoe, 2012; Ybarra, Mitchell, &amp; Kosciw, 2015). Therefore, gaining full understanding of theprocesses affecting victimization experiences, including a focus on the context of theseexperiences is imperative.Most research on LGBTQ youth has focused on youth living in more metropolitan andurban centers. Much less research exists regarding experiences of youth living in rural areas. A2011 national survey conducted by GLSEN indicated that LGBTQ+ youth living in rural areasand small towns may be at even greater risk for these psychosocial outcomes than their moreurban counterparts (Palmer, Kosciw, &amp; Bartkiewicz, 2012). Rural youth may experience lesssocial support, more social isolation, and be exposed to more hostile school and communityenvironments than those living in metropolitan areas (Paceley, 2016). A 2011 GLSEN report onthe experiences of LGBTQ+ youth in rural and small towns found that youth in these areas weresubjected to more biased language (i.e. homophobic and sexist remarks), verbal, physical, andonline harassment, and missing school due to being victimized than those in urban and/orsuburban school (Palmer, Kosciw, &amp; Bartkiewicz, 2012). Gender minority youth living in ruralareas have also been found to be more victimized based on their gender expression than thoseliving in suburban areas (Kosciw &amp; Greytak, 2009).Youth living in more rural areas are often less visible and have less access to supportiveresources related to their sexual and gender identities (Hatzenbuehler et al., 2014; Kosciw &amp;Greytak, 2009; Paceley, 2016); however, various social supports have been found to buffer theeffects of victimization experiences for LGBTQ+ youth that may also apply to rural LGBTQ+youth. Hatzenbuehler et al. (2014) reported that schools with more positive school climates indicated  having Gay-Straight Alliances (GSAs), more inclusive health curricula, and anti-bullying policies prohibiting harassment based on sexual and/or gender minority status decreased reports of suicidal thoughts compared to those who were in schools without positive schoolclimates. Other studies have reported similar findings on protective factors for LGBTQ+youth including connection to LGBTQ+ peers, having supportive teachers and supportive familymembers (GLSEN, 2011; Hall, 2018). However, it is unclear how accessible these supports are for rural youth, especially in particularly conservative and hostile environments where sources ofsupport may also serve as sources of victimization for LGBTQ+ youth. Being able to understand and leverage existing social supports, including areas of resilience specific to rural youth is highly important.---BibliographyBirkett, M., Espelage, D., &amp; Koenig, B. (2009). LGB and questioning students in schools: Themoderating effects of homophobic bullying and school climate on negative outcomes.Journal of Youth and Adolescence, 38, 989-1000.Creswell, J. W., Plano Clark, V. L., Gutmann, M. L. &amp; Hanson, W. E. (2003). Advanced mixedmethods research designs. In A. Tashakkori and C. Teddlie (Eds), Handbook on mixedmethods in the behavioral and social sciences (pp. 209-240). Thousand Oaks, CA: SagePublicationsD'Augelli, A. R., Pilkington, N. W., &amp; Hershberger, S. L. (2002). Incidence and mental healthimpact of sexual orientation victimization of lesbian, gay, and bisexual youths in highschool. School Psychology Quarterly, 17(2), 148-167.Fisher, C. &amp; Mustanski, B. (2014). Reducing health disparities and enhancing the responsibleconduct of research involving LGBT youth. Hastings Center Report, 44, S28-S31.Goldbach, J. &amp; Gibbs, J. (2017). A developmentally informed adaptation of minority stress forsexual minority adolescents. Journal of Adolescence, 55, 36-50.Hall, W. (2018). Psychosocial risk and protective factors for depression among lesbian, gay,bisexual, and queer youth: A systematic review. Journal of Homosexuality, 65, 263-316.Hatzenbuehler, M. L. (2009). How does sexual minority stigma ôget under the skinö? Apsychological mediation framework. Psychological Bulletin, 135(5), 707û730.Kann, L., Olsen, T., McManus, W.A., Shanklin, S.L., Flint, K.H., et al. (2016). Youth riskbehavior surveillanceùUnited States, 2015. MMWR Weekly.Kosciw, J. &amp; Greytak, E. (2009). Who, what, where, when, and why: Demographic andecological factors contributing to hostile school climate for lesbian, gay, bisexual, andtransgender youth. Journal of Youth and Adolescence, 38, 976-989.Martin-Storey, A. &amp; Crosnoe, R. (2012). Sexual minority status, peer harassment, and adolescentdepression. Journal of Adolescence, 35, 1001-1011.McInroy, L. (2016). Pitfalls, potentials, and ethics of online survey research: LGBTQ and othermarginalized and hard-to-access youths. Social Work Research, 40, 83-93.Meyer, I. H. (2003). Prejudice, social stress, and mental health in lesbian, gay, and bisexualpopulations: conceptual issues and research evidence. Psychological Bulletin, 129(5),674û697.Paceley, M., Hwu, A., &amp; Gandy-Guedes, M. (2017). Nonmetropolitan sexual and genderminority youths' friendships: Perceptions of social support among SGM and non-SGMpeers. Journal of Gay &amp; Lesbian Social Services, 29, 399-414.Paceley, M. (2016). Gender and sexual minority youth in nonmetropolitan communities:Individual and community level needs for support. Families in Society, 97, 77-85.Palmer, M., Kosciw, J., &amp; Bartkiewicz, M. (2012). Strengths and silences: The experiences ofgay, lesbian, bisexual, and transgender students in rural and small towns. New York:GLSEN.Sterzing, P. &amp; Edelson, J. (2017). Polyvictimization prevalence rates for sexual and genderminority adolescents: Breaking down the silos of victimization research. NIJ, Office ofJustice Programs, US Department of Justice.Sterzing, P. (2012). Risk and protective factors for bullying victimization among sexual minorityyouths. Unpublished doctoral dissertation. Washington University, St. Louis, MO.Williams, T., Connolly, J., Pepler, D., &amp; Craig, W. (2005). Peer victimization, social support,and psychosocial adjustment of sexual minority adolescents. Journal of Youth andAdolescence, 34(5), 471û482.Ybarra, M., Mitchell, K., Kosciw, J., &amp; Korchmaros, J. (2015). Understanding linkages betweenbullying and suicidal ideation in a national sample of LGB and heterosexual youth in theUnited States. Prevention Science, 16, 451-461.</t>
  </si>
  <si>
    <t>This study will promote understanding of the experiences of LGBTQ+ youth in rural areas which could influence school and community infrastructure, policies, and protocol to ensure better protection and greater inclusion for these youth.Direct benefits for youth may include being able to openly share their stories with adults and contribute to increased understanding and supports for other youth that are part of the LGBTQ+ community.  There is no guarantee of direct benefits to participants.</t>
  </si>
  <si>
    <t>This study is focused on the experiences and social supports of youth across multiple contexts (school, community, home, peers). From a developmental perspective, adolescence is a crucial time of identity formation and developing a healthy sense of self. The timing of coming out as LGBTQ+ is earlier than in the past with more youth identifying as a sexual and/or gender minority as early as middle school age (~12). Thus, interventions to create more supportive contexts for youth have begun to focus efforts as early as age 12. Although the study is not solely focused on school, school is an important context for youth because much of the research on LGBTQ+ youth and victimization identifies peers and teachers as strong supports for youth even though school can also be a place of great adversity. In addition, interventions, like Gay Straight Alliances (GSAs) that have found to be important buffers of victimization are situated within the school context with many being student-led as early as middle school. The period of middle school is well known as a time of intense challenges for youth in terms of identity development, peer ecologies, and experiencing belongingness. Middle school age youth that identify as LGBTQ+ are increasingly at risk for developing problems associated with victimization, such as physical and mental health difficulties. As such, it is imperative to capture the experiences of rural LGBTQ+ youth at middle school age AND high school age to develop interventions across this developmental period.</t>
  </si>
  <si>
    <t>This study is guided by the following research questions:1) What are the lived experiences of rural adolescents identifying as LGBTQ+ across contexts (school, peers, family, community)?2) What are specific supports across these contexts that promote strength and resilience among LGBTQ+ youth?</t>
  </si>
  <si>
    <t xml:space="preserve">PI has received confirmation of collaboration from the Executive Director of OUTright Youth of Catawba Valley, the agency with which partnership has been made to carry out this project. The PI and the Agency Director already are in regular contact about the project via email and phone calls. Prior to implementation of the project, regular, biweekly telephone meetings will be held between the university research team and the collaborating agency. </t>
  </si>
  <si>
    <t xml:space="preserve">Current knowledge of LGBTQ+ youth experiences with bullying and harassment and factors that promote youth resilience is primarily derived from studies in urban and suburban settings. Much less research has looked at the unique experiences of rural LGBTQ+ youth, especially in the South. In addition, much of the work on youth bullying and harassment focuses on the school context, which does not fully capture all of the contexts in which youth, especially LGBTQ+ youth, may encounter challenges or leverage supports and build on inherent strengths in openly expressing their identities. This study will illuminate rural LGBTQ+ youth's lived experiences and provide information about challenges and supports that may overlap or be distinct from those of urban and suburban LGBTQ+ youth, thus providing guidance for interventions that promote positive wellbeing for rural LGBTQ+ youth. </t>
  </si>
  <si>
    <t>Participants will be recruited in partnership with a well-established LGBTQ+ youth organization serving a broad five county region. As the only agency in the region focused on programs and services for LGBTQ+ youth, they have built strong community trust, visible presence, and wide social media reach. This will allow us access to youth who attend agency programming in addition to less visible youth who interact with the agency through websites and informal LGBTQ+ peer networks. For data collection, recruitment strategies will include posting flyers in the agency space and other spaces that LGBTQ+ youth frequent, holding information sessions at the partnering agency, posting an electronic copy of the flyer on the partnering agency's social media page and in-person agency networks (formal and informal) to distribute information about the study. Agency personnel will not be directly involved in recruiting youth; they will only provide information about the study and direct interested youth to the research team contacts.Potential participants can indicate their interest in the study by emailing the study PI or calling the study phone line. A voicemail message will be set up instructing participants to let the research team know how they would like their message returned, if at all. If the participant does not indicate that it is okay to return the call, the research team will not re-contact the participant in order to ensure their safety. Participants may also contact the established agency point person who will direct them to the PI's email or phone number for more information about the study. Once a participant contacts the PI, the PI or Graduate Research Assistant will determine if the participant is eligible by asking them: 1) to indicate their age, and 2) if they identify as LGBTQ+. This information will be noted on an excel spreadsheet to keep track of study interest, although unless an interview is scheduled, it will not be connected to the inquirer's name/contact information. Once eligibility is established, the research team member will then provide the participant with detailed information about the study and answer any questions. An interview will then be scheduled based on the participant and the researcher's availability. If the participant indicates that it is okay, a reminder text will be sent from the study phone number on the day of the scheduled interview. The researcher's phone number will also be provided to participants so that they will have the ability to contact the interviewer on the day of their interview.</t>
  </si>
  <si>
    <t>Study aims are as follows:Aim 1: To examine and understand rural LGBTQ+ adolescentsÆ lived experiences Aim 2: To describe and explore the types of support and positive resources that rural LGBTQ+adolescents access across social contexts (family, peers, school, community)</t>
  </si>
  <si>
    <t>This is a qualitative study using a narrative inquiry design (Creswell et al., 2003). We will collect qualitative data through in-depth, face-to-face interviews with youth participants,  Because we aim to understand the experiences of a vulnerable population living in a geographical area that is understudied, this design allows us to place primary importance on exploring young peopleÆs perspectives qualitatively, in essence sharing their stories, in their own voices. Topics covered in the interview will include youth's experiences related to identifying as LGBTQ+, including challenges across school, family, peer, community contexts, social supports that they perceive to be available, and places of strength and coping that the youth identify.Eligible youth interested in completing a qualitative interview will arrange with the project team through email or phone to meet in a private, confidential space provided by the agency.The PI or RA will serve as the interviewer and will describe the purpose of the research and obtain informed consent. For youth younger than 18, parental consent and youth assent will be obtained. Qualitative interviews are designed to last up to 1 hour. Upon completing the interview,participants will receive a $25 cash incentive and a resource card that details LGBTQ+ youthresources within the area.</t>
  </si>
  <si>
    <t>OUTright Youth of Catawba Valley;OUTright Youth of Catawba Valley;OUTright Youth of Catawba Valley;</t>
  </si>
  <si>
    <t>HM20015603</t>
  </si>
  <si>
    <t>Cross-Cultural Trauma-Informed Care: Building Capacity and Partnership for Community Healing</t>
  </si>
  <si>
    <t>Refugees, by definition, have gone through tremendous traumas, including war, torture, threats to life, loss of family and community, confined or congestive living and displacement, and other prolonged adversities during forced migration (Hecker, Fetz, Aimani, &amp; Elbert, 2015). Additional challenges are the secondary impacts of refugee situations, such as weakened or destroyed social support systems, oppression and discrimination in a foreign country, and the new challenges of acculturation and integration after resettlement (Phillimore, 2011). Therefore, refugee populations often face dual sources of distress; the strain of past traumas and current factors of acculturative stressors that exacerbate coping means and resources (Ellis, MacDonald, Lincoln, &amp; Cabral, 2008). This results in health and mental health needs for refugees that are often higher than their counterparts in their home country as well as general population (George, Thomson, Chaze, &amp; Guruge, 2015). A systematic study with 181 surveys comprising 81,866 refugees revealed a prevalence rate of 30.6% for PTSD and 30.8% of depression (Steel et al., 2009). Some refugee groups having experienced protracted refugee situations report a higher risk of mental disorders, such as 48% PTSD in Somali refugees (Onyut et al., 2009), 36% depression among refugees from Burma (Schweitzer et al., 2011). Furthermore, other additional health problems such as diabetes, hypertension, somatic pains and chronic non-communicable diseases (Yun et al., 2012) may exacerbate the mental health problems of refugees and impede their resettlement and integration to the local community (Murray, Davidson, &amp; Schweitzer, 2010). Despite the high needs of health and mental health care, refugees often face another set of challenges that obstruct appropriate and timely interventions and services upon resettlement. In addition to complex healthcare systems and social services in the U.S., refugees often experience a lack of culturally and linguistically competent providers in various settings, which tends to create additional burdens to the refugee community (Kirmayer et al., 2011). Alien concepts and ideas of Western mental health treatment and preventive medicine are seen as perplexing and tend to induce confusion and stigma (Miller &amp; Rasco, 2004). Such alienated experience in mental health and health care likely increases the risk for refugees to decline medical assistance and treatment due to distrust of healthcare providers, shame, and fear of being stigmatized (Lim, Hoek, &amp; Blom, 2014). Unattended refugee trauma and untreated health and mental health needs, in turn, tend to lead to a higher risk for poor mental health outcomes and public health concerns (Vaage et al., 2010). Marshall et al. (2005), for example, showed that Cambodian refugees in the U.S. continued to experience high prevalence rates for PTSD and major depression, at 62% and 51% respectively, even after two decades after resettlement in the U.S., due to untreated trauma of war and migration. Similarly, the Centers for Disease Control (2013) investigated a suicide epidemic among Bhutanese refugees in the U.S. between 2009 and 2012 and found high levels of cultural trauma and depression, both of which correlate with an increased risk of self-harm, low social functioning and diminished coping resources (Subedi et al., 2015).In order to properly respond to such enormous needs in refugee populations, three main gaps in refugee services and care need to be addressed in the U.S. resettlement context. One daunting gap in refugee mental health services is the lack of community capacity for culturally-competent services and community support. This issue is related to service providersÆ lack of understanding of clientsÆ culture and the challenges involved in offering culturally-appropriate services. There is a significant gap in evidence-based practice for refugee wellness in the early resettlement context.  Although some anecdotal evidence is available on the use of a strength-based approach in refugee case management, few formative evaluations or scientific inquiries have been reported. In spite of a growing number of literatures on refugee mental health interventions (ex. cognitive behavioral therapy, narrative exposure therapy, school-based interventions for youth, or women support groups; Murray et al., 2010), only a small number of studies have been conducted to improve refugeesÆ social functioning and health promotion (Goodkind et al., 2016; Im &amp; Rosenberg, 2016). Refugee resettlement interventions remain neither sufficient nor institutionalized, and little evidence is available either on an intervention model or implementation strategies.The current project will take a multi-tiered care approach to guide a stratified intervention model and capacity building planning for refugee adjustment and mental health support. A multi-tiered care model is adequate to respond to various needs for mental health and psychosocial support of refugees and provide appropriate and effective service referrals tailored to the early stage of resettlement.  The first two tiers of intervention focus on services and outreach to the general refugee population for cultural adjustment and social integration. Tier 1 includes trauma and culture-informed care integrated to existing services (such as RHS screening, Cultural Orientation, VolAg Case Management, ESL/Vocational training, etc.) in order to promote services that are culturally responsive and sensitive to refugee trauma and to build capacity to recognize unique needs of refugees for adequate referrals. Tier 2 will focus on healthy acculturation and social adjustment by providing a peer-led intervention (i.e., peer-to-peer support group) that aims to increase awareness and skills around stress coping, preventive mental health, substance use, etc. The Tiers 3 &amp; 4 include intense care and mental health treatment for targeted groups whose RHS-15 score is 12 or above. Tier 3 is designed for trauma-specific care while Tier 4 is for services for refugees with severe mental illness. Two pillars will be adopted as a principle of care and capacity training: trauma-informed and culture-informed. The scope of the current project will focus on the adaptation of capacity building materials and intervention curricula for Tier 2 in order to build an organizational culture and community environment for culturally responsive human resources and capacity in the refugee community and refugee service sectors. This will provide a basis for trauma-informed systems of care for newly arrived refugees. After a pilot study (see HM200002261), two related but independent manuals were developed and disseminated. One is a training manual, called Trauma-Informed Cross-Cultural Psychoeducation (TICCP) and the other is the Community Wellness Workshop for a community-based education/training for refugee community members. This IRB protocol is to utilize some of the collected data by the agencies who adopted both or either of the curricula and conduct follow-up studies to evaluate how community agencies have adopted and delivered this program and what impact the implementation of TICCP/CWW has been made in the communities or agencies. The adaptation and implementation of TICCP/CWW have occurred organically and the agencies who did or will utilize these materials are beyond the greater Richmond area, including but not limited to other localities in Virginia (ex. Charlottesville), Kentucky, and possibly other states.</t>
  </si>
  <si>
    <t xml:space="preserve">Some direct benefits of this study to participants, both providers and community members, may include increased awareness and assessment of training/intervention that they attended. Broader impacts and benefits of the study will be beyond such direct benefits to the participants as this program informed by this evaluation study can be effectively disseminated and adopted in multiple sites and communities to build capacity and partnership for trauma-informed and culturally sensitive care for refugee newcomers.  </t>
  </si>
  <si>
    <t xml:space="preserve">All the participants of TICCP are fluent English speakers (either native-born American providers or competent bi-/multi-lingual community leaders/staff). Some participants in CWW may not speak in English fluently, but due to lack of budget/resources for interpretation, we will ask agencies to identify and refer to us those who can speak English only. </t>
  </si>
  <si>
    <t xml:space="preserve">The capacity building training and psychosocial intervention materials that are culturally adapted to the refugee community will improve resettlement outcomes including health literacy and healthy behaviors, perceived adjustment to the host community, sense of community, emotional distress, and social functioning.In addition to exploring the impacts of the training and intervention, we would also like to explore the process of adaptation of the curricula and challenges and opportunities in the implementation and dissemination of the program. Sample questions regarding process evaluation will include open-ended questions that:* Are important to program staff and stakeholdersò Address important program needs ò Reflect program goals, strategies, and objectives of your program.ò Can be answered with available resources, including funds and personnel expertise.ò Can be answered within the available timeframe.ò Provide information to make program improvements* The types of questions were adopted from CDC's Evaluation Briefs (https://www.cdc.gov/healthyyouth/evaluation/pdf/brief4.pdf). We may also embed some questions from the RE-AIM framework to gain insights about the program's development and the impact in the setting. Sample questions will also include:?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This framework will not only allow the researchers to investigate the continuum of effectiveness and implementation, but also provide a systematic context for the evaluation of intervention impacts implemented at both levels of individuals and settings. </t>
  </si>
  <si>
    <t>This study is a basic evaluation/follow-up study that will be conducted by the PI with the assistance of a doctoral graduate research assistant (GRA). All the protocol and research related documents will be adequately shared with agencies that implemented or will conduct TICCP/CWW, as well as the GRA.  The GRA and anyone involved in this study will be closely supervised and communicating during the entire research process through regular research meetings (i.e. weekly in-person meeting and regular email/phone communication while the project is ongoing).</t>
  </si>
  <si>
    <t xml:space="preserve">The scientific benefit of the knowledge to be gained has to do with the development of culturally responsive, evidence-based curricula intended to facilitate the adaptation and adjustment of refugees in a new country. This project will conduct an evaluation study on both process and outcomes of the training-intervention model, which will inform future studies adopting implementation science approaches to build an evidence-based program for refugee mental health and psychosocial support that is culturally grounded and community-based. </t>
  </si>
  <si>
    <t xml:space="preserve">This study proposes two different types of evaluation/follow-up: Evaluation on the process and impacts of the training/intervention on the participants who 1) already received the TICCP/CWW or 2) will receive the TICCP/CWW.- Some agencies collected evaluation data as part of their program evaluation to report to their funders. The information they collected include open-ended discussions (audio files after their own consent process), short survey forms (in part due to CEU credit requirement or regular program M&amp;E). The data was collected by the agencies who conducted the training/intervention (TICCP/CWW) in their community, which means that the information already collected by the agencies are secondary data to this study. Once VCU IRB is approved, a focal person in each agency will provide the PI with the data using a shared drive that this research team will create (ex. password-protected VCU drive). - The PI is not involved in the recruitment of participants of TICCP/CWW (for both the secondary data that was already collected and future program evaluation of any sort). Participants of the TICCP/CWW were and will be identified and recruited by agencies alone who adopt these training/intervention modules. It is beyond the scope of the PI's capacity to select who will/can participate in the training/intervention. The PI will approach TICCP/CWW participants and facilitators who were/are selected by each agency who implemented the program after the agreement of the program participants. - Once the PI receives the contact information of participants and facilitators, the research team will email them to introduce the evaluation/follow-up study along with a consent form. A survey form (appended) is a standard assessment that was implemented by agencies and we are going to use the same form for a follow-up (after minor revisions - ex. instead of pre- and post training ratings, 3/5/10... month followup rating). - Recruitment will be mostly performed by email. Agencies will disseminate the information about the follow-up/evaluation study (by email) and after the agreement of potential participants, their contact information will be sent to the PI and the research team will reach out to them regarding their interest in evaluation. Before this informed consent procedure, agencies typically inform the participants about evaluation as the assessment of TICCP/CWW, both qualitative and quantitative, is often required as their routine practice (ex. reports to funders, regular M&amp;E procedure, etc.). -Recruitment will start in Spring 2019 and will last until early 2020 as the program grows and is expanding. The recruitment won't occur frequently within this time frame. Rather, it will be done locality by locality and conducted at once. An email for recruitment will be disseminated once and there will be a couple of follow-up emails (when not heard from recipients) to be sent out. A consent form can be appended for participants' information (though this is not a consent procedure and there will be a separate administration of a consent form). A sample recruitment letter/email is appended. After a potential participant express interest (by email), we are going to schedule a phone/skype interview or face-to-face interview depending on locality (ex. more face-to-face interview in VA). After informed consent, the research team will conduct an individual interview with each participant, using an interview guide. The interview will be audio-recorded only for transcription purpose and no personal information (ex. name) will be recorded. When recorded, we are going to delete them from a transcript and no names or personal information will be used and revealed for the study. A follow-up survey will be shared online (unless preferred otherwise). No special screening activities will occur unless there is a clear sign that the person has physical health issues that can interrupt participation. </t>
  </si>
  <si>
    <t xml:space="preserve">This project is to finalize and disseminate culturally responsive training and intervention curricula to build capacity among refugee service providers and facilitate the adjustment of resettled refugees and community leaders. By using a community-based participatory research approach, the project will evaluate the adaptation process and outcomes of the TICCP training and CWW program utilized by multiple agencies in different states. Qualitative evaluation research will be performed to investigate the effectiveness of the developed curricula and intervention based on culture-informed materials. Also, a short form of quantitive assessment (often used by agencies for the purpose of CEU credit or their own program evaluation) will be used to the assessment of training (pre- and post-training and a follow-up). </t>
  </si>
  <si>
    <t xml:space="preserve">This evaluation/follow-up study is to understand your process of adopting and implementing the training and/or intervention modules, called trauma-informed cross-cultural psychoeducation (TICCP) and/or community wellness workshop (CWW). 1. For the settings where participants' inputs on the program were already collected, we will ask agency's permission to use the collected information. In case some agency might want to get consent (verbal or written) from participants for using the agency's evaluation data for this "research", we will gain permission from each participant of TICCP/CWW for us to utilize the gathered information for the research purpose. If not agreed, the information provided by the participant will be identified by agency staff who can track the person's record and it will be then excluded from the study. Both interview and survey data from the agreed participants will be provided by the agency/community who implemented TICCP/CWW. We will request agencies to deidentify any personal information, if any, and utilize no identifiable information. When not possible, we will deidentify the data, for example, from the data (ex. no names are supposed to be collected in the survey or discussions, but in case names are included to audio files or survey forms, we are going to remove them before analysis).All the information will be de-identified and no personal information will be included to any of our analyses. The data is based on generic evaluation questions, such as what went well, what was missing, what should be addressed in the future or what can be done based on the current program, which are already embedded to the TICCP/CWW curricula. The survey questions are also very basic (assessment of knowledge/skills before and after TICCP/CWW) plus a few open-ended questions. Two sets of questionnaires actually used by implementing agencies are as following:1. Group Discussion: Evaluation and FeedbackPurpose: Facilitate discussion regarding the efficacy of the Community Wellness Workshop, and identify areas of growth for future facilitation.  ò	What new knowledge did you learn from the courses?ò	What could be improved for future classes?ò	Have you found differences in yourself and your families?ò	Have you tried bringing change to yourself and your families?2. ôFacilitator Debrieföò	Gather with other facilitators, if available, and discuss/evaluate the session:o	How did the session go? [Overall reflection]o	What went well? [Successes]o	What can be done differently? [Challenges]o	Did they grasp the concept of the session?o	Did the session benefit any other the facilitators?ò	Discuss the agenda for the following session, or collectively agree on an appropriate time to do so prior to the following session.2. For the agencies and communities who decided to utilize TICCP/CWW but no information is collected, we are going to ask participants and facilitators of TICCP/CWW about their interest in participation in the evaluation study (either or both interviews and/or surveys). Open-ended questions on the process of adaptation and implementation will be added to basic questions on "evaluation", such as:* how was TICCP/CWW perceived to program staff and stakeholders?ò Did TICCP/CWW address important program needs?ò Did the program reflect program goals, strategies, and objectives of your program?ò Can the program be implemented with available resources, including funds and personnel expertise?ò Can the program be answered within the available timeframe?ò Does the program contribute to the improvements of your practice or competencies?Also, a few questions, when relevant, related to RE-AIM can be added to understand how the TICCP/CWW program has been unfolded. ?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
  </si>
  <si>
    <t>Like Parsons and Howell's studies, above, this study collects primary data from agency representatives, in this case agencies that have adapted an existing training. Also  conducts secondary analysis on agencies' existing data. Claims CBPR but seems more translational?</t>
  </si>
  <si>
    <t>HM20014537</t>
  </si>
  <si>
    <t>Patient perceptions about adherence package usage and overall quality of life.</t>
  </si>
  <si>
    <t>Jean-Venable Goode</t>
  </si>
  <si>
    <t>The World Health Organization (WHO) calls poor adherence a ôworldwide problem of striking magnitudeö.1 WHO reported that approximately 50% - 60% of patients are nonadherent to the medicine that they have been prescribed, especially in those who are suffering from chronic disease. Greater than 30% of patients are readmitted to the hospital due to nonadherence. 2 The WHO defines adherence as ôthe extent to which the personsÆ behavior (including medication-taking) corresponds with agreed recommendations from a health care provider.1Previous studies have evaluated various compliance packaging methods3 such as the blister packs, per-unit dispensing4, pillboxes and their effect on adherence in chronic disease patients5, hypertension5, and psychiatric patients6; however, published studies have not focused on how the patients perceive compliance packaging or their awareness of how many doses of medications they are intentionally or unintentionally missing. Patients perspectives are critical to understand because they help healthcare professionals analyze if the concept of compliance packaging is being utilized correctly. This includes patientÆs perception of their daily behavior and routine while using compliance packaging.The purpose of this study is to identify the perception of patientsÆ adherence to compliance packaging and their perception of use and improvement in the quality of life versus patients managing their medications without compliance packaging. Results from this study may be utilized in gauging our understanding as community pharmacists of how patients perceive compliance packaging and their health while on compliance packaging, and why other patients refuse compliance packaging and their perspective on their health and progress.Compliance Packaging system and protocols at Hague Pharmacy: At Hague Pharmacy, Compliance packaging (CP) is offered as a free service to all patients. Hague pharmacy uses the blister pack method of compliance packaging. Patients are given four blister packs at a time with a one-month supply of medications. Each row in the blister pack represents a day of the week, and each column represents a time of the day (e.g., morning, noon, evening, night). Blister packs are only supplied one month at a time. Patients who are allowed 90-day supply medications are assigned a basket where all the remaining in-vial medications are stored in the pharmacy, until next monthÆs blister packs are due. Reference: 1.	SabatΘ E. Adherence to Long-Term Therapies: Evidence for Action. Geneva, Switzerland: World Health Organization; 2003.2.	Lam WY, Fresco P. Medication Adherence Measures: An Overview. BioMed Research International. 2015. 3.	Conn VS, Ruppar TM, Chan KC. Et al. Packaging interventions to increase medication adherence: systematic review and meta-analysis. Curr Med Ress Opin. 2015; 31(1): 145-1604.	Treibich C, Lescher S, Sagaon-Tevssier L, Et al. The expected and unexpected benefits of dispensing the exact number of pills. PLos One. 2017; 12 (9). 5.	Mahtani KR, Heneghan CJ, Glasziou PP. Et al. Reminder packaging for improving adherence to self-administered long-term medications. Cochrane Database System Rev. 2011. 9.6.	Gutierrez PM, Wortzel HS, Forster JE, Et al. Blister Packaging Medication Increases Treatment Adherence in Psychiatric Patients. Journal of Psychiatric Practice. 2017; 23 (5): 320-327.</t>
  </si>
  <si>
    <t>Potential benefits may include learning about compliance packaging</t>
  </si>
  <si>
    <t xml:space="preserve">What are patient perceptions about adherence and overall quality of life in patients receiving compliance packaging vs. patients receiving multiple vial medications? </t>
  </si>
  <si>
    <t xml:space="preserve">The research team will have face to face meetings, monthly phone calls and communicate regularly via email. </t>
  </si>
  <si>
    <t>Knowledge will be gained about the benefits of compliance packaging on medication adherence and outcomes</t>
  </si>
  <si>
    <t>The pharmacy database at Hague Pharmacy will be used to identify patients participating in the compliance packaging program and patients who are 18 years of age or older and on 5 or more medications and not participating in the compliance packaging program</t>
  </si>
  <si>
    <t xml:space="preserve">1.	To evaluate the patient perceptions about adherence who currently use compliance packaging versus patients who do not. 2.	To determine patient perceptions of compliance packing use on their quality of life (QOL). </t>
  </si>
  <si>
    <t>A sample of 100 adult patients (&gt;18 years old) who are currently on 5 or more medications will be identified for this non-randomized, non- blinded project. Fifty patients who receive CP service and fifty patients who do not receive CP service will be interviewed using a standardized survey. The survey was designed by the researchers based on the literature. The primary outcomes of the survey are to identify patient perceptions of the following: adherence, awareness of total medications prescribed, blister pack ease of use, medication disposal, any medication changes made by the patient without consulting with PCP, and quality of life. We will make a list of patient names, assign them an identification number along with how many prescription medications they are actively taking in our system. Also, age, gender, and Medicaid or non-Medicaid information will be collected. The survey will be administered to patients upon prescription pick up or via phone calls. Due to the low social economical state and poor literacy of most our patients the patient will be asked if they can be interviewed in person or via phone for 5-10 minutes by a researcher (Roza Fawzy) or one of the trained technicians. Patients may decline to participate in the survey without penalty.The survey will be administered and collected over 3-months. The interviewer will ask the patients survey questions verbally and gather answers by using a google form: (https://goo.gl/forms/DacF3tQAUZ0ET0V62). A script has been created to keep the dialogue standard, see APPENDIX A for consent and survey questions. All technicians will be trained by the researcher (Roza Fawzy) on how to deliver the survey and purpose of each question, so they may ask it appropriately. For patients who are receiving delivery the researcher (Roza Fawzy) will call patients to collect survey data. The entire pharmacy team will be educated on the research and its details, so they may effectively answer patientsÆ questions or concerns. PatientÆs compliance packages will be flagged by adding the letters ôVCUö to the electronic profile. The letters ôVCUö will print at the end of the patientÆs name to prompt the technician at pick-up to redirect the patient to the interviewer to collect research data, using the google form. Collected data will be analyzed using bi-variate and multi-variate analysis. PatientÆs assigned number will be checked off as each survey is completed. A researcherÆs contact information (Roza Fawzy) will be given to all technicians and delivery drivers for any questions or concerns regarding the research.</t>
  </si>
  <si>
    <t>Hague Pharmancy;</t>
  </si>
  <si>
    <t>HM15194</t>
  </si>
  <si>
    <t>Prescription or Improvisation: Gauging Practitioners' Awareness and Use of the Creative Process in Community Organizing</t>
  </si>
  <si>
    <t>Mary O'Connor</t>
  </si>
  <si>
    <t>Community organizing is a dynamic process that seeks to engage and mobilize members of a community in order to address commonly held concerns (Hardina, 2002; Jacoby-Brown, 2006; Pyles, 2009).  Due in part to its dynamic quality many of the activities involved in community organizing are creative in nature, e.g. relationship development, strategic planning, and meeting facilitation. However, while the creative process has been associated with bridging difference (Eyerman &amp; Jamison, 2005; Muhr, 2010), pulling communities together (McDonald, Sarche, &amp; Wang, 2005; Shepherd, 2011), the process of æfacilitating citizenshipÆ (Harrebye, 2011), and critiques of modernity (Giri, 2006), it is not typically associated with community organizing or formally incorporated into training, process, or leadership development (Bobo, Kendall, &amp; Max, 2010; Rubin &amp; Rubin, 2008).  The creative process has been defined as ôthe sequence of thoughts and actions that leads to a novel, adaptive productionö (Lubart, 2001, p. 295).Community organizing can be a prescriptive process, relying on manualized training methods, and it can also include highly contextual, informal approaches as well.  The former emphasizes the development of skills, such as relationship building, strategic planning, and meeting facilitation, but seldom highlights how the creative process is related to these skills (Bobo, Kendall, &amp; Max, 2010; Kretzman &amp; McKnight, 1993).  The latter requires the use of creativity precisely because it is less prescribed, but arguably even here the role of the creative process is not well appreciated or understood. Finally, explicitly arts-based organizing traditions exist as well, but the specific connections between art and the goals of community organizing are not well understood. Bobo, Kendall, &amp; Max, S. (2010). Organizing for social change: Midwest Academy manual for activists (4th ed.). Santa Ana, CA: Forum.Eyerman, R. &amp; Jameson, A. (2003). Movements and cultural change. In J. Goodwin and J. Jasper (Eds.) The social movements reader: Cases and concepts (366-370). Malden, MA: Blackwell.Gamble, D., &amp; Weil, M. (2010). Community practice skills: Local to global perspectives. New York: Columbia.Giri, K. G. (2006). Creative social research: Rethinking theories and methods and the calling of an ontological epistemology of participation. Dialectical Anthropology, 30(3-4), 227-271.Hardina, D. (2002). Analytical skills for community organization practice. NY: Columbia University Press.   Harrebye, S. (2011). Global civil society and international summits: New labels for different types of activism at the COP 15. Journal of Civil Society, 7(4), 407-426.Jacoby-Brown, M. (2006). Building powerful community organizations: A personal guide to creating groups that can solve problems and change the world. Arlington, MA: Long Haul Press.Kretzman, J., &amp; McKnight, J. (1993). Building communities from the inside out: A path toward findind and mobilizing a communityÆs assets. Chicago, IL: Northwestern University Press.   Lubart, T. (2001). Models of the creative process: Past, present, and future. Creativity Research Journal, 13 (3-4), 295-308.McDonald, M., Sarche, J., &amp; Wang, C. (2005). Using the arts in organizing. In M. Minkler (Ed.) Community Organizing and Community Building for Health (2nd ed.) (346-364). New Brunswick, NJ: Rutgers.Muhr, S. L. (2010). Ethical interruption and the creative process: A reflection on the new. Culture and Organization, 16(1), 73-86.Pyles, L. (2009). Progressive community organizing: A critical approach for a globalizing world. New York: Routledge.</t>
  </si>
  <si>
    <t>Only that they will think about and learn about creative process and community organizing, and this might make them better organizers.</t>
  </si>
  <si>
    <t>The study is related to community organizing and we need people who have first-hand experience with community organizing.</t>
  </si>
  <si>
    <t xml:space="preserve">ProblemIn various mainstream community organizing contexts and historical traditions of practice, the creative process has been under emphasized.  Although these traditions may imply the need for creativity in community organization practice, the field of social inquiry has not adequately studied the function of the creative process within community practice (Gamble &amp; Weil, 2010).  As a result, practitioners in the field are left without the necessary tools to guide the use of the creative process in organizing. Importance of the ResearchIn current practice contexts, practitioners are not only limited to mostly practice knowledge rather than practice methods based on methodologically based approaches developed and tested in the field, but many of these practice models and approaches are also prescriptive in nature.  Of those few that may be less prescriptive, they do not explicitly incorporate the use of the creative process in practice.     </t>
  </si>
  <si>
    <t>All involved are affiliated with the VCU School of Social Work and we communicate regularly by email and in person</t>
  </si>
  <si>
    <t>To help other practitioners and communities understand the connections between creative process and community organizing</t>
  </si>
  <si>
    <t xml:space="preserve">Subjects will be identified and recruited in two ways.  First, the researchers will contact eligible individuals in their personal networks and inquire whether they would be willing to participate.  Since these individuals are in the researchersÆ personal networks, we already have their names and contact information.  Second, participants and potential participants will be asked if they would be willing to recruit additional participants.  The recruitment process would entail the participant or potential participant sending an email (with recruitment script provided by research coordinators) to any additional potential participants.  This email would notify the additional potential participants that if they are interested in participating they have two choices.  One, they can contact one of the research coordinators for more information (research coordinator contact information will be included in the recruitment email) or two, if they have no questions or concerns and simply wish to complete the survey, they can click on the link to the survey, provide their consent, and proceed to the survey.  </t>
  </si>
  <si>
    <t xml:space="preserve">This projectÆs primary focus is practitionersÆ use of the creative process in organizing, and what that means for community organizing more broadly.  Integral to the study is developing practical ways to integrate creativity into the lexicon of community practice models and approaches.  Other aims include making connections between the fieldÆs emphasis on reflexivity and other internal processes to the role of the creative process.  Findings may also be critical to establishing connections between creativity and social change at the individual, group, or community levels.  	GoalsThe specific goals of this project are stated below.1.	To understand the essential elements of the creative process in community organization practice.2.	To build a practical theoretical framework based on the use of the creative process in community practice.3.	To develop tools for the practitioner in the field to increase knowledge, skills, critical thinking, and other practical utilities related to the creative process in community organization practice.     </t>
  </si>
  <si>
    <t xml:space="preserve">This project uses a positivist qualitative design.  The sampling frame will be purposive sampling.  The participants will be chosen based on their work as community organizers in both past and present community based projects.  The data will be collected using an online tool to provide balanced and structured responses to questionnaire protocols.  Specific research and interview questions will be designed based on a review of prevalent literature on the creative process and on community organization practice.  A practical theoretical framework will be constructed based on findings to guide future research practice and inquiry.  Interview protocols are attached. The data provided by the participants will be unitized and analyzed through three phases of coding -- open coding, axial coding, and selective coding.  Open coding will be used to analyze units line by line to define actions and events within the data, and establish categories.  Axial coding will be used to make conceptual connections between categories and subcategories.  Selective coding will be used to establish a core phenomenon by relating it to all of the categories.  </t>
  </si>
  <si>
    <t>HM20014553</t>
  </si>
  <si>
    <t>East End Consumer Health Outreach and Computer Access</t>
  </si>
  <si>
    <t>Marcie Wright</t>
  </si>
  <si>
    <t xml:space="preserve">At 12% proficiency, U.S. health literacy sets the population at disadvantage for consumer health outcomes and overall healthcare costs (NCES, 2006; DHHS, 2017). While efforts exist for improvement via rewriting and training in plain language, these strategies are found to be limited ôpieces of a process that must be placed in a larger community contextö (NNLM, 2018). Witnessed in this context is variance in access to health resources multiplied by effects of social determinants such as aging, low socio-economic and minority status. Addressing these factors with cultural and community competent health literacy engages individuals in promising self-advocacy for health, but advancements of today also require technology skills to keep pace with online health communications (Levy, Janke &amp; Langa, 2015; Sarkar et al, 2010). Led by partners at Virginia Commonwealth University (VCU), the VCU School of MedicineÆs Center on Health Disparities (CoHD) and VCU LibrariesÆ Community Health Education Center (CHEC), this project promotes National Library of Medicine (NLM) resources for online consumer health in interdisciplinary collaboration with public libraries, state and local health agencies. The project will provide community trainings at neighborhood centers in a historically African American, low-income, food and resource desert community of Richmond, Virginia. Participants will receive small group health literacy education via a mobile computer lab to enhance technology access, health application knowledge, and connection to health services and providers. The outreach supports NLM mission through collaborative action that addresses health information needs, improves health information literacy, and ensures healthcare consumers are aware of and have access to high-quality health information resources. This project aims to advance public health by improving access to information and skills that enable individuals to make informed decisions about their health.United States Department of Education, National Center for Education Statistics (NCES). (2006). The 1992 National Adult Literacy Survey (NALS) and 2003 National Assessment of Adult Literacy (NAAL): A first look at the literacy of America's adults in the 21st Century. Retrieved from http://nces.ed.gov/naal/Excel/2006470_DataTable.xls.United States Department of Health and Human Services (DHHS). (2017). America's Health Literacy: Why we need accessible health information. Retrieved from https://health.gov/communication/literacy/issuebrief/National Network of Libraries of Medicine (NNLM). (2018). Health Literacy. Retrieved from https://nnlm.gov/initiatives/topics/health-literacy Levy, H., Janke, A.T., &amp; Langa, K.M. (2015). Health Literacy and the Digital Divide Among Older Americans. J Gen Intern Med, 30(3), 284-289.Sarkar, U., Karter, A.J., Liu, J.Y., Adler, N.E., Nguyen, R., Lopez, A., &amp; Schillinger, D. (2010). The Literacy Divide: Health Literacy and the Use of an Internet-Based Patient Portal in an Integrated Health SystemùResults from the Diabetes Study of Northern California (DISTANCE). J Health Commun, 15(2): 183û196. </t>
  </si>
  <si>
    <t xml:space="preserve">Anticipated direct benefits are increase in technology access (at time of study and after by ongoing site resources), increase in health application knowledge and efficacy with online websites and tools, and increased awareness of local providers (service organizations) to connect with for ongoing online and in-person health services. </t>
  </si>
  <si>
    <t>The project is designed to address adult health literacy at neighborhood centers in a historically African American, low-income, food and resource desert community of Richmond, Virginia (zip code 23223). At 12% proficiency, U.S. health literacy sets the population at disadvantage for consumer health outcomes and overall healthcare costs (NCES, 2006; DHHS, 2017). While efforts exist for improvement via rewriting and training in plain language, these strategies are found to be limited ôpieces of a process that must be placed in a larger community contextö (NNLM, 2018). Witnessed in this context is variance in access to health resources multiplied by effects of social determinants such as aging, low socio-economic and minority status. Addressing these factors with cultural and community competent health literacy engages individuals in promising self-advocacy for health, but advancements of today also require technology skills to keep pace with online health communications (Levy, Janke &amp; Langa, 2015; Sakar, Karter &amp; Liu, 2010). Contributing to health literacy deficiencies are low income, education, increased age and complex health conditions. According to 2011-2015 U.S. Census data, 25.5% of approximately 200,000 Richmond residents are below the federal poverty threshold compared to 11.2% state average and the median household income for Richmond City residents was $40,758 compared to $65,015 for the state. The East End neighborhood of Richmond is home to an estimated 27,000 residents of significantly lower income and health outcomes than city average. More specific to East End residents, a standardized community survey was developed and administered by the Seventh District Health and Wellness Initiative, 2015. Of 1,102 residents surveyed, there were ôconsistent reports regarding the burden of risk factors such as poor diet, exercise and access to consistent primary health care on chronic conditions from large-scale epidemiological studies.ö The average age of participants was 43.8 years (census = 33.2 years). Females made up the majority of respondents (67.8%). Most respondents were Black/African American (89.8%) as are most residents (80%) by census report. Most (33.6%) were unemployed and looking for work while 20.1% were working full time. Regarding income, 37.6% reported their total household earnings to be under $5,000, 35.1% reported earning $5,000-$19,999, 11.8% reported earning $20,000-$39,999, 15.5% reported $40,000 or more. As for education, a contrast was found in 49.7% having graduated with a high school diploma or higher versus 80.9% by census report. Adding to this data, a separate study by project partners interviewed n=372 residents and outreach workers in a health literacy intervention for preterm birth prevention and overall community health. Participants requested supports for computer education, patient-provider communication, and finding reliable health information online (NIH P60MD002256, 2015-2017). Participants also referenced limitations of reliance on publicly accessible computers versus a lack of at home access.</t>
  </si>
  <si>
    <t>Participants receiving health literacy outreach/education that is developed and implemented by project and community representatives/stakeholders will enhance technology access, online health application knowledge and efficacy, and connection to health services and providers.</t>
  </si>
  <si>
    <t>Core project leaders (PI, coordinators, and students) will participate in monthly planning meetings to develop and review intervention services, recruitment and data procedures, and to manage stakeholder interests, resources, project modifications, results, overall study protocol and personnel duties. A combination of scheduled stakeholder meetings, periodic email, phone and site visit updates will be provided to maintain ongoing communication with project development. All VCU project staff are CITI-certified, and at each meeting, project updates will be presented with reminder to inform the PI of adverse events or any problems with study conduct. Staff and participants affiliated with non-VCU sites are included in these communications also at the time of recruitment, consent (information sheet), and monthly project activity. Contact information to reach the PI with study conduct concerns will be posted at VCU and non-VCU sites as well as distributed among project staff and participants.</t>
  </si>
  <si>
    <t>The information we learn from this study may help design better health literacy education, training, resources and programs, across Richmond VA. While efforts exist for improvement via rewriting and training in plain language, these strategies are found to be limited ôpieces of a process that must be placed in a larger community contextö (NNLM, 2018) such as variance in access to health resources multiplied by effects of social determinants such as aging, low socio-economic and minority status. Addressing these factors with cultural and community competent health literacy engages individuals in promising self-advocacy for health, but advancements of today also require technology skills to keep pace with online health communications (Levy, Janke &amp; Langa, 2015; Sarkar et al, 2010). The study seeks scientific benefit in the measurable impact of community-based participatory approaches in the design, development, outcomes and dissemination of community health literacy training.National Network of Libraries of Medicine (NNLM). (2018). Health Literacy. Retrieved from https://nnlm.gov/initiatives/topics/health-literacy Levy, H., Janke, A.T., &amp; Langa, K.M. (2015). Health Literacy and the Digital Divide Among Older Americans. J Gen Intern Med, 30(3), 284-289.Sarkar, U., Karter, A.J., Liu, J.Y., Adler, N.E., Nguyen, R., Lopez, A., &amp; Schillinger, D. (2010). The Literacy Divide: Health Literacy and the Use of an Internet-Based Patient Portal in an Integrated Health SystemùResults from the Diabetes Study of Northern California (DISTANCE). J Health Commun, 15(2): 183û196.</t>
  </si>
  <si>
    <t>Project recruitment will employ CITI-certified program staff to communicate with potential participants through means of flyers, social media, website, partner network announcements for self-referrals and word of mouth promotion. At point of contact, potential participants will have opportunity to meet project staff and review project aims, as well as walkthrough the informed consent process (including demographic form û See Documents). Only trained, CITI-certified project staff will perform screening activities and obtain contact information with potential participants. Upon expression of participation interest, potential participants will be introduced and walked-through informed consent. Upon consent, participants will be registered for the training sessions of their choice and prompted to request participation reminders by preferred means of contact (phone or email). Our demographic form - collected from consenting participants only - includes contact information (email and phone). This information will be used to contact participants in order to provide reminders of / solicitation for upcoming project activity (e.g. 6 independently scheduled training classes). The physical recruitment sites are to include local health fair participation and intervention site (Richmond Public Library) meet-and-greet activity, as well as VCU program staff sites (VCU Center on Health Disparities and VCU LibrariesÆ Community Health Education Center). Recruitment is scheduled to begin immediately after IRB approval and will continue for new participants only throughout the life of project activity (April 30, 2019). The anticipated æsocial media recruitment methodÆ refers to using the existing Facebook account for the VCU Center on Health Disparities (https://www.facebook.com/CoHDresearch/) in order to post the project flyer (See Documents) for public viewing at the time of upcoming project activity. No study-specific social media account will be developed. The anticipated æwebsite recruitment methodÆ refers to a descriptive summary about the project with reference to contact the Project Coordinator for more information (no methods of data collection are included). This webpage can be found at https://healthdisparities.vcu.edu/communityengagement/logonforhealth/</t>
  </si>
  <si>
    <t>The project aims to advance public health by improving access to information and skills that enable individuals to make informed decisions about their health. The project will (1) assemble a collaborative of university and community stakeholders to identify community health literacy needs; (2) design and provide a series of 6 community trainings to be held at a neighborhood center(s); (3) evaluate online health application efficacy by participant survey and (4) assess overall project design and outcomes by stakeholder (partner and participant) focus group.</t>
  </si>
  <si>
    <t>Consistent with a community-based participatory research (CBPR) approach, core project leaders (PI, coordinators, and students) will participate in monthly planning meetings to develop and review intervention services, recruitment and data procedures, to manage stakeholder interests, resources, overall study protocol and personnel duties. To collaboratively review and provide input on training content, partners will convene to consult with community stakeholder advisors (non-COI investigators and independently IRB-approved) including resource providers and community representatives identified for content expertise and shared heath literacy goals. Developed content (e.g. flyer, topics, activity samples) will be shared for community feedback and presented to stakeholders for review and next steps. A combination of stakeholder meetings and e-newsletter updates will be provided to partners throughout the project lifespan (April 30, 2019) to generate ongoing communication and feedback for project intervention and evaluation. Project recruitment will be conducted each session, employing CITI-certified project staff with methods such as flyers, social media, partner network announcements (i.e. The READ Center, Richmond Public Library, various local coalitions, etc.), word of mouth, local health fair and intervention site meet-and-greet activity. Training sessions will be scheduled through the grant cycle until April 2019. Final dates and time will be coordinated by site and participant availability. Participants will be encouraged to attend each session in succession but will have the flexibility to attend topics out of order, per interest and convenience. Each training session will review healthcare scenarios commonly enhanced by computer technology and offer practice finding and evaluating online resources for high-quality online health information. Topics and activities will be tailored by generalized community input. Training sessions will be led by the primary facilitators (project staff) and will feature guest facilitators from local community service providers. While primary facilitators will oversee and participate in various aspects of participant activity, the non-engaged guest facilitators (e.g. Enroll Virginia, local organization committed to helping Virginians access high quality affordable health coverage) are limited to a one-time basis participation (approximately one hour) to introduce their community resources via large group presentation and a large group walkthrough of related website tools (for staff-led participant training activity). All training content is designed to be generalized in training scenario / examples. Personal questions will be directed for follow up with staff in designated privacy spaces onsite. Guest presenters will not work directly with individual participants.  However, participants may choose to follow up with organizations outside of project activity. Due to time constraints and limited research engagement, any personal follow up with presenters will be directed outside of training sessions / project activity.A program logic model guides implementation and evaluation based on practical (prior established partnership, collaboration among participating organizations) and theoretical assumptions (CBPR approach and computer-based interactive instruction). This project focuses on short-term outcomes assessed by the following objectives: (1) identify community health literacy needs, (2) develop health literacy training materials, (3) increase community membersÆ access to public computers for health information, (4) increase community membersÆ awareness of NLM and other internet-based health resources, (5) motivate community members to use NLM and other trusted source for health information, (6) increase training participantsÆ confidence in finding good health information, and (7) increase training participantsÆ health literacy skill. Meeting minutes, training materials, attendance records, survey response, and field notes will be sources of information. The ôNLM Participant Surveyö (developed by the funding agency) will assess the learning outcomes of each training session. Participant health literacy knowledge/skill will be assessed by an additional open-ended question (i.e., Describe a health literacy skill you have learned today). All survey items will be delivered for participant completion via secure web application (i.e. REDCap) accessible by the intervention laptop computers, and supported by trained staff to assist with literacy and computer navigation considerations. For confidentiality in data management, and the observation of response change, participants will be assigned an ID by program staff for use throughout the training series. An appreciative inquiry (AI) approach will be used to engage stakeholders and participants in a 1-hour focus group interview at the end of the training series to assess how well the program was implemented and its overall effect. AI is appropriate for studying the wholeness of a system and inquiring into that systemÆs strengths, possibilities and successes. Data collected from the AI approach will add to the understanding of participatory action in the project development, implementation, and perceived outcomes, as well as develop a vision for future practice. The focus group is anticipated to host at least 10 voluntary participants and stakeholders. Descriptive statistics and appropriate inferential analysis procedures will be performed for quantitative data. Thematic analysis will be used to analyze qualitative data. Triangulation of all collected data and sources of information will be conducted to indicate overall program effect. All data collected will supply monthly activity reports and final report, as instructed by funder requirement. Measures of success for the training sessions will be assessed by demonstrated NLM health information resource awareness, health literacy skills, and confidence to evaluate critically and use online health information.</t>
  </si>
  <si>
    <t>Richmond Public Library;The READ Center;The READ Center;Richmond Public Library;</t>
  </si>
  <si>
    <t>HM20004887</t>
  </si>
  <si>
    <t>Adolescents with Asthma in Richmond (Project AAIR)</t>
  </si>
  <si>
    <t>Pediatric asthma is a major public health concern that disproportionately affects minority children/adolescents and children living in low-income, urban areas. African American children are two times more likely to have asthma than Caucasian children (Centers for Disease Control [CDC], 2012). African American and Latino children are more frequently treated in the emergency department (ED) than Caucasian children (CDC, 2012). African American and Latino children living in urban settings experience even higher rates of asthma morbidity. African American children have the highest mortality rate of any group and have a 500% higher death rate than Caucasian children (CDC, 2006). Rates of pediatric asthma and cost of asthma care continue to rise; research is needed that addresses increased asthma morbidity, mortality, and healthcare utilization among low-income, urban children with asthma.Asthma prevalence rates are higher among adolescents than younger children (CDC, 2006). In addition, mortality rates are higher among adolescents (CDC, 2006). Poorly controlled asthma in children of all ages contributes to increased healthcare costs, more missed days of school, and overall poorer quality of life (QOL). Recent reports suggest that approximately 38.4% of children have uncontrolled asthma, with Virginia being slightly higher than the mean at 39.7% (CDC, 2011). The proposed study will include a predominately low- income, African American sample of families from the urban Richmond, Virginia area who are among the highest risk group for experiencing poor asthma outcomes. Our study has high public health importance.Children and adolescents with asthma from low-income, urban families are more likely to experience high levels of toxic stress, which can further compound a childÆs/adolescentÆs risk for poor asthma outcomes. Toxic stress is described as a continual activation of the stress response (multiple stressors) without a sufficient buffer against stress (i.e., caregiver support) in children (Johnson et al., 2013). Poverty, family violence, community violence, and single parent homes can create a toxic stress environment for children (American Academy of Pediatrics; Johnson et al., 2013); these factors are more commonly experienced by families living in low-income, urban areas. Given that pediatric asthma is managed within families, chronic stressors present in urban settings may make it difficult for caregivers to divert appropriate time and support to their childÆs daily asthma (Bellin et al., 2014). Toxic stress literature has focused predominately on children experiencing toxic stress early in life and the development of negative health outcomes later in life as adults (Shonkoff et al., 2012). Development of health conditions is seen through dysregulation of the hypothalamic-pituitary adrenal axis (HPA) and the immune system due to prolonged exposure to stress without sufficient buffering that mitigates the negative impact of stress on the immune system (Shonkoff et al., 2012; Johnson et al., 2013). Dysregulation of the HPA axis and immune system can have a lasting impact on the individual, affecting their health throughout their life. The proposed study aims to understand the impact of toxic stress on adolescents already diagnosed with asthma.Stress has been linked to asthma; higher levels of stress are associated with greater asthma morbidity (e.g., more symptoms, quick-relief medication use, ED visits). Neighborhood stressors including low socioeconomic status (SES) and community violence have been associated with greater asthma morbidity (e.g., more hospitalizations, more symptoms, more severe episodes; Chen &amp; Schreier, 2008). Family stressors, which include poor family functioning, poor relationship quality, caregiver stress, and caregiver mental health have also been associated with increased asthma morbidity (Chen &amp; Schreier, 2008). In addition, the accumulation of multiple stressors has been linked to the development of asthma in children (Suglia et al., 2010). In the current study, we will test a cumulative risk model of stress comprised of neighborhood stress, poverty, family functioning, perceived discrimination, life events, and caregiver stress. These factors were selected based their relevance to a toxic stress framework in urban families.Cumulative risk conceptualizes the impact of multiple, overlapping risk factors on adverse outcomes rather than the individual impact of each factor alone (Evans &amp; English, 2002; Koinis-Mitchell et al., 2007). A cumulative risk model is often a more accurate depiction of how families experience risk factors in that risk exposures do not occur in isolation (Everhart et al., 2008). Cumulative risk models take into account the number of stressors compared to a specific type of exposure. Further, cumulative risk models may explain more variance in the outcome than any one factor (Sameroff et al., 1993). Given that families in the proposed study are from an urban area and exposed to many overlapping stressors (e.g., poverty, neighborhood stress), a cumulative risk model may be a more accurate representation of a familyÆs experience with daily stress.Adolescents with asthma face a unique set of stressors that put them at a higher risk for asthma morbidity (Bitsko, Everhart, &amp; Rubin, 2013). Adolescence is a time of rapid change and sources of stress may differ from younger children. Specifically, adolescents may experience stress related to school and relationships (e.g., parent, peer, romantic) more frequently (Rew et al., 2014; LaRue &amp; Herrman, 2008). Urban adolescents have also reported neighborhood stress and poverty to be other prominent sources of stress (LaRue &amp; Herrman, 2008). As children mature into adolescence, they begin to take over responsibility for their daily asthma care. However, interventions involving parental assistance have proven effective, suggesting caregiver involvement in disease management is still central in adolescence to some degree (Duncan et al., 2013). A toxic stress framework may continue to serve as a useful model for understanding how stress influences asthma morbidity in urban adolescents. However, the degree to which asthma-related caregiver support buffers adverse asthma outcomes may differ between children and adolescents. Knowledge of how a toxic stress model is relevant to adolescents would be important in designing developmentally appropriate treatment plans. Additionally, given that adolescents in the proposed study are from an urban area and exposed to an increased amount of stressors, a cumulative risk model may more accurately explain the association between stress and asthma outcomes.Current Study: The proposed study will test a cumulative risk model based on a toxic stress framework in low-income, urban adolescents with persistent asthma. In addition, a cumulative risk model based on adolescent-specific stressors (e.g., school and relationship stressors) will be tested for its ability to predict asthma outcomes in a group of 13 to 17 year olds. We will also determine whether this new model is a more accurate predictor of asthma outcomes than the original model of stressors. Findings will assist in determining whether there is a certain number of stressors that markedly worsens asthma outcomes in urban adolescents or whether a specific stressor puts an adolescent most at risk for experiencing adverse asthma outcomes. These findings will inform targets of interventions to improve asthma outcomes and reduce healthcare utilization in adolescents living in low-income, urban settings.</t>
  </si>
  <si>
    <t xml:space="preserve">There is not potential for direct benefit to participants. However, research on culturally significant variables relating to pediatric asthma has the potential to increase knowledge in this area. Thus, participants in this study may benefit from learning that they may be able to help other families who have adolescents with asthma. Further, participants may enjoy talking with someone about their adolescentÆs asthma or their family life. We will also provide families with a summary of group-based research findings after the project is completed. </t>
  </si>
  <si>
    <t>Failure to properly manage childhood asthma can result in increased emergency department (ED) visits, missed school days, and an estimated $50.1 billion spent on healthcare expenditures. Racial and ethnic minority adolescents, especially those living in low-income, urban areas are at particularly high risk for asthma morbidity and associated high healthcare use. Families living in urban settings are likely to experience additional stressors (e.g., neighborhood violence) that can contribute to increased asthma morbidity in adolescents. Toxic stress, described as a continual activation of the stress response without adequate buffers against stress (i.e., caregiver support), experienced as a child has been linked to the development of asthma. However, research has yet to explicate processes related to toxic stress that increase asthma morbidity in urban adolescents that have already been diagnosed with asthma. Consistent with a toxic stress framework, this study will consider the impact of a cumulative risk model of stressors including poverty, neighborhood stress, perceived discrimination, life events, caregiver stress, and family functioning on outcomes in urban adolescents (13-17 years) with persistent asthma. Cumulative risk conceptualizes the impact of multiple, overlapping risk factors on adverse outcomes rather than the individual impact of each factor alone. The proposed study is critical in understanding whether there is a point at which the accumulation of stressors leads to a dramatic worsening of asthma outcomes in urban adolescents. This study will also evaluate an alternative hypothesis that a specific stressor puts an adolescent most at risk for adverse asthma outcomes. We hypothesize greater cumulative risk will be associated with worse adolescent asthma outcomes (more ED visits and quick- relief medication use, worse lung function, worse asthma-related QOL and asthma control). We also hypothesize that adolescents that experience more stressors and less asthma-specific support from caregivers will have ?worse asthma outcomes (e.g., more ED visits and quick-relief medication use, worse lung function, worse ?asthma-related QOL and asthma control). This study will also investigate if a cumulative risk model of adolescent-specific stressors (e.g., school and relationship [parent, peer, romantic] stressors) is a stronger predictor of asthma outcomes in urban 13-17 year olds than the original risk model We hypothesize the adolescent-specific cumulative risk model of stressors will be a stronger predictor of asthma outcomes ?among urban adolescents than a single risk exposure (e.g., poverty, school, relationships). Findings have the potential to inform targets of interventions for adolescents at high risk for experiencing asthma morbidity and may ultimately reduce the burden of pediatric asthma care on both families and the healthcare system.</t>
  </si>
  <si>
    <t xml:space="preserve">The research team is located at VCU and we will have weekly lab meetings to discuss the research protocol and ensure best practices in our research endeavors. We will regularly discuss confidentiality, protocols, research related duties, and other issues that will ensure all members of the research team are adequately trained. </t>
  </si>
  <si>
    <t>The importance of knowledge to be gained is that we will determine targets of future interventions to improve asthma outcomes for urban adolescents with asthma. Our findings will also contribute to understanding pediatric asthma disparities.</t>
  </si>
  <si>
    <t xml:space="preserve">Families will be recruited from the Richmond community and we will recruit families in two ways: 1) We will recruit potential participants through flyers posted in General Pediatrics at the ChildrenÆs Pavilion, with the Division of Pediatric Allergy and Immunology, and the Pediatric Pulmonology Clinic, which are all a part of the VCU Department of Pediatrics. In working with the Pediatric Pulmonology clinic at VCU, Cerner will be used to identify adolescents that have asthma between the ages of 13 and 17 years. Cerner will be accessed only by research staff or staff at the Pediatric Pulmonology Clinic with Cerner access. We will recruit patients through the clinic using our IRB-approved flyers. We will recruit families from the waiting room and during their clinic visits. We will also recruit participants through flyers and recruitment events in community-based organizations, such as community-based pediatric offices, local YMCAs, WIC offices, rental offices, neighborhood center, and housing complexes. This may include hanging up flyers, handing flyers to parents, and sending flyers home from school/daycare with children. Flyers will also be hung in local shops within the community. We will also advertise in the Richmond Times Dispatch and Richmond Magazine, and will run an advertisement with the VCU TelegRAM. Families will call our lab number based on the posted flyers and ads provide us with their names and contact information. Study staff will speak to the family when they call, or we will return the phone call if the family leaves their name and number on our secure voicemail. All voicemail messages will be deleted after retrieving the necessary information. 2) We will work with the CCTR biomedical informatics (BIC) team at VCU Health Systems to search electronic medical records of VCU over the past 12 months to identify potential research participants who meet our inclusion/exclusion criteria. BIC will release names and contact information of potential participants to Dr. Everhart. Our study staff will then contact these families over the telephone to determine eligibility. Potential participants will first be read the recruitment script and then if interested will be administered the screening form over the form. Also, in our lab we are actively recruiting for several studies. If we call a family in reference to another study and they do not meet criteria, we will ask if they are interested in hearing about this study. If the family is interested we will begin the recruitment process for this study starting with the beginning of the recruitment script and will continue with the screening form. Additionally, if a participant does not qualify for this study, we would like to screen them as a potential participant for another IRB-approved study in our lab. If the contact phone numbers received are outdated/not working, we will mail flyers to potential participants that have an address listed in the Richmond area.  For participants that had completed the study before the addition of the new questions, we will contact them by phone and ask them if they would complete a few additional questions with us over the phone. If they agree, we will obtain verbal consent again before asking any questions. The call back script will be read first to obtain verbal consent and then the questions will be asked if the participant gives their verbal consent. </t>
  </si>
  <si>
    <t xml:space="preserve">Aim 1: To test a cumulative risk model (including poverty, neighborhood stress, family functioning, life events, caregiver stress, perceived discrimination) based on a toxic stress framework as a predictor of asthma outcomes (e.g., lung function, quick-relief medication use, ED visits, asthma control, asthma-related quality of life [QOL]) in a sample of 60 urban adolescents with persistent asthma (13-17 years).Aim 2: To determine whether a cumulative risk model of adolescent-specific stressors (e.g., school and relationship ?[parent, peer, romantic] stressors) is a stronger predictor of asthma outcomes in urban 13-17 year olds than the original risk model described in Aim 1.Aim 3: To determine if adolescents that experience more stressors and less asthma-specific support from caregivers will have ?worse asthma outcomes (e.g., more ED visits and quick-relief medication use, worse lung function, worse ?asthma-related QOL and asthma control). Aim 4: To determine if the adolescent-specific cumulative risk model of stressors is a stronger predictor of asthma outcomes ?among urban adolescents than a single risk exposure (e.g., poverty, school, relationships). </t>
  </si>
  <si>
    <t xml:space="preserve">Our study will include 60-65 adolescents with asthma between the ages of 13 and 17 years and their primary caregivers. We will include families from Richmond city, and will include African American, Black, Latino and NLW families. ?The inclusion of families from Latino, African American, and Caucasian ?backgrounds is consistent with the growing body of literature focused on pediatric asthma disparities (Canino et al., 2006; Everhart et al., 2014;Everhart, Fedele, Miadich, &amp; Koinis-Mitchell, 2014).Families will participate in a baseline/training session, which will occur in the PIÆs research lab at the Center for Psychological Development and Services (CPSD) at VCU. Families will complete interview-administered questionnaires; caregivers and adolescents will be interviewed in separate rooms (if possible) after completing the consent/assent interview (10 minutes). Caregivers will complete measures related to perceived stress, family functioning, asthma assessment, among other measures (see list of measures, Appendix; all questionnaire measures will be completed at the baseline session). Adolescents will complete measures related to QOL, asthma control, stress, among other measures. It should take no more than 60 minutes for families to complete the measures. All adolescent measures will be administered by research staff. If families are not comfortable participating in the session at the CPSD, we will also offer to complete the baseline session in the familyÆs home or in a private room in a community-based site (e.g., community resource center, library), depending on the preference of the families. Research assistants will contact the community-based site to reserve a private room for participants that request a community-based location. Taxi service will also be provided for families that need transportation to visit the CPSD or community-based site. Following completion of questionnaires, the caregiver and adolescent will come together and receive training on using a hand-held spirometer (AM2). Adolescents will be trained how to use a handheld spirometer, with their primary caregiver in the room. Training adolescents to use a spirometer will involve one of the research assistants showing them how to hold the handle of the spirometer in an inverted position and keeping their elbows elevated while wrapping their lips tightly around the spirometerÆs mouthpiece (Mueller, Long, Flucke, &amp; Castile, 2010; See AM2 training instructions, Appendix). Adolescents will practice this technique while sitting with both feet on the ground. They will practice taking three deep, slow breaths without the spirometer at first, and then to blow hard and fast into the spirometer (e.g., ôblast it to the moonö). After mastering the technique, they will practice using the spirometer. Training on the AM2 device should last approximately 10 minutes. The entire session should last no more than 75 minutes. Caregivers will receive a $10 gift card for their time, and adolescents will also receive a $10 gift card for their time. Following the baseline session, adolescents will complete 2 weeks worth of AM2 (using the spirometer 2 times a day). Research staff will call the family at least once to check in and make sure that they are not having any difficulty using the devices. RAs will collect the AM2 devices from family homes at the conclusion of the 2 weeks. Adolescents will receive a $25 gift card for their participation. For families that completed the study before the health behaviors measure was added, we will contact them by phone to see if the caregiver will complete the measure with us via phone. They will be verbally consented and reminded about their right to participate or not to participate. We expect the questions to take about 5 minutes of their time. Participants will not be compensated for this phone call and will have the option not to answer our questions. The health behaviors questions ask about smoking and sleep habits. Smoking is important trigger for asthma and secondhand smoke exposure is important to assess for. Sleep has also been correlated with asthma. Nocturnal asthma symptoms can affect both the child's and caregiver's sleep. To gain a more complete picture of the adolescent's and caregiver's lives these questions should be asked. </t>
  </si>
  <si>
    <t>1 if this "Yes" is correct</t>
  </si>
  <si>
    <t>HM20014642</t>
  </si>
  <si>
    <t>Barriers to care in the diagnosis and treatment of cervical dysplasia and cancer</t>
  </si>
  <si>
    <t>Stephanie Sullivan</t>
  </si>
  <si>
    <t>Obstetrics and Gynecology</t>
  </si>
  <si>
    <t>Despite improved screening programs and vaccination, mortality from cervical cancer has remained stagnant over the past 15 years.(1) The incidence and mortality from cervical cancer is lower in Virginia than the national average. (2, 3) Disparity in treatment, however is still a problem. In Virginia, cervical cancer incidence is not different between African-American and White women, however mortality is higher among women of color.(2, 4)  Barriers to timely and appropriate cancer care have been identified as a source for increased morbidity or mortality.(5) Patient navigation programs have been implemented widely as a means to improve cancer care. There is evidence that even when patients participate in such programs, patients with barriers to care continue to experience less timely resolution of abnormal screening results.(6) The National Breast and Cervical Cancer Early Detection Program (NBCCEDP) provided breast and cervical cancer screening to low-income and underserved women from 1991-2011.(7)  More than 90% of women in this program received complete diagnostic care and initiated treatment within 30 days from the time of their diagnosis, which should be used as a benchmark to monitor quality of care moving forward.(8) Even with this large scan screening effort specifically targeting the most vulnerable, many women remain un-screened.(9) We aim to evaluate a specific patient navigation program, the Every WomanÆs Life Program, within Virginia aimed at those women with an identified financial barrier. We hypothesize that women who have barriers to care such as low education and non-English primary language have appropriate time to diagnosis and treatment of cervical dysplasia when they are in a specific patient navigation program solely devoted to screening within their community.  1.	team TACSmaec. Key Statistics for Cervical Cancer.2.	VDH Division of Health Statistics. Based on combined data from 2005-2009. Rates are age-adjusted to the 2000 U.S. standard population.3.	Xu JQ, Kochanek KD, Murphy SL, Tejada-Vera B. Deaths: Final data for 2007. National vital statistics reports; vol 58 no 19. Hyattsville, MD: National Center for Health Statistics. 2010. Available from: http://www.cdc.gov/nchs/data/nvsr/nvsr58/nvsr58_19.pdf.4.	Virginia Cancer Registry. Based on combined data from 2004-2008. Rates are age-adjusted to the 2000 U.S. standard population.5.	Mandelblatt JS, Yabroff KR, Kerner JF. Equitable access to cancer services: A review of barriers to quality care. Cancer. 1999;86(11):2378-90.6.	Ramachandran A, Freund KM, Bak SM, Heeren TC, Chen CA, Battaglia TA. Multiple barriers delay care among women with abnormal cancer screening despite patient navigation. Journal of women's health (2002). 2015;24(1):30-6.7.	Lawson HW, Henson R, Bobo JK, Kaeser MK. Implementing recommendations for the early detection of breast and cervical cancer among low-income women. MMWR Recommendations and reports : Morbidity and mortality weekly report Recommendations and reports. 2000;49(Rr-2):37-55.8.	Miller JW, Hanson V, Johnson GD, Royalty JE, Richardson LC. From Cancer Screening to Treatment: Service Delivery and Referral in the National Breast and Cervical Cancer Early Detection Program. Cancer. 2014;120(0 16):2549-56.9.	Tangka FK, Howard DH, Royalty J, Dalzell LP, Miller J, O'Hara BJ, et al. Cervical cancer screening of underserved women in the United States: results from the National Breast and Cervical Cancer Early Detection Program, 1997-2012. Cancer causes &amp; control : CCC. 2015;26(5):671-86.</t>
  </si>
  <si>
    <t xml:space="preserve">There are no direct benefits to participants. </t>
  </si>
  <si>
    <t>We will not exclude any particular segment of the population and include all women who enrolled in the Every Woman's Life program. When are not screened for breast or cervical cancer younger than age 21, so all participants are adults. All patients were seen and participated through the Virginia Department of Health</t>
  </si>
  <si>
    <t xml:space="preserve">We hypothesize that women who have barriers to care such as low education and non-English primary language have appropriate time to diagnosis and treatment of cervical dysplasia when they are in a specific patient navigation program solely devoted to screening within their community.  </t>
  </si>
  <si>
    <t xml:space="preserve">The PI (myself) will email out the protocol and team member responsibilities. Given the modest size of the research team, open communication should be feasible. </t>
  </si>
  <si>
    <t xml:space="preserve">Knowledge of how this program works can help direct other screening and treatment programs directed at disadvantaged populations in the future. </t>
  </si>
  <si>
    <t xml:space="preserve">Patients included have already been recruited and data collected through the EWL program, no additional patient contact will be performed. </t>
  </si>
  <si>
    <t xml:space="preserve">We aim to investigate barriers to timely diagnosis and treatment of cervical cancer within the Every Woman's Life program, a public program offered through the Virginia Health Department for women with limited access to screening exams. </t>
  </si>
  <si>
    <t xml:space="preserve">This is a descriptive, observational study investigating the time from screening test to diagnosis and treatment of cervical dysplasia and cancer within the Every Woman's Life (EWL) program. We aim to describe the demographic and clinicopathologic characteristics of the patients enrolled in EWL. We met with the EWL team at the Virginia Department of Health who are interested in us pursuing this descriptive investigation. Once exempt or approved through the VCU IRB, we plan to obtain de-identified data through their dedicated data manager. We plan to use descriptive statics to evaluate the data. There will be no specimens, patient interaction or other secondary data obtained or elicited. </t>
  </si>
  <si>
    <t>Virginia Department of Health;Virginia Department of Health;</t>
  </si>
  <si>
    <t>HM20014700</t>
  </si>
  <si>
    <t>Relate Healthy Relationships Study</t>
  </si>
  <si>
    <t>The RELATE program is a component of a larger DELTA (Domestic Violence Prevention Enhancement and Leadership through Alliances) prevention effort of Chesterfield County Domestic Violence Task Force. The RELATE program was developed in 2001 by Alternatives, Inc. in Hampton, Virginia as a result of grant funding from The Center for Injury and Violence Prevention, Virginia Department of Health. The purpose of the RELATE program is to prevent dating violence among teenagers by educating them about healthy relationships and building their skills to resist violence. The program focuses on the individual and relationship levels of the social ecological model of violence prevention (Centers for Disease Control, 2009). The local Prevention staff oversees the implementation of the program, with support from the DELTA committee of the local Domestic Violence Task Force. In 2013, the Prevention staff and DELTA committee found it necessary to revise and improve upon the previous curriculum used in the RELATE program. Feedback from youth participants and peer facilitators indicated that parts of the curriculum were not realistic to their lives and that some aspects of the lessons needed clarification. Therefore, the youth, Prevention staff and DELTA committee worked together to revise and improve the curriculum.  Feedback following the implementation of the updated curriculum indicated that additional revisions for clarity and relevance, both to the curriculum and to the pre/post and 3 month follow-up surveys, were required. The DELTA committee used student feedback to inform new revisions to the curriculum as well as the test measurements. This current study will allow us to assess participant knowledge and attitudes about healthy and unhealthy relationships and to evaluate the RELATE program since the curriculum's revision.</t>
  </si>
  <si>
    <t>Not applicable. This is a secondary data analysis project.</t>
  </si>
  <si>
    <t>Research supports the fact that adolescence is a critical period for the onset of dating violence with the first episode typically occurring by age fifteen. It is also during this time that young people turn from parents to peers to fulfill their social and psychological needs. This transition is a normal part of a person's desire to form an independent identity. It is also critical to the healthy development of adolescents that they receive accurate, clear and consistent messages about healthy relationships. Therefore, the most effective way to change knowledge, attitudes, norms and behaviors associated with dating and peer violence would be to involve adolescents in the prevention message. The RELATE program was selected because it targets adolescents and uses a peer-to-peer model, which is one of the most effective strategies in reaching youth. The primary research questions of this study are: (1) Does a 5 week, Peer-facilitated teen healthy relationships program improve participants' attitudes about healthy relationships? (2)  Does a 5 week, peer facilitated teen healthy relationships program improve participants' knowledge about healthy relationships? (3) Does a 5 week, peer-facilitated teen healthy relationships program improve participants' skills to promote healthy relationships? (4) ) Does a 5 week, peer-facilitated teen healthy relationships program increase the likelihood that students will engage in primary prevention behaviors (5) What is the effect on peer facilitators' attitudes and behaviors regarding healthy relationships as a result of leading a 5 week healthy relationships program?  This study would be a secondary data analysis of data collected by the prevention specialists who run the Relate program.</t>
  </si>
  <si>
    <t>The DELTA committee of the Chesterfield County Domestic Violence Task Force meets monthly and this is the group that oversees the healthy relationships programming (called RELATE) , which is implemented by Chesterfield County Prevention Services. Cramer, Stim, Campbell, Jones, Buhrandt and Knighton will also be in contact via frequent emails during the analysis portion. The study results will be presented to Jones and Campbell for their review and feedback. Study results will be used for formative evaluation to determine future changes in the Relate curriculum.</t>
  </si>
  <si>
    <t>We will obtain data that will assess the impact of the RELATE program as a dating/peer violence prevention program for adolescents, in terms of knowledge, behavior, and attitudes about healthy and unhealthy relationships. We will also receive knowledge to inform our continued efforts to revise and improve upon the RELATE program and curriculum for future implementation.</t>
  </si>
  <si>
    <t>Chesterfield County Prevention Services has a standing relationship with Chesterfield Public Schools regarding the implementation of the RELATE project. Please note, this study is secondary data analysis.</t>
  </si>
  <si>
    <t>With this study, we plan to assess participantsÆ knowledge, attitudes, and behaviors with regard to healthy and unhealthy relationships in addition to evaluating the RELATE program. This will include assessing participants' attitudes about healthy relationships and participants' knowledge on the behavioral and attitudinal characteristics of healthy and unhealthy relationships. The study will provide information about the impact of the program as a primary prevention tool on the individual and relationship levels of the social ecology. Additionally, the peer mentors will be asked to provide constructive feedback about their experiences within the RELATE program for purposes of program evaluation, revision and improvement.</t>
  </si>
  <si>
    <t>Please note that this submission is associated with two previously approved IRBs, HM20001404 and HM20010266.  Those studies has expired and the time period covered under the approvals will not be included in this submission.  This IRB submission is similar to the previous ones.  We propose a secondary data analysis of participant pre-, post-, and 3 month follow-up surveys, and peer mentor focus group data of the RELATE program, which was implemented by Chesterfield County Prevention Services in selected Chesterfield County School settings. Prevention staff recruited sites for program implementation, facilitated the RELATE program based on the revised curriculum and facilitated focus groups with the peer mentors. Pre-, post-, and 3 month test surveys were administered in class, online, through the REDcap survey database. Participants can not be identified by the research team in any way. Data are both reported and provided anonymously. Prevention staff will provide focus group data, and pre-, post-  and 3 month follow-up surveys will be accessed through the REDcap survey database. The data will be submitted to our research team for secondary data analysis. Data were collected between January 1, 2018 and June 1, 2018.</t>
  </si>
  <si>
    <t>Chesterfield County Prevention Services;Chesterfield County Prevention Services;</t>
  </si>
  <si>
    <t>HM20014745</t>
  </si>
  <si>
    <t>Transferability to a Four-Year Institution</t>
  </si>
  <si>
    <t>Jeffery Wilson</t>
  </si>
  <si>
    <t xml:space="preserve">In the realm of post-secondary educational institutions, community colleges are unique.  They differ from four-year institutions in that they tend to enroll a rather diverse group of learners.  These learners come from various economic and social backgrounds, have a host of different reasons for enrolling, and exhibit a wide range of academic skills (Ma &amp; Baum, 2016).  To achieve academic success, community college students often need additional attention and support (Wang, 2012).  This reality can be difficult for community college faculty and staff to manage.  Unfortunately, community college studentsÆ difficulties sometimes increase when they decide to transfer to a four-year institution (Lockwood, Hunt, Matlack, &amp; Kelley, 2013).	A multitude of factors can adversely impact transfer studentsÆ academic success at four-year schools.  These factors include both internal and external forces.  It is therefore imperative for community colleges to find ways to improve studentsÆ transferability.  In fact, community college students can have a successful transition to four-year institutions if they receive necessary supports (Ma &amp; Baum, 2016).  These supports include mentoring, academic advising, and remedial coursework (Crisp, 2010; Skinner, 2014; St, John, 2018).  Additionally, transfer students also benefit from aligned instructional and assessment practices (Syed &amp; Mojock, 2008). Leaders at J. Sargeant Reynolds Community College (JSRCC) recognize the impact high-quality assessment practices can have on preparing students for the transition to a four-year institution.  Yet they have identified the alignment of assessment and data-driven decision making as an area of concern in their School of Business.  To help address this issue, JRSCC leaders submitted a request for assistance (RFA) to the Virginia Commonwealth University (VCU) Educational Leadership doctoral program.  The original RFA can be found in Appendix A.  In the request, school leaders highlighted their desire to enhance the use of assessment data to improve instructional practices and, subsequently, student learning outcomes.  In addition to knowing the problem, it is important to understand the profile of J. Sargeant Reynolds Community College.  J. Sargeant Reynolds opened in 1972 and is named after former Virginia Lieutenant Governor J. Sargeant Reynolds, who was a proponent of establishing a state-wide community college system.  JRSCC has three campuses in and around the Richmond, Virginia area and is the third largest community college in the state (ôReynolds History,ö 2018).  In the 2017-2018 academic year, more than 6,000 full-time students attended JRSCC; further, more than 15,000 students took at least one class at JRSCC either on campus or virtually.  It is important to note that the student body is highly diverse, with roughly 50% representing a minority race and/or ethnicity.  Additionally, 35% of JRSCC students are between the ages of 18 and 21, while 25% are at least 30 years old (ôEssential Facts and Figures,ö 2018).	JRSCC also offers a robust set of program and course offerings through the following four schools: the School of Mathematics, Science, and Engineering, the School of Business, the School of Nursing and Allied Health, and the School of Humanities and Social Sciences.  Within these schools, JRSCC offers 26 associateÆs degree programs, 8 certificate programs, and 33 career studies certificates (ôPrograms A-Z,ö 2018).  At the end of the 2016-2017 school year, 1,769 students received a certificate or a degree from JRSCC.  It is important to note that JRSCC remains a fully accredited institution by the Southern Association of Colleges and Schools Commission on Colleges (ôStudent Achievement at Reynolds,ö 2018).Overview and Structure of the Study	The purpose of this study is to highlight the steps taken by the authors to help JRSCC faculty and staff achieve continuous improvement with assessment practices. </t>
  </si>
  <si>
    <t>None, besides our client benefiting from our recommendations.</t>
  </si>
  <si>
    <t>1)	How are current J. Sargeant Reynolds business faculty assessing students to determine that program learning outcomes are achieved?2)	How is assessment data used to inform classroom instruction improvement in the J. Sargeant Reynolds business program?3)	How are community college business students assessed in order to determine readiness for transition to VCU?4)	What are J. Sargeant Reynolds business faculty attitudes towards assessment? 5)	How are J. Sargeant Reynolds faculty and VCU faculty communicating to ensure a smooth transfer for community college graduates of the business program?</t>
  </si>
  <si>
    <t>Dr. Wilson, Dan Hornick, and George Hummer will also be in constant contact with the strategic department at J. Sargeant Reynolds in order to ensure that all stakeholders are adequately informed of research protocol and research related duties.</t>
  </si>
  <si>
    <t>This study will help provide our client with recommendations with preparing community college students to successfully transfer to a four year institution.</t>
  </si>
  <si>
    <t>We will not have direct contact with the participants.  VCU and J. Sargeant Reynolds will provide us with participants to interview, and they will also assist us with sending out the survey to students.</t>
  </si>
  <si>
    <t>The purpose of this study is to determine if community college students in the business college at J. Sargeant Reynolds are prepared to transfer to a four year university.  Additionally, the study will also determine if assessments that are given to students at J. Sargeant Reynolds are appropriate, and does the curriculum align with the results of the assessment data in order to prepare students for a four year institution.</t>
  </si>
  <si>
    <t>1)  We will assemble a focus group of community college students.2)  We will conduct a survey for professors (business department)3)  We will conduct numerous observation of a business class 4)  We will assemble a focus group with identified professors (business department)5)  We will conduct Interviews of individual professors in the business department at VCU and J. Sargeant Reynolds6)  We will assemble a focus group of professors from another department in the community college7)  We will conduct a survey of current and previous students</t>
  </si>
  <si>
    <t>J. Sargeant Reynolds Community College;</t>
  </si>
  <si>
    <t>HM20014837</t>
  </si>
  <si>
    <t>Predictive Characteristics of Underemployment in Baccalaureate Prepared Graduates</t>
  </si>
  <si>
    <t>Charol Shakeshaft</t>
  </si>
  <si>
    <t>Amidst an unemployment rate at unprecedented lows across the United States, college graduates are nonetheless resorting to employment in occupations that do not require or fully utilize a college degree.  This pervasive phenomenon, which comprises one aspect of underemployment, affects more than 25% of full-time employed college graduates with a bachelorÆs degree (or higher), with considerably higher levels for recent graduates. How might higher education institutions identify underemployment predictors to better alert and prepare a skilled workforce?  By helping colleges and universities, specifically in the Commonwealth of Virginia, recognize a comprehensive set of predictors that may lead to underemployment, institutions of higher academia may be able to better prepare students and, ultimately, their graduates, for more successful careers across their lifetimes.  Better prepared and skilled workers also attract investment from companies and organizations looking for a talented labor force.  Such companies within the commonwealth provide a robust tax base, a marketplace with a variety of choices for graduates, and an abundance of employment options for workers who may transfer into the state.  With reduced capital investment leading to a reduced tax base for education and services, diminished investment in communities, competent graduates moving elsewhere for more attractive jobs, and sparser intellectual wealth, VirginiaÆs position to stay economically competitive may be in jeopardy.  A pipeline of abundant, adequately prepared talent and employment opportunities are two fundamental components of a healthy economy in any state. Thus, the need to prepare, attract and retain both college and advanced degree graduates in the labor market is critical for the CommonwealthÆs economic viability and political capital in the United States and globally.  The Virginia Economic Development Partnership (VEDP), which has at its core mission the goal of further developing and expanding the economy in the Commonwealth, focuses on recruiting businesses in order to do so. Virginia Commonwealth University (VCU) was also eager to know information about outcomes of its graduates.  As it competes against other institutions for students - and parents- who increasingly expect colleges and universities to prepare students for a career, VCU is concerned with the feedback from graduates about their professional preparation.  In a rising cost environment, and with students taking on increasing levels of debt, students and parents seek to validate the return on their investment in a college degree.Through a survey of baccalaureate graduates from the past 10 years, we hope to identify multiple predictors of underemployment outcomes in Virginia.  The survey would focus on the graduatesÆ role in preparing themselves for a career while an undergraduate. Questions will focus on demographic backgrounds of students, whether they had an internship(s), whether they engaged in a mentor relationship, their choice of majors, experience with career services, any involvement in extracurriculars, their geographic location within the state, years of full-time employment, and their industry of occupation.  These predictors can then provide further data for a potential state-wide survey, for policy-makersÆ and administratorsÆ ultimate decisions about institutional resources and curriculum, and for corporations looking to invest in the Commonwealth.</t>
  </si>
  <si>
    <t xml:space="preserve">Increase in VCU student support that would improve the University's reputation and, therefore, the value of a participant's degree. </t>
  </si>
  <si>
    <t>Institutions of higher education are interested in understanding if the preparation a student received at the university is related to post graduate employment.  There is concern that many graduates might be underemployed -- employed at jobs that require less education than the degree the student earned. This study examines a set of predictors to determine if there is a relationship with these predictors and employment status after graduation. Research questions:-What are the common characteristics among graduates who are underemployed as they relate to academic performance?-What are the common characteristics among graduates who are underemployed as they relate to professional development and internship experiences during their time in college?-What are the common characteristics among graduates who are underemployed as they relate to post-graduation factors?</t>
  </si>
  <si>
    <t>The research site is VCU.  This is a student capstone project.  The PI will be meeting regularly with the student team to ensure they are adequately informed about appropriate protocol.</t>
  </si>
  <si>
    <t xml:space="preserve">By helping colleges and universities, specifically in the Commonwealth of Virginia, recognize a comprehensive set of predictors that may lead to underemployment, institutions of higher academia may be able to better prepare students and, ultimately, their graduates, for more successful careers.  Knowledge regarding possible relationships between collegiate experiences and employment status may also help prospective and current students, along with their parents or guardians, make more informed decisions regarding collegiate selection and activity.  These areas include, but are not limited to, selection of major, use of advising, career services, extracurricular activities, and internships.  </t>
  </si>
  <si>
    <t>The survey will be distributed by the VCU Office of Development and Alumni Relations to valid email addresses of VCU undergraduate alumni who had a degree conferred between 2006-2016.</t>
  </si>
  <si>
    <t xml:space="preserve">The client for the study, Virginia Economic Development Partnership (VEDP), has as its core mission the goal of developing and expanding the economy in Virginia.  This study will serve as a pilot study to provide VEDP with information about Virginia Commonwealth University's graduates from 2006-2016.  Using a survey distributed via email, we hope to gather data that would identify relationships between college experience, post-graduation factors, and risk of underemployment.  In addition, the State Council of Higher Education of Virginia (SCHEV), has interest in developing a state-wide survey designed to address many of the same questions regarding underemployment and its predictors.  As a result, SCHEV agreed to link the data for survey respondents who gave authorization to SCHEV data contained in the Virginia Longitudinal Data Set.  In this way, certain demographic questions could be linked to individuals' responses in hopes of securing more detailed data. </t>
  </si>
  <si>
    <t>This is a regression design using survey data collected from VCU undergraduate alumni and data collected and provided by the State Council for Higher Education of Virginia, linked to survey respondents. The survey questionnaire was designed by the student team and tested among a sample group of respondents.  The survey is administered by the VCU Office of Development and Alumni Relations via email to all valid email addresses of undergraduate alumni who graduated between 2006 and 2016.  The survey was not sent to any alumnus who has opted out of VCU communication. The list of valid emails contains approximately 13,000 addresses. If a respondent grants permission, her or his data will be linked to data in the State Council for Higher Education of Virginia database.</t>
  </si>
  <si>
    <t>Virginia Economic Development Partnership;Virginia Economic Development Partnership;</t>
  </si>
  <si>
    <t>HM20014861</t>
  </si>
  <si>
    <t>Exploring dental service underutilization among low-income immigrants in the health care safety net</t>
  </si>
  <si>
    <t>Sarah Raskin</t>
  </si>
  <si>
    <t>Unmet dental needs are significant public health and societal problems in the United States, disproportionately affecting racial/ethnic minorities, low-income and immigrant populations [1, 2, 5]. Oral diseases including tooth decay and gum diseases though prevalent are responsive to treatment and can be prevented given access to and utilization of oral healthcare services. Utilization of dental care is defined as the completion of needed, recommended or routine care according to national guidelines or referrals from dental or primary care providers while under-utilization is defined as (1) non-attendance at scheduled appointments (ôno showö); (2) patient-cancelled appointments that were not subsequently rescheduled; (3) patient non-scheduling of medically-recommended dental care; and (4) non-completion of multi-appointment dental procedures. The overall aim of this mixed methods study is to identify modifiable factors associated with dental care utilization among adult patients at CrossOver Healthcare Ministry, a public transit-accessible medical/dental safety net clinic in Richmond, Virginia with two locations that serves a diverse, predominantly- immigrant group of patients and provides care on an income-based sliding scale fee.Citation List:1. U.S. Department of Health and Human Services. Oral Health in America: A Report of the Surgeon General; 2000.2. National Academies. Advancing oral health in America. NAP; 2011.3. Vujicic M, Nasseh K. A Decade in Dental Care Utilization among Adults and Children (2001-2010). Health Services Research. 2013Mar;49(2):460û80.4. Dye BA, Thornton-Evans G, Li X, Iafolla T. Dental caries and tooth loss in adults in the US, 2011-2012. U.S. Department of Health and Human Services, CDC, NCHS; 2015.5. Wilson FA, Wang Y, Stimpson JP, et al. Use of dental svcs by immig status in the US. JADA. 2016;147(3).</t>
  </si>
  <si>
    <t xml:space="preserve">We do not expect participants to directly benefit from the research in the short-term. </t>
  </si>
  <si>
    <t>Inclusion criteria address patients who are eligible for dental services at CrossOver HealthCare Ministry. Patients must be continuously enrolled for at least one year in order to received dental services. While CrossOver HealthCare Ministry does provide services to children, low-income children in Virginia (and nationally) are provided dental insurance through their public benefit; therefore, their use of sliding-scale fee services is far less common than is adults'.The exclusion criteria of patients speaking languages other than English or Spanish reflects the patient base at CrossOver HealthCare Ministry, the majority of whom speak one of these two languages.Access to translators for other languages at CrossOver often requires advanced planning. Survey data is being collected in situ while patients await their medical appointments. Therefore, it is unfeasible to position research staff who are bilingual in a language other than Spanish to collect data minority languages such as Arabic or Amharic.</t>
  </si>
  <si>
    <t>As a mixed-methods study, this research uses a combination of hypotheses and research questions. While Specific Aims are stated in the following field, they are copied here as well to guide categorization of hypotheses and research questionsSA1: To describe patient-level demographic, social and cultural factors that are associated with dental care utilization CrossOver Healthcare Ministry.H1: Individual level socio-demographic and cultural factors like age, gender,      education, income and acculturation determined by language preference and time since settling in the US are significant predictors of dental care utilizationH2: Oral health knowledge as measured using a validated instrument is not a significant predictor of dental care utilization.RQ1: How do sociocultural conceptions of dental norms, needs and treatment motivations (e.g. including expectations of dental problems, tooth loss across the life cycle and customary dental care-seeking and utilization in country of origin) affect dental utilization?SA2: To describe patient-level clinical factors that predict dental care utilization at CrossOver Healthcare Ministry.H3: Appointment type (routine preventative versus restorative services or treatments such as fillings or extractions) is associated with dental care under-utilization (non-attendance at scheduled appointments (ôno showö) and cancelled appointments that were not subsequently rescheduled).H4: Co-occurrence of comorbid medical conditions like diabetes, hypertension as well frequent utilization of medical services is associated with greater dental care utilization.RQ2: How do patientsÆ clinical factors (e.g. types and timing of services scheduled; management of co-morbid conditions) affect their under-utilization (non-attendance at scheduled appointments (ôno showö); cancelled appointments that were not subsequently rescheduled; non-scheduling of medically-recommended dental care; and non-completion of multi-appointment dental procedures?SA3: To understand health service delivery characteristics associated with dental care utilization at CrossOver Healthcare Ministry.H5: Higher patient satisfaction determined using a survey questionnaire adapted from the dental practice-based research network is associated with dental care utilization.RQ3:  How do CrossOver MinistryÆs scheduling practices, hours of operation, wait list, and requirements of renewal of medical screening affect dental care utilization among patients?RQ4: How do CrossOver MinistryÆs communications practices (e.g. scheduling phone tree, communication through patient portal, limited on-site translation services) affect dental care utilization among patients?RQ5: How does CrossOver Ministry staff and cliniciansÆ cultural competence and cultural humility as evaluated by patients affect dental care utilization among patients?</t>
  </si>
  <si>
    <t>The research team is in routine contact among themselves, and with collaborators at CrossOver HealthCare Ministry, regarding study progress and process. The team commonly meets once per month and e-mails weekly or as-needed. The research team anticipates maintaining this frequency of communication as the study progresses, and adjusting as needed.</t>
  </si>
  <si>
    <t>This research is intended to identify, describe, and explain patient and systems-level characteristics associated with dental safety net utilization and under-utilization in clinics where the greatest barrier to care -- financial resources including dental insurance -- is alleviated.The knowledge gained from this formative research will produce (1) the identification of a novel intervention to develop and test in subsequent studies to increase appropriate dental utilization among patients attending dental safety net clinics, in particular limited English proficiency, immigrant, and urban patients and (2) conceptual knowledge to strengthen theoretical and applied research on oral health disparities and the dental safety net.While this study occurs at a single site, the reach of its conclusions are explicitly broader, including scholarly audiences, practitioners and practice administrators, and policymakers. In other words, this study aims to contribute general conceptual knowledge drawn upon a deep case study investigation at our community partner site.</t>
  </si>
  <si>
    <t>ALL PARTICIPANTSCrossOver has experience administering patient satisfaction surveys, and has found in-office survey administration to be the mode of administration which yields the highest response rate among its patient population. Because operationalizing such an approach using simple random sampling is impractical, we will use a systematic random sampling whereby:1.      On each day of data collection, a CrossOver staff member (Martin Zanin) will query its EMR database and produce a registry of all eligible patients who have appointments that day. The list will contain patientsÆ names, account numbers, appointment times, visit types and provider names such that they are easily identified by the survey administrator.As described in the section "Study Population," should the registry that CrossOver produces under-represent utilizers of dental services, the study team will implement stratified sampling in which CrossOver will over-recruit from patients who have any kind of dental referral or dental visit in their file, and under-recruit from the patient population that has not had any contact or referrals with dental services.2.      At the beginning of the day, the survey administrator (VCU team member) will select every other patient on the list to be invited to participate in the survey and will assign them a unique survey identifier ("SEQN #" on data collection forms). This list will saved on CrossOver's secure server and will be used for both ensuring patients who have either completed surveys or declined to participate are not present in future registries and for identifying EMR records of patients who participated in the survey, in order to export relevant data fields (e.g. demographic characteristics, encounter attendance patterns and diagnoses) for triangulation to primary data sources (survey, knowledge assessment, interviews).3.      The survey administrator will use CrossOver's EMRÆs resource schedule to track when selected patients have entered into a consult room and have completed their nurse interview. The administrator will then ask the patientsÆ permission to enter into the consultation room to explain the purpose of the survey and invite the patient to either self-administer the survey or have the bilingual researcher complete the survey on their behalf via verbal data collection using the following script:CROSSOVER ADMINISTRATOR TO PATIENT: "We here at CrossOver are collaborating with researchers from Virginia Commonwealth University, or VCU, on a research study. We have noticed that some patients at CrossOver don't get the dental care that they may need, and so we are working with these researchers to understand why some CrossOver patients get dental care here and why other patients don't. We would like to invite you to participate in this research study by completing a survey after I leave this room. You can either complete the survey yourself or a researcher from VCU can read the questions to you in Spanish or English and you can tell them your responses in Spanish or English. If you decide to participate, you'll still attend your scheduled medical appointment today. If you decide to participate, the VCU researchers will also be able to see some information in your electronic medical record, but not your name or anything else that identifies you. If you decide to participate in the research study, you will receive a $15 gift card. Would you like me to ask a VCU researcher to come into this room and tell you more about the study so that you can decide whether to participate?"INTERVIEW PARTICIPANTS (sub-sample)Survey participants who are also interested in being interviewed will self-identify through a final set of questions on the survey to determine their interest in participating in an interview at a date, time, and location of their convenience. They will be screened for sampling into the interview component of the research using an iterative approach, in which we begin with convenience sampling based on self-identification and, over time, hone enrollment to maximize variation based on dental referrals, dental attendance or non-attendance, and demographic categories.The bilingual Research Assistant (Spanish) will contact interested participants(as indicated on their survey) via phone, text, or e-mail (as they indicate a preference) to invite them to participate in an interview and explain what participation in an interview entails. Initially, all self-identified interested survey participants will be invited to participate, with no additional inclusion/exclusion criteria than those of survey participation. The study team will track basic demographic, clinical, and utilization indicators to determine which research participant types are over-represented in initial interview recruitment (e.g. by gender, age categories, or completion of dental services) and which research participants types are under-represented in initial interview recruitment. The research team will then prioritize recruitment of under-represented participant types from among subsequent survey participants who indicate interest in the final survey question. We anticipate that this will lead to a concerted effort to recruit participants who have not completed a recommended dental visit, based on the triangulation of their survey data with their EHR data. We will only recruit interview participants from among survey participants who have indicated interest. Using a targeted recruitment approach means that we will sequence recruitment in order of least-represented categories rather than using a convenience sample in which we invite interview participants based on order of survey completion.</t>
  </si>
  <si>
    <t>The overall aim of this mixed methods study is to identify modifiable factors associated with dental care utilization among adult patients at CrossOver Healthcare Ministry (CHCM), a public transit-accessible medical/dental safety net clinic in Richmond, Virginia with two locations that serves a diverse, predominantly-immigrant group of patients and provides care on an income-based sliding scale fee. Specific aims are as follows:SA1: To describe patient-level demographic, social and cultural factors that are associated with dental care utilization CrossOver Healthcare Ministry.SA2: To describe patient-level clinical factors that predict dental care utilization at CrossOver Healthcare Ministry.SA3: To understand health service delivery characteristics associated with dental care utilization at CrossOver Healthcare Ministry.</t>
  </si>
  <si>
    <t>STUDY DESIGNThis mixed methods study is a cross-sectional study that uses a convergent parallel design in which we will analyze the quantitative and qualitative datasets independently, and also bring initial findings together at key points of articulation in order to deepen, bring nuance to, and productively challenge each approach. PROCEDURES1.	SURVEY:  Potential study participants will be invited to participate, as described in the recruitment section. Individuals who decide to participate will remain in consult rooms after they have been screened by CrossOver Healthcare Ministry nurses for their scheduled health care appointments. The researcher will then enter the consult room; complete Informed Consent; and administer the survey. Enrolled participants may complete the survey in English or Spanish; they may complete the survey using paper and pen or by having the bilingual researcher read the questions and answer options, and respond verbally so that the researcher may record their responses. Completing the survey will take approximately 25 minutes. Survey participants will receive a $15 gift card to thank them for their time. They may indicate on their survey form their interest in being contacted about an interview. They will then be considered to have completed survey data collection and be dismissed to their health care appointment.2.	ELECTRONIC MEDICAL RECORD EXTRACTION:  Following completion of the survey, the researcher will confirm with site partner staff the consent of the survey participant to have fields from their medical record extracted for the purposes of research. The site partner will extract the fields to a secure thumb drive, which the researcher will then download to a secure server and associate with survey data.3.	INTERVIEWS: Participants who respond to the survey item asking their interest in being interviewed will be contacted using the contact information that they provide. Potential interview participants will be screened in order to enroll a maximum variation interview sub-sample. Interview participants who are determined eligible on maximum variation sampling will be asked to identify a time and location that is convenient to them. The researcher will meet them at that time and place to conduct an individual in-depth interview. The researcher will administer informed consent to be interviewed, then conduct the interview. The interview will be audio recorded and will last approximately 50 minutes. At the conclusion of the interview, the participant will receive a $30 gift card to thank them for their time. The research team will transcribe the interview and associate the transcription with the participantÆs survey and EMR data.RESEARCH MEASURES (all available in English and Spanish)SURVEY: Original survey comprising three parts:1.	Oral health status2.	Patient satisfaction with dental care3.	Comprehensive Measure of Oral Health Knowledge (CMOHK)4.     Oral Health Quality of Life measure (OHIP-14)INTERVIEW: Original semi-structured interview guideSECONDARY DATA ELEMENTSSecondary data will be extracted from the participantÆs Electronic Record. Elements include diagnoses, appointments completed, and services delivered.</t>
  </si>
  <si>
    <t>CrossOver HealthCare Ministry;CrossOver HealthCare Ministry;</t>
  </si>
  <si>
    <t>HM20014954</t>
  </si>
  <si>
    <t>Employee Practices with People with Disabilities Survey</t>
  </si>
  <si>
    <t>Jennifer McDonough</t>
  </si>
  <si>
    <t xml:space="preserve">  Employer practices have a critical and direct effect on the employment outcomes of individualswith disabilities (Chan, Strauser, Gervey, &amp; Lee, 2010). This effect is wide ranging from the initial point of interview, to how the employer perceives the work performance of the individual with a disability, and how well the person will be accepted in the workplace culture. Additionally, job retention and advancement are derived from how the company practices and policies are set and put into place by the CEO and senior management. The policies and the culture of a workplace will subsequently influence the human resource staff, first line supervisors, coworkers, and patrons of the business (Fraser et al., 2010).      The Americans with Disabilities Act and other federal statutes have encouraged employers toinclude people with disabilities by providing accommodations and appropriate job training. However, the reality is that legislation has not completely changed employer hiring practices (Siperstein, et al., 2006). Employment outcomes of individuals with disabilities are the result of a complex interaction of numerous variables, including employer practices, which can be defined as initiatives, policies and procedures that make up a companyÆs culture and proceedings (Chan, et al., 2010). We are unaware of any research that closely examines which employer practices specifically cause the best employment outcomes for PWD.     Fraser and colleagues (2010) conducted focus groups with senior management of Seattle-basedcompanies of different sizes to examine factors that affect employersÆ views on the hiring of PWD. They found that company size played an important role in the practices of employers related to employees with disabilities. Key decision makers at smaller companies had the widest range of concerns, including fears of potential litigation, loss of revenue, difficulties in eliminating, or affording modifications to physical barriers in the workplace (Fraser et al., 2010).     Ju, Roberts, and Zhang (2013) conducted a systematic review of the literature on employersÆattitudes towards workers with disabilities. They found 15 articles published between 1999 and 2012 that matched their criteria (Ju et al., 2013). The literature discussed that employers showed positive general feelings about workers with disabilities, but had reservations towards hiring workers with certain types of disabilities. Surveys found that employers cited instruction, integrity and honesty, punctuality, respectfulness, and attending to safety as the top employability skills that mattered to them (Ju et al., 2013). ItÆs important to note that research on this topic usually asks employers to make hiring decisions based on hypothetical scenarios of applicants or answer survey questions about what ifs, so respondents may or may not have knowledge about or experience with the specified disabilities (Ju et al., 2013). Other studies also have focused primarily on the attitudes and concerns of employers toward hiring and retaining PWD. Employers also discuss their concern with the costs involved with accommodating individuals with disabilities. Despite research showing that accommodations are actually inexpensive and employees with disabilities more than make up for it with productivity and reliability, employers worry that providing accommodations will become an expensive burden (Center for Workforce Preparation, n.d.; Kaye et al., 2011). Another cost employers worry about is the liability of litigation when employing individuals with disabilities (Kaye et al., 2011).Focusing on the attitudes and experiences of employers limits our knowledge of what leads to successful employment outcomes. Instead, the shift of focus of the research should be on the direct effect of employer practices on enhancing the hiring, retention and advancement of workers with disabilities. Employer practices that have been associated with better employment outcomes for individuals with disabilities include, but are certainly not limited to: employer knowledge of the Americans with Disabilities Act (ADA), inclusion of disability as diversity, diversity training for management, targeted recruitment, and employer-provided accommodations (Chan, Strauser, Gervey, &amp; Lee, 2010; Chan, Strauser, Maher, et al., 2010; Erickson, von Schrader, BruyΦre, &amp; vanLooy, 2014).      A strong sense of inclusion in the workplace environment that incorporates the knowledge of theAmericans with Disabilities Act and accommodations have been found to impact employeesÆ jobsatisfaction, commitment, and productivity (von Schrader et al., 2014). Organizations and businesses may actually encourage disability disclosure by fostering positive supervisor-employee relationships. Training management on disability awareness, legislation, and accommodations can increase employer skills and better practices in relation to PWD (von Schrader et al., 2014). Workplace culture and employersÆ perceived commitment to disability inclusion are also critical factors in a PWDÆs comfort to disclose. Von Schrader and colleagues (2014) describe that employers can communicate their commitment to their employees with disabilities in a variety of ways, such as including disability in the organizationÆs diversity statement; including people with apparent disabilities in the companyÆs promotional material; and encouraging applicants with disabilities on recruitment materials.     A glaring omission in all of the studies reviewed is that there is no discussion about how successful employer practices were implemented into the organization and whether or not these practices cause successful employment outcomes for PWD. There is both a need for stronger and more comprehensive evidence of effective employer practices, as well as a need to develop measurements that employers and stakeholders can use to track employment outcomes for individuals with disabilities (Erickson et al., 2014).   Thus, the goal of grant from which this study is a part of is to determine successful employment practices that have been used by four hospitals that have been successful in employing and retaining people with disabilities. Part of the employment practices will be those practices used by human resources personnel and related personnel. In an earlier study, "Phase One of An In-Depth Case Study of a Large Health System's Employer Practices to Promote Employment Outcomes", we found that Human Resources works with Talent Acquisition in the hiring of all individuals and the Wellness Team in working with employees with disabilities who are returning to work. We are using a established scale, Absence and Disability Management Scale (ADM; Habeck, Hunt, Rachel, Kregel, &amp; Chan, 2010). to investigate the employment practices.Our research team has completed qualitative data collection and coded data. We are currently completing data analysis of for specific research articles. This survey study is being conducted to determine the degree of convergence and divergence with the qualitative findings. </t>
  </si>
  <si>
    <t>There are no direct benefits.</t>
  </si>
  <si>
    <t>We are recruiting people that are employed at the four hospitals in the region in which we know are successful at hiring people with disabilities because of the success of the VCU-RRTC's Project SEARCH program.</t>
  </si>
  <si>
    <t>This study will assist in answering the following three research questions:Research Question 3: What are the employer practices that Bon Secours Health System have in place for hiring and retaining people with disabilities at the department and hospital levels?Research Question 5: What are the similarities and differences in employer practices used inemploying and retaining  people with disabilities across the hospitals?Research Question 7: How do hospital and department policies, climate, attitudes, experiences related to employer practices and the employment and retention of related to  people with disabilities?</t>
  </si>
  <si>
    <t xml:space="preserve">Each member of the research team will informed by Carolyn Graham of their duties through email. For example, we have had teleconferences concerning the planning of the survey. Carolyn has sent emails to Doug with instructions concerning construction of the online survey, Lauren knows that the survey is being constructed and IRB approval is being sought. Carolyn communicates regularly with Jennifer McDonough and Valarie (Vicki) Brooke concerning the study progress on a weekly basis through email and have teleconferences when needed. </t>
  </si>
  <si>
    <t xml:space="preserve">The findings from this survey will be compared to findings from the qualitative interviews to determine the degree of convergence and divergence in findings. Those findings that are confirmed will help  other interested employers so that this information may assist them in employing people with disabilities. </t>
  </si>
  <si>
    <t>The invitation to participate will be published twice (two weeks in a row) in the Bon Secours weekly listserv newsletter. If the required survey response has not been obtained from each of the four hospitals, then we will construct a sampling frames for each of the four hospitals. We will obtain the lists of departments from the Human Resource Department. Each hospital sampling frame will consist of a list of departments at that specific hospital. Bon Secours has approved the survey to be used with their employees at the four hospitals. After IRB  approval, pilot testing will take place with three employment specialists that have previously worked at one of the hospitals. The goal of pilot study is to determine the accessibility of the online study and readability of the survey.  Pilot data will not be included with the study data. If potential participants request paper survey will we accommodate this request. As an incentive to participate, the first 107 participants at Maryview, first 76 participants at Memorial, 60 participants at St. Francis, and first 121 participants at St. MaryÆs to complete the survey will receive a $5 gift certificate. The total number of gift certificates given will be 364. The number of gift certificates allotted to each hospital is the number of participants required from each hospital.  Names and emails will be collected for those survey completers who volunteer to sign up for the gift card and these names and emails will not be attached to data.The online survey can be accessed at https://ep.vcurrtc.org/surveys/employees/index.cfmAfter completing the survey, they will be immediately taken to a page that says: ôThank you for completing this survey. To compensate you for your time and effort, we are sending $5 gift cards to the first [number for specific hospital] people from your hospital who submit the survey. If you would like to receive one of these gift cards, please enter your contact information below. Your contact information will not be associated with your survey responses.ö</t>
  </si>
  <si>
    <t>The purpose of RS3 is to provide an in-depth examination of how a large health care systemimplements employer practices that impact the employment outcomes of individuals with disabilities. Employee Survey Data will be collected from employees of the four hospitals concerningknowledge of hospital policy and employer practices, knowledge implementing employer practices, intent to hire PWDs, and attitudes towards working with PWDs. This information will provide a broader picture of the employer practices that will enhance the in-depth qualitative portion of the case studies.</t>
  </si>
  <si>
    <t>This survey will be developed and housed on a secure server at VCU. This server has been approved by Dr. Han, Chief Information Security Officer (Email is attached). This online survey will be administered to Bon Secours Health System employees. Employees that do not work with people with disabilities will complete 60 survey items and 9 demographic items for a total of 69 items. Employees that work with people with disabilities will complete 73 survey items and 9 demographic items for a total of 82 items. Survey items concern the Bon Secours mission statement, possible benefits of employing people with disabilities; Bon SecoursÆ expectations of employees; characteristics of the hospital; the impact of Project SEARCH on the employment of people with disabilities at Bon Secours hospitals; feelings about working with people with disabilities; and experiences and views of employed people with disabilities. The demographics consists of length of time employed at Bon Secours health system;  hospital in which  the participant works; sex, age, and educational level; whether or not the participant is a mentor to an employee with disabilities; and whether or not the participant considers an employee with disabilities a friend.This online survey will be administered to Bon Secours Health System employees at the Maryview, Memorial Regional, St. Francis, and St. Mary hospitals. We are anticipating a low response rate û lower than the average response rate of 33%. To increase the chance of obtaining an adequate number of participants, James Godwin, Vice President of Human Resource will send out the IRB approved invitation with online survey link to participate to all employees at the four hospitals. The survey invitation will be announced in the weekly hospital safety huddles and pre-shift huddles at each of the four hospitals during the two-week data collection period. Next, a reminder to participate in the survey will be placed in the Bon Secours Health System weekly listserv newsletter. All 6670 employees at the four identified hospitals will have a chance to participate. We will place information about the survey emphasizing that employees at the four identified hospitals (Maryview, Memorial Regional, St. Francis, and St. Mary hospitals) are eligible to participate, gift certificate information, and a link to the survey in the weekly listserv newsletter. The link will take the potential participants to the first page of the survey which will ask participants to certify that they are 18 years old or older and identify the hospital in which they work. If a potential participant works at Bon Secours but not at one of the four identified hospitals, they will receive a message thanking them for their interest in participating but we are not surveying the employees at their hospital.  If the potential participant is employed at one of the four hospitals, then they will be able to complete the survey. Link to online survey: https://ep.vcurrtc.org/surveys/employees/index.cfmBon Secours has approved the survey to be used with their employees at the four hospitals. After IRB approval, pilot testing will take place with three employment specialists that have previously worked at one of the hospitals. The goal of the pilot study is to determine the accessibility of the online study and readability of the survey.  Pilot data will not be included with the study data. If potential participants request a paper survey will we accommodate this request. As an incentive to participate, the first 107 participants at Maryview, first 76 participants at Memorial, first 60 participants at St. Francis, and first 121 participants at St. MaryÆs to complete the survey will receive a $5 gift certificate. The total number of gift certificates given will be 364. The number of gift certificates allotted to each hospital is the number of participants required from each hospital.  Names and emails will be collected for those survey completers who volunteer to sign up for the gift card and these names and emails will not be attached to data.The online survey can be accessed at https://ep.vcurrtc.org/surveys/employees/index.cfmAfter completing the survey, they will be immediately taken to a page that says: ôThank you for completing this survey. To compensate you for your time and effort, we are sending $5 gift cards to the first [number for specific hospital] people from your hospital who submit the survey. If you would like to receive one of these gift cards, please enter your contact information below. Your contact information will not be associated with your survey responses.ö Raosoft sample size calculator was used to determine the required representative sample of the target population of 6,670 employees. There is adequate power (81.66%) to detect an effect size of 0.0017 with alpha set at 0.05 (Elashoff, 2007). Setting the margin of error at 5%, confidence level at 95%, and a conservative response distribution at 50%, a sample of 364 participants will be needed. We are anticipating a low response rate û lower than the average response rate of 33%. Thus we are recruiting the entire population. The invitation to participate will be published twice (two weeks in a row) in the Bon Secours weekly listserv newsletter. The survey invitation will be announced in the weekly hospital safety huddles and pre-shift huddles at each of the four hospitals during the two-week data collection period.  If the required survey response has not been obtained from each of the four hospitals, then we will construct sampling frames for the hospitals that we have not obtained the required number of responses. We will obtain the lists of departments from the Human Resource Department. Each hospital sampling frame will consist of a list of departments at that specific hospital.  Four departments will be randomly selected at a time to contact and recruit participants. During the department huddle, a research team with paper survey packets will be available at this time to complete. Each paper survey packet will consist of the link, a paper copy of the survey to complete with an envelope marked ôSURVEYö and a sign-up sheet for the gift certificate with a smaller envelope marked ôGift Certificateö. Each person who is interested will be given a paper survey packet. The survey envelope and the gift certificate envelope will be addressed to the VCU-RRTC and stamped. If the required number at the hospital has not been obtained after 10 days, then four more departments at the hospital will be contacted and the process above repeated.</t>
  </si>
  <si>
    <t>James Godwin at Bon Secours St. Mary's Hospital;James Godwin at Bon Secours St. Mary's Hospital;James Godwin at Bon Secours St. Mary's Hospital;</t>
  </si>
  <si>
    <t>HM20014982</t>
  </si>
  <si>
    <t>Integrated STEM Education in Virginia: CodeVirginia K-5 Coaches Academy</t>
  </si>
  <si>
    <t>David Naff</t>
  </si>
  <si>
    <t>The science, technology, engineering, and mathematics (STEM) crisis in the United States has been well-documented (e.g, Breiner, Harkness, Johnson, &amp; Koehler, 2012).  Researchers and policy makers across the country have endeavored to incorporate STEM into K12 education (Sanders, 2008) and create specialized teacher education programs (e.g., Murphy &amp; Mancini-Samuelson, 2012). While the importance of incorporating STEM education into the secondary and middle school levels has been acknowledged for decades, the significance of implementing STEM education into the elementary grade levels has more recently come into focus (e.g., Epstein &amp; Miller, 2011). The Commonwealth of Virginia is one of the largest STEM employers and has the highest number of unfilled STEM jobs in the United States (e.g., Chmura, 2016).  To fill this need, Virginia has established 22 STEM academies for secondary school students, along with several public GovernorÆs Schools with a STEM focus based on research in STEM education (e.g., Subotnik, Tai, Rickoff, &amp; Almarode, 2009).  Further, Virginia was the first in the United States to formally integrate computer science into the K12 public school curriculum (Sawchuk, 2017).  CodeVirginia (CodeVA), a nonprofit computer science advocacy organization, has worked with Virginia legislators to formalize standards that serve as a model to other states, and has trained cohorts of elementary school teachers to integrate computer science and STEM content into all subject areas.  The CodeVAÆs K-5 Coaches AcademyÆs purpose is to train teachers to train other teachers to integrate STEM and computers science into the elementary school curriculum.  This study will examine the impact of the K5 Coaches Academy on elementary STEM education in Virginia, particularly on teachersÆ STEM self-efficacy, changes to classroom teaching practices, and perceived effects on increasing the diversity of students interested in STEM.  To answer the research questions, the researchers for this study have developed a survey composed of pertinent demographic items and modified items from established instruments.Because gender, years of teaching experience, and job stress level can have significant effects on  teacher self-efficacy, as well as job satisfaction (Klassen &amp; Chiu, 2010; Nadelson, Callahan Pyke, Hay,  Dance, &amp; Pfiester, 2013), filtering questions dealing with these potential issues are included in the demographic section of the survey in order to gain a deeper understanding of survey results.Originally designed to measure teacher self-efficacy in science, modified items from the Science Teaching Efficacy Beliefs Instrument (STEBI; Riggs &amp; Enoch, 1990) are used to measure the effect of the CodeVA K5 Coaches Academy professional development on teachersÆ perceptions of computer science and STEM self-efficacy.  According to Guskey (2002), changes in teacher classroom practices happen after teachers implement professional development and see positive effects on student outcomes.  If the Guskey (2002) model is accurate, and the CodeVA K5 Coaches Academy is an effective professional development for elementary teachers, changes in classroom practices of these teachers should reflect positive student outcomes.  To measure changes in classroom teaching practices, researchers have included modified items from Supovitz &amp; Turner  (2000). In this study, ôperceptions about the importance of the diversity in STEMö means measuring teacher attitudes toward the need for the inclusion of underrepresented minority students in STEM, as well as how effectively CodeVA K5 Coaches Academy training isi able to include all types of students in computer science and STEM.  To answer this research question, modified items from the  Teacher Efficacy for Inclusive Practice (TEIP) Scale (Sharma, Loreman, &amp; Forlin, 2012).Results from this study will help not only CodeVA improve its professional development and inform future elementary teacher practices, the results could impact computer science and STEM professional development nationwide as other states adopt the CodeVA model of elementary teacher training in STEM fields. Atkinson, R., &amp; Mayo, M. (2010). Refueling the US innovation economy: Fresh approaches to science, technology, engineering and mathematics (STEM) education.Barr, V., &amp; Stephenson, C. (2011). Bringing computational thinking to K-12: what is Involved and what is the role of the computer science education community?. Acm Inroads, 2(1), 48-54.Breiner, J. M., Harkness, S. S., Johnson, C. C., &amp; Koehler, C. M. (2012). What is STEM? A discussion about conceptions of STEM in education and partnerships. School Science and Mathematics, 112(1), 3-11.Charette, R. N. (2013). The STEM crisis is a myth. IEEE Spectrum, 50(9), 44-59.Chmura, C. (2016, March 07). Economic Impact: Employment outlook for STEM-related skills remains strong. Retrieved from http://www.richmond.com/business/local/economic-impact-employment-outlook-for-stem-related-skills-remains-strong/article_cb101768-c7fc-5e4c-8f4e-4f75dab93220.htmlEnochs, L. G., &amp; Riggs, I. M. (1990). Further development of an elementary science teaching efficacy belief instrument: A preservice elementary scale. School science and mathematics, 90, 694-706.Epstein, D., &amp; Miller, R. T. (2011). Slow off the Mark: Elementary School Teachers and the Crisis in Science, Technology, Engineering, and Math Education. Center for American Progress.Guskey, T. R. (2002). Professional development and teacher change. Teachers and teaching, 8(3), 381-391.Klassen, R. M., &amp; Chiu, M. M. (2010). Effects on teachers' self-efficacy and job satisfaction: Teacher gender, years of experience, and job stress. Journal of educational Psychology, 102, 741-756.Kuenzi, J. J. (2008). Science, technology, engineering, and mathematics (STEM) education: Background, federal policy, and legislative action.Murphy, T. P., &amp; Mancini-Samuelson, G. J. (2012). Graduating STEM competent and confident teachers: The creation of a STEM certificate for elementary education majors. Journal of College Science Teaching, 42(2), 18-23.Nadelson, L. S., Callahan, J., Pyke, P., Hay, A., Dance, M., &amp; Pfiester, J. (2013). Teacher STEM Perception and Preparation: Inquiry-Based STEM Professional Development for Elementary Teachers. Journal of Educational Research, 106, 157û168. https://doi-org.proxy.library.vcu.edu/10.1080/00220671.2012.667014Sanders, M. (2008). STEM, STEM Education, STEMmania. The Technology Teacher, 68(4), 20-26.Sawchuk, S. (2017, November 22). Virginia Becomes First State to Require Computer Science Instruction. Retrieved from http://blogs.edweek.org/edweek/curriculum/2017/11/virginia_mandates_computer_science_learning.htmlSharma, U., Loreman, T., &amp; Forlin, C. (2012). Measuring teacher efficacy to implement inclusive practices. Journal of Research in Special Educational Needs, 12, 12-21.Subotnik, R. F., Tai, R. H., Rickoff, R., &amp; Almarode, J. (2009). Specialized public high schools of science, mathematics, and technology and the STEM pipeline: What do we know now and what will we know in 5 years?. Roeper Review, 32, 7-16.Supovitz, J. A., &amp; Turner, H. M. (2000). The effects of professional development on science teaching practices and classroom culture. Journal of Research in Science Teaching: The Official Journal of the National Association for Research in Science Teaching, 37, 963-980.Xue, Y., &amp; Larson, R. C. (2015). STEM crisis or STEM surplus? Yes and yes. Monthly labor review, 2015.</t>
  </si>
  <si>
    <t>Participants may learn about the effectiveness of the CodeVA K5 Coaches Academy and how participation has affected their STEM self-efficacy, changes in classroom practices, and perceptions about diversity in STEM.</t>
  </si>
  <si>
    <t>1. How did CodeVA K5 Coaches Academy professional development affect elementary teacher STEM self-efficacy?2. How did CodeVA K5 Coaches Academy professional development affect elementary teacher classroom practices?3. How did CodeVA K5 Coaches Academy professional development affect elementary teacher perceptions of diversity in STEM?</t>
  </si>
  <si>
    <t xml:space="preserve">The only site for the current study is VCU. Researchers will meet regularly and will have completed CITI training to be knowledgeable about research protocols. </t>
  </si>
  <si>
    <t>The knowledge that is gained will help inform future computer science and STEM professional development for elementary teachers by evaluating the effectiveness of the CodeVA K5 Coaches Academy.</t>
  </si>
  <si>
    <t>Only elementary educators who have participated in the CodeVA K5 Coaches Academy will be surveyed on their perceptions of the effects of the CodeVA K5 Coaches Academy professional development.CodeVA will provide email addresses of all participants in the CodeVA K5 Coaches Academy to the researchers.  Researchers will use the attached recruitment email to inform potential participants about the study and their rights as participants.  The recruitment email will have a direct link to the survey on QuestionPro.The recruitment email will be re-sent to potential participants once a week for the two subsequent weeks.</t>
  </si>
  <si>
    <t>CodeVirginia (CodeVA) is a nonprofit computer science advocacy organization that provides grant-funded computer science teacher professional development (PD) to K12 teachers across the Commonwealth of Virginia. CodeVA also works directly with Virginia legislators and helped create the CommonwealthÆs first-in-the-nation computer science curriculum framework. The goal of this study is to examine the effects of the CodeVA K5 Coaches Academy professional development on elementary teachersÆ perception of their science, technology, engineering, and mathematics (STEM) self-efficacy, change in classroom practices, and the importance of diversity in STEM. To address the research questions, we will conduct a quantitative study that uses established instruments to measure the effects of this particular elementary teacher STEM PD.  The research team will analyze survey data from within the self-efficacy framework. Results of this study could help inform future computer science and STEM professional development for elementary teachers.</t>
  </si>
  <si>
    <t xml:space="preserve">Study DesignThis quantitative survey study will measure teacher perceptions of their STEM self-efficacy, changes in classroom practices, and diversity in STEM. All participants must be over 18 years of age. Because the target population of elementary teachers who have participated in the CodeVA K5 Coaches Academy exists across the Commonwealth of Virginia, data collection will take place online over approximately three weeks. Data will be completely anonymous. No identifying or sensitive information will be collected from the participants, therefore both confidentiality and privacy are assured. Minimal or no risk is anticipated to the participants.ParticipantsCodeVA will give researchers access to emails of elementary school teachers who have participated in the CodeVA K5 Coaches Academy. Participants will be recruited via email message outlining the purpose of the study, as well as a link to the survey. Researchers will inform participants that responding to the survey is entirely voluntary and will take roughly 30 minutes. InstrumentsThe survey will include modified items from the Science Teaching Efficacy Beliefs Instrument (STEBI-A; Riggs &amp; Enochs, 1990), Teacher Efficacy for Inclusive Practice (TEIP) Scale (Sharma, Loreman, &amp; Forlin, 2012), and questions from Supovitz &amp; Turner (2000). Participants will also be required to complete a demographic survey collecting information about level of experience with teaching and with computer science.  It should take approximately 30 minutes to complete the survey. The text of the survey has been uploaded.ProcedureParticipants will be given a brief explanation of the study via email with a link to the survey, as shown in the uploaded recruitment material. Because the survey will not collect identifying information about participants and the data is nonsensitive, the survey will be implemented using QuestionPro.The first page of the survey constitutes the consent process for the participant and explains the study, informs participants that participation is voluntary, data is completely anonymous, and that they may withdraw at any time. Participants must acknowledge that they have read the information, that they are voluntarily participating, and that they are over 18 years old by accessing the survey. The text of the Consent Page has been uploaded.All survey instrument items contain an option to allow the participant to not answer.  For implementation, the survey will be placed on QuestionPro. Data generated by this project will be housed and managed in VCU Google Drive for Education. Google is registered with the US-EU Safe Harbor agreement, which helps ensure that our data protection compliance meets European Union standards for educational institutions, VCUÆs contract with Google allows for secure cloud storage and automatic backup, storage of most data types, encrypted browser sessions, and control of permissions for all files in Google Drive.  </t>
  </si>
  <si>
    <t>CodeVirginia;CodeVirginia;</t>
  </si>
  <si>
    <t>HM20015680</t>
  </si>
  <si>
    <t>How High School Counselors can Counter the Summer Melt through the Perspectives of Students</t>
  </si>
  <si>
    <t>Kaprea Johnson</t>
  </si>
  <si>
    <t xml:space="preserve">School counselors and other educators seek to impact and improve the college and career readiness of their students. This study will address the need to understand the perspectives of recent high school graduate, first-generation students (FGS) in order to inform future research and clinical work with the high school FGS population. FGS are students whose parents/guardians have not achieved a bachelorÆs degree (Garriott, Hudyma, Keene, &amp;  Santiago, 2015). FGS are a historically underrepresented population with unique barriers to postsecondary education; they graduate at lower rates than other students and average lower grades (Demetriou, Meece, Eaker-Rich, &amp; Powell,  2017; Stephens, Hamedani, &amp; Destin, 2014). Additionally, the barriers presented to FGS often prevent their matriculation into their intended college. Recent research has highlighted a significant barrier to successful college readiness for students called the "summer melt". Summer melt is when ôstudents who had previously paid college deposits reconsidered where, and even whether, to enroll in the months following [high school] graduationö and do not enroll (Castleman &amp; Page, 2014, p. 202). Literature on FGS is typically from the perspective of college faculty and college students, or quantitative studies using survey methods. The high school FGSÆ voices are rarely taken into account. From working in schools and a review of the literature, and my experience in a counselor preparation program, I have identified a lack of information for school counselors on how to assist FGS in their successful matriculation. An in-depth understanding of this populationÆs perceived barriers, strengths to combat those barriers, and suggestions for school counselors from the FGS point of view is invaluable. </t>
  </si>
  <si>
    <t>The study has no potential for direct benefits for participants in the study.</t>
  </si>
  <si>
    <t xml:space="preserve">Research questions:1. What are the barriers presented to students, particularly to first-generation students, in college matriculation immediately following high school graduation? What would be helpful in addressing these barriers? 2. How do students perceive school counselors, teachers, family members, friends, and other sources of support in the college readiness process? 3. What questions do high school seniors still have regarding college and college readiness at the time of high school graduation? 4. How can school counselors better support students' college readiness and decrease the chance of summer melt through the perspective of students? 5. What is the rate of partnering school's (New Kent County Public Schools [NKCPS]) students who enroll in the college they intend to enroll in at time of graduation? 6. What is the rate of summer melt in partnering school (NKCPS)? Hypotheses:1. Students will identify multiple and varied barriers to college matriculation, including financial difficulties, perceived lack of social support, limited college knowledge, and I further hypothesize there will be more social and emotional difficulties listed by first generation students due to their unique situation as the first in their family to attend college than presented in the literature, 2. Students will present varied perceptions of school counselor effectiveness and importance in their college readiness. Students will list family members as the most important source of college readiness. Further, the internet will be listed as an important source of college readiness information, which is less explored in the literature. 3. Students will have questions regarding processes beyond the college application process, including: how to register for courses, how to pay tuition especially when there are gaps in aid, what living on a college campus entails, etc. 4. Students will present various suggestions for school counselors to support students in their college readiness, most likely in all formats of individualized, group, and core curriculum approaches. 5. Between 60 -92% of partnering school's (NKCPS) students will enroll in the college they intend to enroll in at time of graduation. 6. The partnering school's (NKCPS) summer melt rate will be somewhere in the 8 û 40% range. </t>
  </si>
  <si>
    <t>An initial training session will occur prior to beginning the study. Throughout the study period, periodic in-person team meetings will occur. The researchers will communicate via email and phone conversations. Both researchers know to inform the PI immediately with any adverse events or other problems with study conductCommunication between the researchers and the partnering school will occur weekly throughout the beginning two months of the study, and then as needed, and as requested by the site.</t>
  </si>
  <si>
    <t xml:space="preserve">The researchers will work to inform counselor educators and school counselors about the gaps in service from the studentsÆ perspectives to aid in successful college matriculation. The purpose of the study is to gather quantitative and qualitative data from students to inform future research and clinical practice with underrepresented populations, particularly FGS. Counselor educators who instruct and develop research on school counseling will benefit from the additional insights into effective college and career readiness of an underserved population, per the ASCA National Model. School counselors will benefit from the perspectives of the participants to inform their practices. The study will inform the researcherÆs future development of a replicable intervention for use with FGS and other underrepresented students to decrease summer melt and increase college readiness. </t>
  </si>
  <si>
    <t xml:space="preserve">1. The researchers have permission and access from the engaged partnering school to contact the students who are eligible as potential participants. The partnering school, New Kent High School, has agreed to provide the contact information of the potential participants, as well as physical access to the school by the researchers. The partnering school district has also agreed to allow the researchers to interview between 2-4 willing school counselors and administrators. 2. The researchers will coordinate all recruitment efforts. The student investigator and graduate assistant Dana Brookover,primarily, as well as Dr. Johnson the PI, and Erin Hanley (also a student investigator and graduate assistant). Seniors at New Kent High School who plan on attending college in the fall of 2019 will be contacted through individual invitation through email to senior students, or by personal researcher invitation at a school event (i.e. researcher will attend a college fair at the school to recruit participants, see documents for script), or similar. One initial email invitation will be sent, and one follow-up invitation to participate will be sent two weeks after.Written recruitment materials are attached below (the attachment serves as a paper flyer and will be the exact text of the email). Screening activities will be performed at the partnering school by the researcher, and additionally during the consent form process (on RedCAP, in addition to virtually signing consent, the participant will also confirm they are 18), and in the first item on the Initial Survey ("Are you 18 years or older?", with a forced end to the survey on RedCAP for the answer "no"). </t>
  </si>
  <si>
    <t>1. Aim 1 is to collect in-depth information on student experiences after being accepted to college, during the summer before college, including reasons for not enrolling (i.e., summer melt) The qualitative interview piece will offer perspectives into what barriers students encounter in college matriculation after high school graduation. The current literature on the summer melt is not from the students' perspective and this information will be highly useful to school counselors and administration in knowing what supports are needed beyond college application assistance to ensure the college and career readiness of their students. These themes from the interviews will be analyzed through Consensual Qualitative Research (CQR) to enhance counselor education and school counselor knowledge through scholarly journal publication and presentation at a counseling conference.2. Aim 2 is to create an intervention for use by school counselors and teachers to promote college readiness and decrease summer melt. I will create an intervention, most likely a core curriculum plan (i.e., classroom guidance lesson)- depending on a local school district's needs, addressing the next steps for students after being accepted into college, and what is required to both successfully enroll in college and thrive in college once there. I will assess the effectiveness of this intervention.3. Aim 3 is to report to the partnering school the following information: the rates of college enrollment and summer melt; school counseling student visits and effectiveness regarding college counseling; and student college readiness needs and successes</t>
  </si>
  <si>
    <t>1. Study design:This is longitudinal, mixed methods research, as both quantitative and qualitative data will be collected. All participants will complete two brief surveys, the second occurring approximately three months after the first. Reminder emails will be sent to non-responders of the Second Survey by the study team at 5 and 10 days after the initial invitation. The quantitative data collected on these surveys will be analyzed through descriptive research methods. The surveys include demographics questions and items regarding college readiness (see attachment). The descriptive research methods will include assessing means, medians, ranges, percentages, correlations (predictors of college enrollment), and mean comparisons (ANOVA) between groups (first-generation and non-first-generation). The qualitative data from the semi-structured interview will be utilize Consensual Qualitative Research (CQR). CQR uses open-ended questions, and stays as close as possible to participants' meanings in data analyzing. Triangulation will occur through interviews with school counselors and administrators, and also with my faculty adviser analyzing the interview transcriptions for themes to ensure limiting researcher bias. 2. Procedures:Informed consent will be given to and required of all research participants. Participants may withdraw from the study at any time. Parent/guardian notification letters will be provided. RedCAP is a secure, online program that will be used to collect and store data. The data will only be accessed from a locked office on VCU campus. There will be two surveys for all eligible research participants. The surveys will be given electronically through RedCAP. Each survey is less than 30 items in length. Between 8-10 eligible students will be invited to complete a semi-structured interview with the researchers consisting of six open-ended questions. Recruitment of participants will occur between May- June 2019. Initial Survey completion will occur in May- June 2019. The Second Survey will be completed in August 2019. Interviews will occur in August and September 2019. Data Analysis will occur in October through November 2019. No identifying information will be used in any presentation of data/findings to NKCPS or other education (counselor education/school counseling) organizations. All recordings of interviews will be destroyed upon completion of the study. The initial survey will contain resources for students to aid in college matriculation over the summer in hopes to prevent summer melt. The researchers will provide college enrollment assistance to any participant who requests it after the interviews. 3. Research measures/interventions:A. Initial Survey The initial survey consists of the informed consent form, demographic items, and researcher developed questions on students specific college applications, acceptances, and perceptions of school counselor and others' influence on their college readiness. The creation of the survey and study is guided by an extensive literature review by the researchers. As far as the informed consent and the demographic items, examples from VCU's IRB committee and VCU's RedCAP protocols were used to develop these items. The items on the college application process and college readiness are mostly in a yes/no format with the following exceptions: what colleges they were accepted into, which college they plan to attend, how many times they met with a school counselor, what Internet sources they used for college assistance, and any questions they have about college. Please see attachment for all items on the Ini?ial Survey.B. Second Survey The second survey consists of demographic items, six follow-up items to assess if college plans had changed or remained stable over the course of the summer, and permission to contact the student for an interview if they are eligible (i.e., a first-generation student whose college plans changed over the summer). The creation of the survey and study is guided by an extensive literature review by the researchers. The questions are straight-forward yes/no responses, with the exception of an open-ended response to what college they enrolled in. Please see attachment for all items on the Second Survey. C. Interview Questions Consensual Qualitative Research requires a semi-structured interview format, typically between 4-6 questions, to allow for the collection of consistent data across individuals as well as a more in-depth examination of individual experiences. The researcher developed the interview questions from an extensive literature review and assessing gaps in the knowledge of student perspectives on the summer melt and first-generation college student readiness. Please see attachment for all items in the Interview. 4. N/A</t>
  </si>
  <si>
    <t>New Kent County Public Schools;New Kent County Public Schools;</t>
  </si>
  <si>
    <t>HM20015898</t>
  </si>
  <si>
    <t>Family Experiences with Psychiatric Medication</t>
  </si>
  <si>
    <t>Kia Bentley</t>
  </si>
  <si>
    <t xml:space="preserve">An analysis of the literature (e.g. Abid et al, 2018; Lazaratou et al., 2007; Morrison &amp; Stromski, 2017; O-Brien et al, 2013) suggests there are at least three arenas of concern that families have related to psychiatric medication.  First, of course, families have concerns about their loved oneÆs medication maintenance and adherence (Pusey-Murray &amp; Miller, 2013; EnglandKennedy &amp; Horton, 2011) and its impact on their own safety (Labrum &amp; Solomon, 2018).  They have concerns about the side effects of medications (Mueser et al., 1992), including being concerned about potential dependence and, for children especially, the impact of medication on development (Pescosolido et al, 2007).  Second there are concerns about themselves, that is, their own lack of knowledge, perhaps even inaccurate or misinformation they have about medication (Lazaratou et al., 2007), shaped by  personal experiences and biases that relate to medication.  Finally, families have concern about medication related treatment and services.  Are prescribers accessible and available?  Are they competent?  Are they overmedicating their family member?  Do they value family inclusion in care and decision-making?     The context of the study in this post-deinstitutionalization age is the reality of people with mental illness being cared for in the community, very often by family members, who often experience both objective and subjective burdens in their role (Flyckt et, al, 2015).  Yet we also know that family support and involvement in care can be a positive force in the recovery of people with mental illness, specifically helping to reducing stress, motivating their family members to get better, and offering them hope (Aldersy &amp; Whitley, 2015; Wonders, Honey &amp; Hancock, 2019).   And while family inclusion and involvement in care is highly desirable (Lakeman, 2008), translation of those practices in to the real world is minimal (Cleary et al., 2005), especially for adults.   Recent advances in privacy and confidentiality rules may very well have complicated the inclusion of families in treatment planning and decision-making for adults especially.   In addition, the prominence of the medical model and paternalistic approaches to care may be a barrier.  These outmoded approaches persist in spite of decades long calls for more reliance on shared decision-making and person-centered care which clearly call for greater collaboration between providers, persons with mental illness, and family members.   The intentional focus of the inquiry on concerns related to psychiatric medication will allow more targeted questions which should generate depth of responses.  For example, there is interest in understanding family memberÆs basic beliefs about medication use, its effectiveness, and its cause of action.  It would be of interest to understand more about where their beliefs derived from?  Are they accurate?  How do families today make sense of complex and conflicting information about psychiatric medication?  There is also great interest in understanding in more detail what different and diverse families experiences are like with respect to their loved oneÆs adherence to their medication.   How do family members perceive and make sense of both therapeutic effects and side effects of psychiatric drugs?   There is interest in understanding more about how families define, make sense of, and, in general ôbuy inö to principles and practices of ôperson-centered recoveryö models of service delivery and what their attitudes and beliefs about psychosocial approaches to helping, especially the contemporary role of psychiatric medication in that.   What are their own perceptions and observations of the meaning and impact of medication on their loved one, and to what degree do they empathize with them?  Finally, there is interest in understanding the helpful and not-do-helpful experiences of families with service providers in responding to, and getting help around, their psychiatric medication-related questions, concerns and conundrums related to their service user family member (including side effects, adherence).   Specifically, what are their experiences related to access to, and availability of, prescribers, access to medications including issues around affordability and transportation, and access to other types of help? </t>
  </si>
  <si>
    <t>There is not direct benefit to participants.  They may feel a positive sense of contribution for helping to add to the knowledge base and, in general, help shape the future of family education and mental health practice.</t>
  </si>
  <si>
    <t xml:space="preserve">The first part of this study is is an anonymous survey that regional members of a mental health advocacy organization will have access to.  The organization that is allowing me access to their email list is NAMI-VA, a state chapter of the National Alliance on Mental Illness.   This is a family advocacy organization. The executive director will also forward my email solicitation to other regional state chapter execs (Maryland, Delaware, Washington, D.C.).   The organization is predominantly family members of people with mental illness, the exact population I am attempting to survey.   The second part of the study is a series of focus groups held around the state as part of the organization's chapter structure to present the initial results and expand responses from face-to-face participants.   </t>
  </si>
  <si>
    <t xml:space="preserve">Because the study is a descriptive, exploratory study of the attitudes, beliefs and experiences of family members there are no explicit hypotheses.   The research questions are centered mainly in description:  what are the attitudes, beliefs and experiences of family members related to psychiatric medication?   Are there demographic or other variables associated with variation in those attitudes, beliefs and experiences? </t>
  </si>
  <si>
    <t xml:space="preserve">I have prepared an information sheet for participants in focus groups to insure adequate information is provided to participants in those meetings.   In the announcement of those meetings, participants will be informed of the nature of the focus group.  </t>
  </si>
  <si>
    <t xml:space="preserve">This study is a cross-sectional survey of the attitudes, beliefs and experiences of family members of adults, children and adolescents with mental illness or serious emotional challenges related to psychiatric medication.   The hope is that an expanded knowledge base in this area will serve to inform family memberÆs caregiving role, normalize their experiences, and empower them to understand, empathize with, and support the care and treatment of their loved one.   The study could serve to inform content of family education programs and support groups in the region, as well as to help both families and mental health providers to be more responsive and compassionate in their work with people with serious mental illness, especially as it relates to psychiatric medication.   Research consistently shows that families want more information and education about their family memberÆs medication (Sabanciogullari &amp; Tel, 2015) to help them in their caregiving and support roles.   While some investigation of family membersÆ caregiving concerns and needs have been conducted (e.g. Cleary, Freeman, Hunt &amp; Walter, 2005; Drapowski et al., 2008; Weimand et al, 2012), we could find none that actually focused on complex concerns and conundrums related to psychiatric medication, in spite of the centrality of those concerns to families.   </t>
  </si>
  <si>
    <t xml:space="preserve">SURVEY PORTION:  All members of NAMI-VA will be sent a link and invited to participate in the survey by the NAMI-VA Executive Director, who is also an adjunct professor in the School of Social Work and a research assistant in this study.   She will also send the link to the executive directors of other nearby state chapters and they will be invited to forward the link to their members.  A reminder will be sent out by her one week later and depending on response rate, possibly two to three weeks after that as well.   In addition, a short blurb about the study will be included in the organization's electronic newsletter, website, and Facebook page.  The scripts of that correspondence is uploaded onto the documents.   The survey will be open for four to five weeks total.    In terms of screening, there will be one screening question at the front of the online survey relating to their identification as a family member of a person with mental illness.   No contact information will be obtained as this is an anonymous survey. FOCUS GROUP PORTION:   The focus groups will be held during the last 45-60 minutes of a regular monthly meeting of various chapters of NAMI-VA around the state.   Members of any given chapter will be informed via regular chapter communications (email or post-card) that the last part of their meeting will be used as focus group for research purposes and they are invited to stay and participate (see uploaded text for this) on a voluntary basis.   The focus group will begin with a review of the information sheet before diving into the questions for those who choose to stay.      </t>
  </si>
  <si>
    <t xml:space="preserve">As described earlier, the hope is to be able to describe those attitudes, beliefs and experiences of family members and consider their implications for family education programs in particular, and mental health services in general. </t>
  </si>
  <si>
    <t xml:space="preserve">As described earlier, the study is a descriptive, exploratory study of the attitudes, beliefs and experiences of family members regarding psychiatric medication.  The project is conceptualized as taking place over two phases.  The first phase relies on an anonymous cross-sectional survey of attitudes, beliefs and experiences of family members around the type of questions posed above.   Members of nearly state chapters of NAMI, the National Alliance on Mental Illness (NAMI), will be surveyed, that is, given a link to a Redcap questionnaire housed here at VCU.   Second, following the compilation of quantitative results, a series of discussion "focus" groups is planned for to NAMI Virginia chapters in six cities around the state of Virginia to not only share the results and get reactions to them, but also to expand and enrich the quantitative data with more narrative data and related stories about family memberÆs experiences related to psychiatric medication.    </t>
  </si>
  <si>
    <t>NAMI Virginia;NAMI Virginia;</t>
  </si>
  <si>
    <t>HM20015997</t>
  </si>
  <si>
    <t>Reasons for Missed Appointments in the Free Clinic Setting</t>
  </si>
  <si>
    <t>Alan Dow</t>
  </si>
  <si>
    <t xml:space="preserve">Missed clinical appointments delay needed health services for both the person who misses the appointment and other people who could have been scheduled during that time slot to receive care. Studies of factors associated with missed appointment demonstrate a variety of reasons for them. In a network of community health centers in Indiana, missed appointments were more common with a longer time from the scheduling of the appointment itself), in patients having prior missed appointments, and for patients having a recent visit (Mohammadi et al., 2018). In another clinic in New York, ôforgettingö was the most common reason followed by ôfamily issuesö and lack of childcare (Kumthekar et al., 2018). Another clinic instituted a reminder system to address forgotten appointments and found that the most common remaining causes were transportation and being unable to take time off from school or work (Tofighi et al., 2017). The heterogeneity of these studies identify the complexity of this problem and suggest that missed appointments may be a multi-layered challenge without a single simple solution. In addition, these studies suggest that a solution in one setting may not be able to be generalized. The purpose of this study is to examine reasons and contributing factors for missed appointments for patients from two free clinics in our region. Pathways is a 501(c)3 organization in Petersburg, VA that includes a free health clinic on site for uninsured patients. This clinic functions as a safety net, providing critical healthcare services in the Petersburg community. Although these services are crucial for the health of the patients, the missed appointment rate is consistently high at this clinic.  Petersburg, an urban city in the Richmond greater metropolitan area, is consistently rated as having among the worst health indicators in Virginia, and the patients served by Pathways may have specific barriers to making clinical appointments.The Center for Healthy Hearts is another free clinic that is located in Richmond near VCU's Monroe Park Campus. The Center primarily serves patients with cardiovascular disease and its antecedents such as hypertension, hyperlipidemia, and diabetes. Using a pharmacist-led model, the Center provides chronic disease management services that exceed benchmarks for benefit. However, the Center, too, has patients who frequently miss appointments. The aim of this research project is to determine what factors contribute to missed appointments at these two clinics. In particular, this project seeks to identify the multifactorial nature of this phenomenon through a mixed methods approach. These results could then be used to shape interventions to address the causes specific to their patients. Results from this project may also shape policy, such as interventions related to transportation or child care, that could support better health in these communities. </t>
  </si>
  <si>
    <t>The study's research question is to identify what factors contribute to missed appointments in these two clinic settings and do these factors differ between the two settings.</t>
  </si>
  <si>
    <t>Study personnel will meet weekly to discuss research progress and be available via email or phone as needed for adverse events or other problems. Study personnel will meet with leadership at non-VCU sites at least monthly in person during the data collection phase to discuss study progress.</t>
  </si>
  <si>
    <t>Identifying the barriers to attending appointments may help individuals and communities achieve better health by more easily and consistently accessing health services.</t>
  </si>
  <si>
    <t>Over an eight-week period, patients who miss appointments will be identified by the clinic staff. Using these lists, we will identify the patients who have a contact phone number. Then, for these patients, we will contact them by phone to conduct a scripted interview about the reasons for the missed appointment. Potential participants will be contacted 1-4 days after the missed appointments and, if they do not answer, attempted to be contacted an additional two times. All calls will be made during standard business hours. At the beginning of the phone conversation, contacted patients will be allowed to 'opt-out' of the study and no longer be contacted or have any data retained.</t>
  </si>
  <si>
    <t>The aim of this research project is to identify the factors contributing to missed appointments at these two clinics in order to develop future interventions to decrease the rate of missed appointments.</t>
  </si>
  <si>
    <t xml:space="preserve">The study will used a mixed method approach with qualitative and quantitative interview data. At the beginning of the interview, patients will be asked to provide consent for the interview. Interview questions will begin with open-ended questions about the reason for the missed appointment followed by more tailored questions about specific reasons for missed appointments identified in the literature. Answers to interview questions will be recorded in a REDCap database for later analysis. </t>
  </si>
  <si>
    <t>Pathways VA;Center for Healthy Hearts;Center for Healthy Hearts;Pathways VA;</t>
  </si>
  <si>
    <t>HM20016293</t>
  </si>
  <si>
    <t xml:space="preserve">Impact of Deceased Donor Kidney Biopsy Findings and Kidney Machine Perfusion Pump Parameters on Kidney Transplant Outcomes </t>
  </si>
  <si>
    <t>Layla Kamal</t>
  </si>
  <si>
    <t>More people die every year from kidney disease than breast or prostate cancer. This, together with the growing number of individuals who develop end-stage kidney disease every year,contrast with the steady supply of potential donors, despite the implementation of programs to extend criteria for donor selection. As a result, there is a widening gap between patients on transplant waiting lists and those who actually receive an organ. This trend has a dramatic impact on patients on transplant waiting lists, as their survival after 5 years on dialysis is below 40% on average. Kidney transplantation is life-saving but is limited by a shortage of organ donors and a high donor organ discard rate, mostly as a consequence of the aging donor pool. (1) In 2002, the ôexpanded criteria donor programö was established to increase the use of donor kidneys that would have been judged unsuitable for transplantation in the years prior (donors older than 60 years or with comorbidities). However, since its implementation, the discard rates have further increased. (2)In 2013, the United Network of Organ Sharing Kidney Transplantation Committee approved a new kidney allocation system (KAS) based on the kidney donor profile index (KDPI), (3), calculated using donor factors which describes the relative risk of post-transplant graft failure from a particular deceased donor compared to the average donor. Kidneys with KDPI score more than 85% are considered ô marginalö. The introduction of KDPI to better assess organ quality and the implementation of a new kidney allocation system (KAS), have been partially successful in increasing decreased kidney utilization. Nevertheless, the discard rate remains high (2), as nearly one fifth of kidneys recovered for transplantation are not utilized.   Many of these organs are considered æmarginalÆ kidneys, being recovered from older donors or those with acute kidney injury.  To obtain additional prognostic insights into the likelihood of a successful transplant, such kidneys are frequently biopsied and pumped. The decision to use or discard a donor kidney relies heavily on manual interpretation of donor procurement biopsies by pathologists and the use of machine perfusion parameters.  And though the KDPI is a useful metric that summarizes 10 donor factors into a single score, the absence of biopsy findings information in its algorithm limits its utility in decision-making. Kidney donor biopsy findings have a significant impact (profound influence) on the rates of acceptance and/or discard of decreased donor kidneys.  OPTN data have consistently revealed that ôbiopsy findingsö are one of the most often cited reasons for kidney non-utilization, accounting for over one third of discards. Biopsy parameters that are examined are: glomerulosclerosis, arteriosclerosis, and interstitial fibrosis and tubular atrophy. Many reports indicate that kidney biopsy findings can be used to increase utilization of kidneys from donors older than 60 years with a KDPI higher than 85%. (4,5) .It has been estimated that an allocation strategy based on pretransplant donor biopsy would increase by over 20% the incidence of renal transplants from donors with marginal KDPI (80û100), which would translate into an overall increase of 4% considering the entire pool of donors (6)    The strong association between biopsy findings and kidney offer acceptance and discard belies the fact that the relationship between procurement biopsies and post-transplant outcomes remains ambiguous.  Similarly, data supporting the use or non-use of kidneys depending on machine perfusion parameters remains equivocal.  Inferences from previous studies on the accuracy and validity of these parameters are limited due to factors study limitations such as small sample sizes (e.g., single center studies); focus on short-term, instead of long-term post-transplant outcomes; utilization of time-intensive biopsy sampling and interpretation methods that are infeasible in the context of a time-sensitive organ procurement process; and lack of analysis of a nationally representative data set. In fact, a recent study compared frozen section procurement biopsy reports to reperfusion paraffin embedded biopsies (obtained right after the kidney has been transplanted). The results show low concordance scores between procurement and reperfusion biopsies and questioned the utility of procurement biopsies to define eligibility of organs for transplantation. (7). The procurement biopsies were frozen, read by ô on-callö pathologists with variable experience in renal histology whereas reperfusion biopsies were paraffin embedded (better quality),  read by experienced renal pathologists which could explain the disconcordant results. Furthermore, procurement and reperfusion biopsies had different sampling techniques (wedge vs core-needle) which also accounts for the lack of correlation. In this study, a strong association was found between post perfusion biopsies and graft outcomes highlighting the crucial role of histological evaluation of donor kidneys and the need to improve the predictive values of procurement biopsies.  Hypothermic machine perfusion (HMP) is a dynamic preservation technique utilizing continuous pulsatile perfusion of kidneys before transplantation. It has evolved to be the preferred method of preservation for Deceased after circulatory death (DCD) and high Kidney Donor Profile Index (KDPI) kidneys. There is strong evidence that HMP decreases the incidence of Delayed Graft function (DGF) and Primary Non-function (PNF) and may improve one-year and three-year graft survival (8, 9).  With increasing number of kidneys being placed on HMP, pump parameters are being increasingly used as a criterion for organ acceptance. While this may lead to acceptance of certain marginal kidneys if the pump numbers are within normal limits, a lot of kidneys might be discarded based on poor or sub-optimal pump parameters even if they are acceptable based on other parameters like kidney biopsy findings and donor creatinine.  HMP parameters such as vascular renal resistance (RR) and flow have long been assumed to reliably predict post-transplant outcomes. This has been based on several retrospective studies as well as some prospective analyses (10, 11, 12). However, the predictive value of RR for DGF has been found to be quite low. Pump parameters have many limitations, they can be be affected by several factors other than intra-renal resistance such as number of arteries, size of the arterial orifice, size of the kidney, arterial plaque etc. 1.	Hart A, Smith JM, Skeans MA, Gustafson SK, Stewart DE, Cherikh WS, et al. OPTN/SRTR 2015 Annual Data Report: kidney. Am J Transplant. 2017 Jan; 17 Suppl 1: 21û1162.	Mohan S, Chiles MC, Patzer RE, Pastan SO,Husain SA, Carpenter DJ, et al. Factors leading to the discard of deceased donor kidneys in the United States. Kidney Int. 2018 Jul;94(1): 187û983.	Tso PL. Access to renal transplantation for the elderly in the face of new allocation policy: a review of contemporary perspectives on ôolderö issues. Transplant Rev  Orlando). 2014 Jan; 28(1): 6û14.4.	Ekser B, Powelson JA, Fridell JA, Goggins WC, Taber TE. Is the kidney donor profile index (KDPI) universal or UNOS-specific? Am J Transplant. 2018 Apr; 18(4): 1031û2.5.	Ruggenenti P, Remuzzi G. Invited letter in response to: ôIs the kidney donor profile index(KDPI) universal or UNOS-specific? Am J Transplant. 2018 Apr; 18(4): 1033û4.6.	Gandolfini I, Buzio C, Zanelli P, Palmisano A, Cremaschi E, Vaglio A, et al. The Kidney Donor Profile Index (KDPI) of marginal donors allocated by standardized pretransplant donor biopsy assessment: distribution and association with graft outcomes. Am J Transplant. 2014 Nov; 14(11):2515û25.7.	Carpenter D, Husain SA, Brennan C, Batal I, Hall IE, Santoriello D, et al. Procurement biopsies in the evaluation of deceased donor kidneys. Clin J Am Soc Nephrol. 2018 Dec;13(12): 1876û85.8.	Moers C, Smits JM, Maathuis MH, et al. Machine perfusion or cold storage in deceased donor kidney transplantation. N Engl J Med 2009; 360: 7û19.9.	Moers C, Pirenne J, Paul A, et al. Machine perfusion or cold storage in deceased donor kidney transplantation. N Engl J Med 2012; 366:770-771.10.	Wight J, Chilcott J, Holmes M, Brewer N. The clinical and cost-effectiveness of pulsatile machine perfusion versus cold storage of kidneys for transplantation retrieved from heart-beating and non-heart-beating donors. Health Technol Assess 2003; 7: 1û9411.	Henry ML, Sommer BG, Ferguson RM. Renal blood flow and intrarenal resistance predict immediate renal allograft function. Transplant Proc 1986; 18: 557û558.12.	Jochmans I, Moers C, Smits JM, Leuvenink HG, et al. The prognostic value of renal resistance during hypothermic machine perfusion of deceased donor kidneys. Am J Transplant. 2011 Oct;11(10):2214-20.</t>
  </si>
  <si>
    <t xml:space="preserve">none </t>
  </si>
  <si>
    <t xml:space="preserve">1.	Donor kidney biopsy parameters are associated with 1 year and 5 year post-kidney transplant graft survival. 2.	Donor kidney biopsy parameters are associated with discard rate of renal allografts.3.	Hypothermic machine perfusion (HMP) parameters (resistance/flow) are associated with 1 year and 5 year post-kidney transplant graft survival. 4.	HMP reduces discard rate of renal allografts.5.	Among HMP kidneys, higher resistance and/or flow values are associated with higher discard rates </t>
  </si>
  <si>
    <t xml:space="preserve"> all study personnel involved will be part of periodic team meetings, email, phone conversations. </t>
  </si>
  <si>
    <t>The goals of this project are to overcome past study limitations to help answer questions that have long eluded the transplant community, a knowledge gap that is contributing to underutilization of a scarce resource that has been proven to improve length and quality of life over dialysis.  We aim to achieve the following: 1. Evaluate the association between procurement biopsy findings (% glomerulosclerosis, interstitial fibrosis, chronic vascular changes, etc.) on long term graft and recipient outcomes 2. Evaluate the association between pumping characteristics on long term graft and recipient outcomes 3. Evaluate the association between anatomical findings on long term graft and recipient outcomes 4. Incorporate the above, as supported by the data and adjusting for selection bias, into the KDPI 5. Incorporate the above, as supported by the data and adjusting for selection bias, into other predictions and clinical decision-informing calculations such as LYFT (life years from transplant). 6. Run behavioral experiments using UNOSÆs well-established offer simulation research platform, SimUNet, to evaluate the potential impact on organ utilization of incorporating these factors into various prediction tools (KDRI, LYFT, etc.), to temper their unjustifiably negative effect on organ utilization. Although historical biopsy data exist in the OPTN database, much of it remains in manually scanned (and frequently handwritten) PDF files. Our group is uniquely qualified to perform these data collection and analyses due to easy access to this dataset (following IRB and data release approvals), availability of a dedicated local research team actively involved in similar research projects, and, prior experience and success with similar epidemiologic projects that relied on analysis of the national OPTN data.  This study will be novel in several ways, most notably by assessing long term post-transplant outcomes and procurement biopsy findings from the broad, national registry; as well as the use of UNOSÆs new offer simulation software, SimUNet, to quantify the potential improvements in clinician behavior by incorporating biopsy, pump, and anatomy data into the organ offer decision-making process in new ways.</t>
  </si>
  <si>
    <t>-This project ins conducted in collaboration with UNOS. -the data source: OPTN/UNOS data on all deceased donor kidneys recovered for transplant for the period 2007-2017. -UNOS will transmit via secure FTP DonorNet attachments (of kidney biopsies and machine perfusion parameters) from donors recovered 2007-2017 that were sampled for inclusion the study.-Since manual redaction of this large volume of attachments is not practical, UNOS will transmit unredacted attachments, this will be considered a patient-identified data release-Data will be deleted from the secure FTP site immediately subsequent to data being manually entered electronically for analysis.  -De-identified data will be analyzed collaboratively by UNOS and VCU collaborators.</t>
  </si>
  <si>
    <t>-	We anticipate generating findings that will be of significant value to the field, in particular in support of clinical decision-making regarding the degree to which biopsy findings should influence organ offer acceptance decisions.-	If our novel analysis of national data reveals biopsy findings have little or no independent association with post-transplant outcomes, results from this study have the potential to increase kidney utilization and reduce discard rates.-	This study is anticipated to pave the way for development of a new and improved Kidney Donor Profile Index (KDPI) that takes into account clinical biopsy and pump data, if available, to further improve both clinical decision-making and organ allocation policies that relies on KDPI. -	In case weÆre unable to identify a clear association of biopsy findings, our team is interested in developing machine learning algorithms to standardize biopsy assessment</t>
  </si>
  <si>
    <t>-Retrospective cohort -the data source: OPTN/UNOS data on all deceased donor kidneys recovered for transplant for the period 2007-2017. -UNOS will transmit via secure FTP DonorNet attachments (of kidney biopsies and machine perfusion parameters) from donors recovered 2007-2017 that were sampled for inclusion the study.-Since manual redaction of this large volume of attachments is not practical, UNOS will transmit unredacted attachments, this will be considered a patient-identified data release-Data will be deleted from the secure FTP site immediately subsequent to data being manually entered electronically for analysis.  -De-identified data will be analyzed collaboratively by UNOS and VCU collaborators.-donor information that will be collected includes: Age, KDPI, history of diabetes, HTN, kidney biopsy data (Glomerulosclerosis, Interstitial fibrosis, ATN, Arteriolosclerosis (Mild, moderate, severe), IFTA, pump data (Total Cold Ischemia time (CIT), Renal Resistance (RR), Flow and Pressure) -Outcomes data û Kidney transplanted or discarded. o	If transplanted - sequence number at which transplanted, delayed graft function (DGF),length of stay (LOS), Acute rejection within a year, 1-year graft survival, 5 year graft survival, patient survival. 6 months, 1year and 5 year creat and eGFR o	If discarded û Reason for discard, biopsy parameters o	Paired kidney analysis -&gt;examine outcomes/discard.-	Association between biopsy results and pump parameters (component of biopsy which correlates with pump parameters). This will depend on whether we are able to get the biopsy results reliably from the database.-	Association between pump parameters (RR, flow) and graft function (DGF, 1-year and 5-year graft survival). This can be done with RR and flow (separately) as a continuous variable.</t>
  </si>
  <si>
    <t>unos;unos;</t>
  </si>
  <si>
    <t>HM20016506</t>
  </si>
  <si>
    <t>Metformin and Statin Use: Association with Post-Kidney Transplant Cancers and Mortality</t>
  </si>
  <si>
    <t>Idris Yakubu</t>
  </si>
  <si>
    <t>Metformin is one of the most commonly prescribed oral anti-glycemic medications for type 2 diabetes in the world. It is established as the first-line pharmacologic agent with large amounts of data to support its use.1 There are a constellation of benefits which have been ascribed to metformin including an-glycemic efficacy, lipid-lowering benefits, weight neutrality, cardiovascular protection as well as attenuation of metabolic syndrome.2 Recent data from large pre-clinical as well as population based studies suggests that it might also have an anti-neoplastic potential.3 Similar to metformin for diabetes, statins are the drugs of choice for the treatment of dyslipidemias. Large randomized controlled trials as well as population based studies have convincingly demonstrated the cardiovascular and mortality benefits of statin therapy. Statin use has also been associated with reduced cancer mortality.4-6 Two recent studies suggest that combination metformin/statin use is associated with a large reduction in prostate cancer specific mortality.7,8 Due to the diverse molecular targets of these two medications the authors proposed that there is distinct biologic plausibility that these two medications might synergistically reduce the risk of cancer. This is supported by a study from the Veterans Administration Database in which the combination of metformin and statin use resulted in lower risk than statin use alone (HR=0.31).9Solid organ transplant recipients represent a rapidly increasing population in the United States. More than 80% of these patients might develop metabolic syndrome, dyslipidemia and/or diabetes.10 Metabolic syndrome is a well-known risk factor for many solid organ malignancies.11 Thus not surprisingly, these patients are also at a significantly higher risk of developing post-transplant malignancies.12 The need for ongoing immunosuppression is another risk factor of the development of post-transplant malignancies. Several of the immunosuppressants in current use further potentiate the development of post-transplant diabetes and dyslipidemias.13 In general, clinicians have been reluctant to use metformin in kidney transplant patients.2  This reluctance is driven by early data of the association of biguanides with lactic acidosis as well as national guidelines which suggested an arbitrary cut-off of a serum creatinine of &gt;1.4-1.5mg/dL as a contra-indication to its use.10 Since then several large population studies have found that metformin can be used safely with moderately low GFRs (&gt;30cc/mL/min).14,15 There is a paucity of prospective data on the safety and efficacy of metformin in the solid organ transplant population. Nevertheless, a recent SRTR analysis with data linked with national pharmacy claims of nearly 45, 000 kidney transplant patients showed that metformin use was associated with improved 3- year patient survival (HR=0.6; p=0.0003).16 In addition to the potential salutary effects on patient survival, statins and metformin have been shown to have important anti-inflammatory effects.2,17  Metformin was associated with a decline in C-reactive protein in two large clinical trials.18,19 Similarly statins have several anti-inflammatory effects independent of lowering cholesterol.17 In fact, in recent animal studies hyperlipidemia was shown to accelerate allograft rejection.20 Thus it is conceivable that both metformin and statins could have significant anti-rejection benefits thus prolonging graft survival.REFERENCES1.	Approaches to glycemic treatment. Diabetes Care. 2015;38 Suppl:S41-48.2.	Sharif A. Should metformin be our antiglycemic agent of choice post-transplantation? American journal of transplantation : official journal of the American Society of Transplantation and the American Society of Transplant Surgeons. 2011;11(7):1376-1381.3.	Zhang P, Li H, Tan X, Chen L, Wang S. Association of metformin use with cancer incidence and mortality: a meta-analysis. Cancer epidemiology. 2013;37(3):207-218.4.	Zhong S, Zhang X, Chen L, Ma T, Tang J, Zhao J. Statin use and mortality in cancer patients: Systematic review and meta-analysis of observational studies. Cancer treatment reviews. 2015;41(6):554-567.5.	Ange Wang AKA, Jean Y. Tang, Allison W. Kurian, JoAnn E Manson, Rowan T. Chlebowski, Michael S. Simon, Pinkal M. Desai, Sylvia Wassertheil-Smoller, Simin Liu, Stephen Kritchevsky, Heather A. Wakelee, Marcia L. Stefanick. Statin use and all-cancer mortality: Prospective results from the WomenÆs Health Initiative. Journal of Clinical Oncology. 2015;2015(33):S1.6.	Park HS, Schoenfeld JD, Mailhot RB, et al. Statins and prostate cancer recurrence following radical prostatectomy or radiotherapy: a systematic review and meta-analysis. Annals of oncology : official journal of the European Society for Medical Oncology / ESMO. 2013;24(6):1427-1434.7.	Danzig MR, Kotamarti S, Ghandour RA, et al. Synergism between metformin and statins in modifying the risk of biochemical recurrence following radical prostatectomy in men with diabetes. Prostate cancer and prostatic diseases. 2015;18(1):63-68.8.	Grace L. Lu-Yao YL, Dirk Moore, John Graff, Antoinette Stroup, Kimberly McGuigan, Stephen Crystal, Shahla Amin, Kitaw Demissie, Robert S. DiPaola. Combination statin/metformin and prostate cancer specific mortality: A population-based study. Journal of Clinical Oncology. 2015;33(S1):Abstr 5018.9.	Lehman DM, Lorenzo C, Hernandez J, Wang CP. Statin use as a moderator of metformin effect on risk for prostate cancer among type 2 diabetic patients. Diabetes Care. 2012;35(5):1002-1007.10.	Gupta G, Unruh ML, Nolin TD, Hasley PB. Primary care of the renal transplant patient. Journal of general internal medicine. 2010;25(7):731-740.11.	Esposito K, Chiodini P, Colao A, Lenzi A, Giugliano D. Metabolic syndrome and risk of cancer: a systematic review and meta-analysis. Diabetes Care. 2012;35(11):2402-2411.12.	Kasiske BL, Snyder JJ, Gilbertson DT, Wang C. Cancer after kidney transplantation in the United States. American journal of transplantation : official journal of the American Society of Transplantation and the American Society of Transplant Surgeons. 2004;4(6):905-913.13.	Halloran PF. Immunosuppressive drugs for kidney transplantation. The New England journal of medicine. 2004;351(26):2715-2729.14.	Inzucchi SE, Lipska KJ, Mayo H, Bailey CJ, McGuire DK. Metformin in patients with type 2 diabetes and kidney disease: a systematic review. JAMA. 2014;312(24):2668-2675.15.	Lu WR, Defilippi J, Braun A. Unleash metformin: reconsideration of the contraindication in patients with renal impairment. The Annals of pharmacotherapy. 2013;47(11):1488-1497.16.	Stephen J, Anderson-Haag TL, Gustafson S, Snyder JJ, Kasiske BL, Israni AK. Metformin use in kidney transplant recipients in the United States: an observational study. Am J Nephrol. 2014;40(6):546-553.17.	Blanco-Colio LM, Tunon J, Martin-Ventura JL, Egido J. Anti-inflammatory and immunomodulatory effects of statins. Kidney international. 2003;63(1):12-23.18.	Carter AM, Bennett CE, Bostock JA, Grant PJ. Metformin reduces C-reactive protein but not complement factor C3 in overweight patients with Type 2 diabetes mellitus. Diabet Med. 2005;22(9):1282-1284.19.	Haffner S, Temprosa M, Crandall J, et al. Intensive lifestyle intervention or metformin on inflammation and coagulation in participants with impaired glucose tolerance. Diabetes. 2005;54(5):1566-1572.20.	Yuan J, Bagley J, Iacomini J. Hyperlipidemia Promotes Anti-Donor Th17 Responses That Accelerate Allograft Rejection. American journal of transplantation : official journal of the American Society of Transplantation and the American Society of Transplant Surgeons. 2015;15(9):2336-2345.</t>
  </si>
  <si>
    <t>The objectives of this study are to evaluate the efficacy of the combination of statins and metformin in adult solid organ transplant recipients. Our hypotheses includes the following: 1.	 The use of metformin and statins is associated with a synergistic effect on improved patient survival in solid transplant recipients.2.	The use of metformin and statins is associated with a synergistic effect on reduced incidence of acute rejection and long-term graft survival3.	The use of metformin and statins is associated with an independent as well as synergistic effect on reduced incidence of cancer as well as improved post-cancer mortality.</t>
  </si>
  <si>
    <t>unos;</t>
  </si>
  <si>
    <t xml:space="preserve">HM15125  </t>
  </si>
  <si>
    <t>Community Health Educator: Promoting Cancer Education and Community Research Partnerships</t>
  </si>
  <si>
    <t>Gordon Ginder</t>
  </si>
  <si>
    <t>Petersburg, the region of focus of outreach and education activities of the National Outreach Network Community Health Educator (NON CHE), is within the VCU MBCCOP patient service area, and is characterized by urban decay and a declining population with increasing poverty rates. The populationÆs racial/ethnic make-up is 79% African-American and 15% Caucasian, with a growing Hispanic population (4%). Cancer is the second leading cause of death in Petersburg with a mortality rate of 244/100,000 (Virginia stateaverage = 186).iBased upon these facts, an assessment was conducted previously by the study team to find new and dynamic methods to access and educate the affected community. Findings of the assessment were used to develop a long term outreach and education plan to create positive change in breast health behaviors and cancer research participation. The assessment showed a need for community education about breast cancer to dispel misinformation about screening, treatment, and research that has led to fear and negative health behaviors. Additionally, a general distrust of the local medical community was pervasive, highlighting the need for mechanisms to facilitate provider and patient communication and mutual understanding. There was also a repeated expressed need for a central location for reliable cancer health and resource information within the community accessible to the general public, patients and healthcare providers. Finally, participants in a photo-voice project conducted by the study team encouraged the CHE to facilitate the development of a unique breast cancer support group to be held in a social setting, which would in turn lead to the dissemination of knowledge about breast cancer, and reduce the levels of distrust, ignorance, and negative feelings towards the medical community. As part of the long term outreach and education plan, the CHE, through strong community partnerships, facilitated the development of three community resources; (1) a Community Health Resource Center at the Petersburg Public Library, (2) a Community Physician Communication Team, and (3) a Breast Cancer Social Support group (Pink Challengers).  These resources have become vehicles for the development and dissemination of culturally and linguistically appropriate NCI messages and materials to community members and healthcare providers from across the age, gender, and socioeconomic spectrum.   Activities that are in support of the VCU MBCCOP mission of providing access to and understanding of cancer clinical research are an integral part of the outreach plan.  Utilizing the developed community resources, the NON CHE and VCU research team have developed a training program for breast cancer survivors, caregivers, and advocates to motivate women from their social circles to be screened for breast cancer, increase understanding of breast cancer clinical research and biospecimen collection, and increase awareness of local and national cancer resources in Petersburg.  This training program for ôBreast Health Research Championsö (BHRC) shows promise as a model for effectively changing knowledge and attitudes about clinical research and biospecimen collection.  The current proposal will further develop the BHRC training program into a significant resource for community clinical research advocacy.The theoretical framework upon which the intervention is based is the social network theory, which considers that communities are not made up of individuals, rather they are comprised of social networks composed of formal and informal community organizations and individuals and the linkages that connect them.  These networks can be instruments by which awareness of health behaviors can be raised, and provide opportunity for members to engage in healthy behavior. iii,iv,v Social network theory views social relationships in terms of nodes and ties. Nodes are the individual actors within the networks, and ties are the relationships between the actors. vi  There are many possibilities for the types of connections between individuals. In its basic form a social network maps all of the relevant ties between individuals from work, to personal relationships, to online socializing for example. This network can be utilized to rank the social power and influence of each individual within their social life. viThe power of this theory comes from its differing away from traditional social theory which assumes that the power of the individual is the strongest influence upon cultural changes. vii  Social Network theory offers an alternative perspective where the individual is less emphasized than the individualÆs relationships and connections with other individuals within a broader network. This means that while individuals are important their influence upon a network and their success within said network rests less within their own power but with the agency of the network itself. viii We propose to use existing social networks selected within each traineeÆs social sphere to bring messages that influence health behavior. The proposed study will use cancer survivors, caregivers and advocates and their networks with other individuals and organizations to transmit breast cancer screening messages and positive clinical trials and bio-specimen acquisition messages. The breast health education tool will be used to stimulate discussion around these topics and reduce barriers to breast cancer screening by providing information about local breast screening resources.i Virginia Department of Health. http://www.vdh.virginia.gov/healthstats/stats.htm, cancer deaths 2003 û 2007, accessed on7/19/2011iii Ainsworth BE, Wilcox S, Thompson WW, et al. 2003. Personal, social, and physical environmental correlates of physical activity in African-AmericanWomen in South Carolina. Am J Prev Med. Oct;25(3 Suppl 1):23-9.iv Christakis, N.A., Fowler, J.H. (2008). The collective dynamics of smoking in a large social network. N Engl J Med. May22;358(21):2249-58.v Strully, K.W., Fowler, J.H., Murabito, J.M., et al. (2012) Aspirin use and cardiovascular events in social networks. Soc Sci Med.Apr;74(7): 1125-9.vi Barnes, J. (1954). Class and Committees in a Norwegian Island Parish. Human Relations, 7, 39-58. vii Burt, R.S. (1992). Structural holes: the social structure of competition. Cambridge, MA: Harvard University Press.viii Freeman, L.C., White, D.R., &amp; Romney, A.K. (1992). Research methods in social network analysis. New Brunswick, NJ.: Transaction Publishers.</t>
  </si>
  <si>
    <t>There is significant potential benefit for the human subjects participating in the research project. The Breast Health Research Champions will receive training in multiple areas including advanced information about breast cancer and research, human subject protection in research, and instruction on group education. For participants of the educational events, they will receive education of personal value around breast cancer resources in their local community, and breast cancer research and screening guidelines.</t>
  </si>
  <si>
    <t>The Crater Health District which encompasses Petersburg has significantly higher mortality rates of breast, cancer, fewer cancer diagnoses at the local stage, and lower prevalence of screening behaviors than the State as a whole. Screening rates of qualified individuals for breast cancer are lower than the State average, and mammography screening rates showed a decline over the three year period measured. Petersburg also has the second highest age-adjusted breast cancer mortality rate in the region. The population this research aims to reach is historically difficult to access with a long history of distrust between the medical community and women. Change in the rates of access to screening for breast cancer prevention and treatment are more likely to occur from internal cultural influence rather than external pressure. This project seeks to create this influence through community engagement by training local breast cancer survivors, caregivers, or advocates as Breast Cancer Research Champions.  At its core, this is a community driven project. By using Breast Cancer Research Champions from the community, information regarding breast cancer prevention and clinical research will come from members of the community; with the knowledge being disseminated through establish cultural and social networks. The model for transmission of health messages being tested is unique, in that it is training individuals with a personal experience in cancer not only in information related to breast health, screening guidelines, and breast cancer research, but is also providing them with locally relevant tools and training to become effective transmitters of that information. The additional training in human subjects protection and their direct participation in data collection for a cancer research project is an experiential method to change attitudes in the Breast Health Research Champions about cancer research. If shown to be effective, this model can potentially be replicated in areas with similar population groups to disseminate health messages to at risk populations, effect positive health behavior change, and influence attitudes about cancer research.The goal of the intervention is to motivate women of the recommended age to be screened for breast cancer, increase understanding of breast cancer clinical research and bio-specimen collection, and increase awareness of local and national cancer resources in Petersburg, through training of Breast Health Research Champions from the Community in these areas. The Breast Health Research Champions will use their social network to disseminate defined breast messages to their community.</t>
  </si>
  <si>
    <t xml:space="preserve">All of the investigators on the study, including the Community Health Educators were involved in the development of the protocol.  In addition, all additional research personnel involved in the project will be required to read and review the protocol.   Weekly meetings of all personnel will be conducted throughout the project to ensure everyone is aware of progress in the protocol. </t>
  </si>
  <si>
    <t>This project has the potential to develop an effective training program that can be implemented in multiple settings to reach communities with accurate information about cancer clinical research and biospecimen collection.  The social networking aspect of the program has the potential to reach hard to reach populations with this information in an effective way.</t>
  </si>
  <si>
    <t xml:space="preserve">20 (10 from each locations) new Breast Health Research Champions will be recruited from the Cancer Resource and Research Center in Lawerenceville. All of the subjects will have been directly affected by cancer either as a survivor, supporter, or cancer advocate. Solicitation will be disseminated broadly among this population group through word of mouth and posting of fliers in the city of Lawerenceville, and resource centers in Richmond's East End communities selected for repeat of the training program.(See Appendix 2 for recruitment flier)   Interested individuals will be directed to contact   the CHE who will gather screening information and provide them further details of the study. (See Appendix 3 for script)  Informed consent will be acquired in person from selected participants by the Research Assistant or designee trained in this process, prior to beginning any of the activities of the study.  Secondary recruitment will be done by the Breast Health Research Champions, they will identify and contact individuals  from their personal social networks to participate in their small group events.  They will indicate to invitees the nature of the event, and that it is part of a research study at the time of extending the invitation.  Additionally, prior to beginning the event, they will acquire verbal consent/assent from participants to their participation in the study. (See Appendix 4 for invitation script and verbal consent/assent) 20 individuals who completed the BHRC training program in 2015 will be recruited to continued providing information on their outreach activities through September 2016. </t>
  </si>
  <si>
    <t>Specific Aim 1: Assess the effectiveness of using Breast Health Research Champions, made up of cancer survivors, caregivers and advocates, to bring positive breast cancer screening and breast cancer research and bio-specimen collection messages to their social networks in Petersburg.    Specific Aim 1.1: Recruit 10 Breast Health Research Champions and provide education in four areas; (1) national breast health/screening guidelines, (2) use of the breast health education tool to impart positive breast health messages and local and national (NCI) breast health resource information, (3) role of breast cancer clinical trials in advancing breast cancer survivorship (4) and the role of bio-specimen acquisition in breast cancer research.    Specific Aim 1.2: Evaluate knowledge acquisition, and attitudinal change in Breast Health Research Champions.    Specific Aim 1.3: Evaluate effectiveness of events organized by Breast Health Research Champions, to disseminate breast and clinical trials messages and effect health behavior.Specific Aim 2:  Establish consistent engagement of breast health advocates from Petersburg, Richmond, Emportia and Lawerenceville with breast cancer researchers from VCU Massey Cancer Center    Specific Aim 2.1:  Establish scheduled regular meetings over the course of 12 months between breast cancer researchers from VCU Massey Cancer Center and the Breast Health Research Champions who completed the first BHRC training program.    Specific Aim 3:  Strengthen the evidence of the effectiveness of the Breast Health Research Champion (BHRC) training program.    Specific Aim 3.1:  Document the outreach activities by Breast Health Research Champions trained during the first training program over 12 months after completion of training.    Specific Aim 3.2:  Identify additional outreach locations served by the VCU Massey Cancer Center with potential for implementation of the BHRC training program.  Assess the feasibility/interest for implementation of BHRC training in these locations.    Specific Aim 3.3:  Adapt/implement the BHRC training program in 2 identified/interested outreach locations of the VCU Massey Cancer Center</t>
  </si>
  <si>
    <t xml:space="preserve">Training community members to transmit health messages within their own communities has been shown to be effective.  We have trained 24 women in Petersburg, Emporia and Downtown Richmond in the Breast Health Research Chamption program using a model focusing on group education interventions implemented by the Breast Champions to impart breast cancer screening and research messages, and increase awareness of local and national cancer resources. The steps in the research project are as follows:15 Breast Health Research Champions will be recruited from the CHE directed breast cancer support group and the broader Petersburg community. Informed consent will be acquired from each participant.The trained community Breast Health Research Champions will become a resource for the community as knowledgeable advocates for access to breast cancer information, screening, treatment, and research. The Breast Health Research Champions will receive training in four specific areas during group educational sessions:1. Training by the CHE on NCI approved guidelines for breast cancer screening and local/national breast cancer resources.2. Training by Debbie Cadet ,Ph.D., MSW, minority clinical trial recruitment liaison for the VCU MBCCOP, on cancer clinical research including protection of human subjects in research,history and importance of breast cancer clinical trials in advancing treatment, and importance of racial and ethnic diversity in clinical trial participation. 3.  Training by the CHE on genetic counselor, on genetic determinants of cancer risk and the role of bio-specimen acquisition in cancer research.4.  Training by the CHE in use of the breast health education booklet as a tool for discussion about four defined messages; (1) positive breast cancer outcomes with early detection, (2) importance of breast cancer screening, (3) local and national cancer resources, (4) role of breast cancer research and bio-specimen collection in advancing breast cancer treatment.  The Breast Health Research Champions will receive a tour of the VCU Massey Cancer Center (MBCCOP) and the Tissue and Data Acquisition and Analysis Core (TDAAC).An Ethics and Research in the Community training patterned after the tutorial provided on the IRB Guidance website will be provided during the second training session ensuring that each of the Breast Health Research Champions receives is appropriately educated in the protection of human subjects in research.(See Appendix 1 for materials provided during the training). Breast Health Research Champions will be asked to disseminate the four defined messages on at least two occasions to small groups in their social network in a venue of their choice (house chats, faith-based, social gatherings, family gatherings, etc.).  We ask that each BHRC participant to host 2 chats with 5-10 people in attendance at each chat.  We expect that 200 participants will be invited to chats though 10 BHRCs.Information regarding breast cancer screening and health will continue to disseminate throughout the community by the Breast Health Research Champions through their social circles spreading  into the community. The Breast Health Research Champions will continue to be supported in their information dissemination by the CHE and the effectiveness of the model of information distribution and growth through the community will be evaluated. Upon completion of the BHRC training project, the BHRCÆs interested in continuing their community education activities and receiving ongoing education about breast cancer and breast cancer research will be identified. Facilitated discussions with the interested BHRCs will occur to determine the frequency, content, and venue(s) of these ongoing research education events.  Through active engagement with the activities and researchers at the VCU Massey Cancer Center, the NON CHE will be able to provide information to the BHRCs about educational topic areas for which Massey has experts, and facilitate presentations by these experts to the BHRCÆs.  A series of breast cancer topic presentations for the 12 months of the project period will scheduled based on the input from the BHRCs.  These events will be facilitated by the NON CHE and designed to encourage an ongoing conversation between the BHRCs, local, State, and national breast advocates, and researchers from VCU Massey Cancer Center.The BHRCs trained will be asked to provide ongoing information about their outreach activities to transmit the key breast health and research messages in the coming 12 months.  These BHRCs will be contacted on a monthly basis to provide information about the method and venue of their activities, and number and demographics of individuals reached.  BHRCs will be provided forms to document this information.To further test the effectiveness of the training program in varying communities, 2 additional outreach locations of the Massey Cancer Center will be selected for implementation of the training program.  This phase was completed with the training of BHRC from the Sister's Network in Richmond as well as a group of advocates in Emporia VirginiaMassey outreach personnel working on the 2 locations selected for implementation of the BHRC training program will direct the implementation/adaptation of the BHRC training program in those locations.  These locations include Lawerenceville, Virginia, and the East End of Richmond. The CHE will orient the responsible personnel in the conduct of the training session and data collection associated with them.  In addition, adaptation of the training program to the local context, with input from the local outreach personnel will occur.  The programs will be implemented with 10 breast cancer advocates in each location, and will evaluate knowledge acquisition and attitudinal change of trainees and effectiveness of trainees in transmitting the key messages in their social circles.  The same evaluation tools utilized in the first training will be used in these trainings, modified according to lessons learned in the first training (included in this submission).  Modifications to the training for local, cultural adaption will be documented. </t>
  </si>
  <si>
    <t>Paint It Pink Petersburg;Paint It Pink Petersburg;Paint It Pink Petersburg;Paint It Pink Petersburg;Paint It Pink Petersburg;</t>
  </si>
  <si>
    <t>3;3;3;3;3;</t>
  </si>
  <si>
    <t>HM20016718</t>
  </si>
  <si>
    <t xml:space="preserve">The Henrico study: Assessing risk and protective factors among jail inmates </t>
  </si>
  <si>
    <t>Amy Cook</t>
  </si>
  <si>
    <t xml:space="preserve">Substance abuse, particularly opioid use disorder remains a major health problem worldwide with 70 percent of the burden of disease attributable to the use of opioids (United Nations Office on Drugs and Crime [UNODC], 2017). The United States is responsible for 25 percent of drug related deaths worldwide, mostly from the use of opioids (UNODC, 2017).  In 2017, there were over 72,000 fatal drug overdoses in the US with over 47,000 the result of opioids (National Institute of Drug Abuse [NIDA], 2019). The effects of those numbers are profound considering more people die from the misuse of opioids than do from car accidents or violence (UNODC, 2017). Economists have estimated the United StatesÆ economic burden of both the dependence of and fatal overdoses from heroin, prescription opioids, and synthetic opioids at $78.5 billion annually, including increased costs for health care, treatment, lost productivity, and criminal justice system involvement (Florence, Luo, Xu, &amp; Zhou, 2016). Moreover, drug related deaths were attributed to a loss of .28 years in life expectancy (Dowell, et al., 2017).  	In 2017, 1227 Virginians died of opioid overdoses that involved prescription pills, heroin, and fentanyl; more than half of those deaths were caused by fentanyl (Cammarata, 2018). Fentanyl is a synthetic opioid that is 100 times more potent than morphine and 50 times more potent than heroin (DEA, 2017). According to the Center for Disease Control and Prevention (2016) (CDC), Virginia experienced a statistically significant increase in fentanyl related deaths Moreover, in 2015 there were 270 fentanyl related deaths in Virginia whereas in 2016, 648 deaths were attributed to illicitly manufactured fentanyl (CDC, 2016).  Virginia is no exception -   nationally, there was a 100% increase in fentanyl deaths from 2015 to 2016 (CDC, 2106). Given the significant increases in fentanyl related deaths, evidence suggests that the nature of the opioid crisis has evolved from prescription pills and heroin to illicitly manufactured fentanyl, causing the death toll to drastically increase. In Henrico County, Virginia the number of overdoses have increased significantly.  Between 2014-2018, there has been a nearly three-fold increase in non-fatal overdoses and the numbers for fatal overdoses has steadily risen.  	Studying offending populations, particularly jail populations, is an important consideration given their involvement in criminal offending, drug use, and increased risk for acute overdoes following release (Binswanger et al., 2012; Brinkley-Rubinstein, 2018; Ranapurwala, 2018; Winter et al., 2015).  A 2002 Bureau of Justice study of  jail showed that 68 percent of inmates met the criteria for substance abuse dependence or abuse and that those inmates were more likely to have criminal histories than those that did not use drugs (Karberg &amp; James, 2005). Offending and substance abusing populations also experience a range of other problems including homelessness, mental health, childhood abuse, and intimate partner violence.  Furthermore, according to the Substance Abuse and Mental Health Services Administration (SAMHSA, 2005), ôJails can serve a pivotal role in engaging family members, peers and community organizations in supporting the recovery efforts of inmatesö (p.162). Knowing the experiences of the incarcerated, county and jail administrators will have the information they need to begin to address substance abuse in the county in a more systematic way.   </t>
  </si>
  <si>
    <t xml:space="preserve">While participants in this study may not directly benefit from participating in this study, the information provided from this study will be used by county and jail administrators to design future programs,  education, and outreach based on needs and risks. </t>
  </si>
  <si>
    <t xml:space="preserve">Inmates experiencing imminent situations regarding physical or mental health, or those on lock-down will not be included in the study. Individuals with no to low English proficiency will also be excluded as there is no ability to translate/interpret the survey.   </t>
  </si>
  <si>
    <t>The study is guided by the following research questions:1. What is the extent of the relationship between drug use and criminal offending?2. What is the prevalence and frequency of overdose among inmates?3. What is the relationship between abuse and trauma, drug use, and criminal offending?</t>
  </si>
  <si>
    <t xml:space="preserve">The PI will train the Programs Manager on how to administer the survey, including securing consent from inmates, and referring inmates to the resident counselor if answering the survey questions causes levels of discomfort.  During the course of the study, the PI and Programs Manager will email and talk on the phone regularly to address an concerns necessary.   </t>
  </si>
  <si>
    <t xml:space="preserve">In response to the ever-growing addiction crisis, particularly opioids, the Henrico County Criminal Justice Board has requested a study to learn about the histories and experiences of those incarcerated at the jail. Oftentimes, inmates come in with extensive histories of abuse and trauma, drug use, and criminal behavior. The information gained from this study will (1) provide county officials with a better understanding of the incarcerated population's risk and protective factors and (2) assist administrators, program staff, and other county agencies in designing services for inmates that are tailored to risks. For example, in designing substance abuse classes for inmates, important considerations such as history and patterns of drug use, trauma, and adverse childhood experiences are likely important aspects to address. Moreover, the results of this study may provide information for post-release inmate programming. </t>
  </si>
  <si>
    <t>No screening tools will be used. All inmates at the Henrico County Jail, with the exception of those who are non-English speaking or identified by jail staff as ineligible due to security or medical reasons will be eligible to participate in the study. After this determination has been made by jail staff, the Program Manager at the jail will approach eligible inmates to explain the purpose of the study, the voluntary nature of participating in the study, and obtain consent. The survey will be administered to groups of inmates initially. From that point forward, newly admitted inmates will be asked to partcipate after they have been processed.</t>
  </si>
  <si>
    <t>The specific aims of the study are:1. To investigate the relationship between self-reported past 30 and 90 day and lifetime drug use and severity of drug use and their correlation to self-reported criminal history.2. To investigate the relationship between self-reported history of overdose and reasons for overdose among inmates.3. To investigate the relationship between self-reported adverse childhood experiences, intimate partner violence, history of drug use, and criminal history.</t>
  </si>
  <si>
    <t xml:space="preserve">This is a cross-sectional, quantitative, group administered anonymous survey. The survey will be administered to inmates in person in the Henrico County Jail over a six month period.The self-report survey consists of questions regarding demographics, mental health problems, overdose history, history of drug use at 30 days, 90 days, and lifetime intervals, age at onset and severity of drug use, criminal history, adverse childhood experiences, and intimate partner violence. The anonymous survey is a traditional paper format with responses recorded on scantron forms. Although the Program Manager will not develop a list of study participants, she will ensure participants only participate once.  The responses will be analyzed using descriptive and correlational statistics. </t>
  </si>
  <si>
    <t>Henrico County Criminal Justice Board ;</t>
  </si>
  <si>
    <t>HM20015622</t>
  </si>
  <si>
    <t xml:space="preserve">What are the perceived prevalent family health care needs in rural villages of Guatemala?  To what extent are Hope of Life non-profit programs satisfying these needs? </t>
  </si>
  <si>
    <t>Judyth Twigg</t>
  </si>
  <si>
    <t xml:space="preserve">Over half of GuatemalaÆs population lives in poverty and Guatemala has one of the highest malnutrition rates in the world. Multiple NGOs on the ground are working to alleviate poverty and malnutrition including Hope of Life International. Hope of Life Non-profit organization operates a malnutrition hospital; search and rescue teams to locate malnourished children from rural, poverty-stricken areas; a foster care system for children who are abandoned by families after treatment often due to familiesÆ lack of resources to care for the children; an elderly home, special needs home, and medical clinic located on the compound; ôtransformationsö of villages through providing a school, well, church, sound homes, etc; and numerous feeding centers in rural villages in Eastern Guatemala. This study will evaluate the health needs of  two rural villages where Hope of Life has some intervention. Through employing a Health Needs Assessment using questionnaires to get feedback from community members, interviewing community leaders, and interviewing Hope of Life staff and healthcare providers there can be a better understanding of the health needs of rural Guatemalan communities and the provide feedback for Hope of Life to adjust an Program Interventions as needed. </t>
  </si>
  <si>
    <t>Participants will include community leaders, village adults, and Hope of Life staff and healthcare providers. Hope of Life staff and Providers will receive feedback from community members and overall responses to interview questions and surveys to better understand how to tailor their interventions in rural communities to best meet the health needs of its members. Community members of these rural Guatemalan villages will directly benefit from changes to any changes in the ôVillage Transformation processö or other responses from Hope of Life to help meet these health needs.</t>
  </si>
  <si>
    <t xml:space="preserve">The study seeks to understand the perceived health needs of a community and families and so adults will be included to give health history or themselves and their children (if they have any). The survey and interview questions ask personal questions that are not age appropriate for children. </t>
  </si>
  <si>
    <t>The Student Investigator will verbally inform the translators or Hope of Life staff that will be assisting the Student Investigator on the process of recruiting participants, gaining informed consent, collecting responses, translating and clarifying responses and the importance of confidentiality prior to beginning research collection. Translators and staff will be verbally informed about the need to remain objective in interacting with participants and the importance of confidentiality of the information obtained from interviews and surveys.</t>
  </si>
  <si>
    <t>This research project is significant because there is no data to my knowledge of the community health needs as reported by the Guatemalan individualÆs in the villages where Hope of Life has some contact, whether through feeding centers or a village that has gone or is going through the Village Transformation process. This Mixed-Methods study will provide insight to the health needs of rural Guatemalan communities and provide Hope of Life feedback on areas for resource allocation and intervention to better the lives and health of these villages.</t>
  </si>
  <si>
    <t xml:space="preserve">Participants will be identified as members of the rural village of study and asked through random sampling to complete the survey. Hope of Life will provide information on who are the key community leaders so they can be asked to be interviewed. Hope of Life staff and healthcare providers involved in the care of the  villages of study will be asked to be interviewed. The survey should take no longer than 15 minutes to be briefed on the study and to fill out and this is accounting for the need to read the survey and record responses for individualsÆ who cannot read or write. Interviews are expected to last no more than 25 minutes. </t>
  </si>
  <si>
    <t xml:space="preserve">To evaluate the perceived prevalent health care needs in rural villages in Guatemala and to investigate to what extent are Hope of Life non-profit programs satisfying these needs and what areas could be targets of intervention or different approaches. Also, evaluating two rural village that have different degrees of influence by Hope of Life programs will allow for comparison and a control group to evaluate the effect of Hope of Life presence on community health needs. </t>
  </si>
  <si>
    <t>The study will include three methods to gather data on the health needs of rural villages of study that will include: a survey questionnaire, an interview for community leaders, and an interview for Hope of Life Staff and Healthcare Providers. In the villages, the researcher or Hope of Life staff assisting will go door to door and ask 1 adult member of the household if they would like to participate and if so explain that their responses will be confidential and explain the purpose of the study and take potential participants through the informed consent process. Surveys will be anonymous and so no identifiers will be recorded. Each participant will self-administer the surveys and complete on paper, unless participants. In the instance a participant cannot read and/or write, the Student Investigator and translator will read each question and possible responses to the participant and help mark or write his/her answers as needed After the completion of the survey, they will be thanked, but no compensation will be provided. Researcher and team will continue this process until 25 surveys have been collected from each village of focus. For the interviews, through prior knowledge that the Hope of Life staff has about the village and conversations with local community members, the key leaders of the community will be identified and asked to participate. If they would like to participate, the researcher will explain that their responses will be confidential and explain the purpose of the study and take potential participants through the informed consent process. Interviewees will be anonymous. After completion of the interview, they will be thanked, but no further compensation will be provided. Researcher and team will continue this process until 5 leaders from each community or other influential individuals from each village of focus have been interviewed. Through prior knowledge, Hope of Life staff and Healthcare Providers that are knowledgeable of  and have had previous experience in the villages of focus will be asked for an interview. If they would like to participate, the researcher will explain that their responses will be confidential and explain the purpose of the study and take the potential participants through the informed consent process. Interviewees will be anonymous. After the completion of the interview, they will be thanked, but no further compensation will be provided. Researcher will interview 10 staff members in this manner.</t>
  </si>
  <si>
    <t>Hope of Life International Organization;Hope of Life International Organization;</t>
  </si>
  <si>
    <t>HM13249</t>
  </si>
  <si>
    <t>Elucidating the Genetic Etiology of Tinnitus with Genome Wide Association Studies</t>
  </si>
  <si>
    <t>Kelley Dodson</t>
  </si>
  <si>
    <t>Otolaryngology</t>
  </si>
  <si>
    <t>2.1 Significance2.1.1 Background of Tinnitus: Tinnitus or ôear noiseö is defined as the perception of sound for which there is no external acoustic stimulus (Henry, Dennis, and Schechter, 2005). Although it is a common disorder, affecting upwards of 10% of adults and shows an increasing prevalence with age, much remains to be learned about its environmental and genetic determinants (Hoffman HJ and Reed GW, 2004). The precise events that lead to tinnitus are unknown but both peripheral and central neural processes have been implicated (Henry, Dennis, and Schechter, 2005). Twenty percent of symptomatic patients exhibit treatment seeking behavior, while 80% do not (Davis A &amp; Refaie AE, 2000; Jastreboff P and Hazell JWP, 1998). Tinnitus and hearing loss are often closely related with 70-80% of tinnitus patients having some degree of hearing impairment (Vernon JA and Meikle MB, 2000; Axelsson and Ringdahl, 1989). From 2000-2005, the number of claims to the Department of Veterans Affairs for hearing loss and tinnitus doubled to become the two leading complaints among veterans receiving treatment (Cave, Cornish, and Chandler, 2007). According to data from the American Tinnitus Association, more than 400,000 American troops collected benefits for service connected tinnitus in 2006 totaling $536 million dollars (www.ata.org). This figure is expected to reach  over 1 billion dollars for tinnitus alone this year (2011). Half of all soldiers with blast exposure  in the global war on terror develop tinnitus, and it is simply not known why the remaining half with comparable exposures do not (Cave, Cornish, and Chandler, 2007).  Our etiologically homogeneous subject population of veterans from the war on terror with comparable exposures to explosive blast injury will facilitate identification of genetic differences that underlie those who do and do not develop tinnitus under these circumstances. Identification of the genes that mediate these effects could provide profound new insights into the pathogenesis of tinnitus and possible therapeutic approaches or at least, methods of identifying those at greatest risk. 2.1.2 Blast Exposure and Tinnitus:  The Department of Veterans Affairs has ranked hearing loss and tinnitus at the top of the list of service connected medical conditions associated with the global war on terror (http://www.armedforces-int.com/news/2008/03/11/us-soldiers-in-iraq-afghanistan-suffering-hearing-loss.asp). Roadside bombs are the commonest cause, with the blast producing extreme gradients in air pressure and very intense noise that can rupture the ear drum, dislocate ossicles, and produce sensorineural damage (DePalma et al., 2005; Cave, Cornish, and Chandler, 2007). Within the inner ear, the cochlear basilar membrane is most susceptible to acoustic trauma (Patterson, Jr. and Hamernik, 1997).One study has determined that otologic trauma was the most common complaint in marines treated for an isolated injury during Operation Iraqi Freedom (Gondusky and Reiter, 2005). Recent military reports indicate that 60% of soldiers exposed to bomb blasts will develop hearing impairment and 49% will develop tinnitus (Cave, Cornish, and Chandler, 2007). There was no correlation between hearing thresholds and tinnitus with age or the presence of other traumatic injuries such as amputations (Cave, Cornish, and Chandler, 2007). This study concluded that the auditory effects of a blast are variable and unpredictable, and our study could help determine whether genetic factors may either predispose or protect individual subjects from the development of tinnitus and or deafness. Acoustic trauma can also cause metabolic damage. Damage to hair cells can be caused by reactive oxygen moieties (Henderson et al., 1999). Genetic susceptibility and protection from noise induced hearing loss and conceivably tinnitus has been documented in animal studies. There appears to be an increase in glutathione and catalase expression after noise exposure in the guinea pig and chinchilla (Jacono et al., 1998; Yamasoba et al., 1998), while the antioxidant glutathione is protective in the guinea pig (Yamasoba et al., 1998).  Several knockout mice have also been described that are more susceptible to noise induced hearing loss, several of which involve the antioxidant pathways (Ohlemiller et al., 1999; Ohlemiller et al., 2000; Kozel et al., 2002; Holme and Steel, 2004). In humans, glutathionine S transferase enzymes, of which there are multiple gene classes, play an important role in the antioxidant pathways in the cochlea (Carlsson et al., 2005). Two of these gene classes, GSTM1 and GSTT1 show variability in humans, with up to 50% of Caucasians possessing null genotypes for GSTM1 (Carlsson et al., 2005; Board, 1981). Preliminary data in humans suggests that GSTM1 null individuals may be more noise susceptible (Rabinowitz et al., 2002). However, in larger studies of noise induced hearing loss susceptibility, no major role was seen for the oxidative stress genes GSTM1, GSTT1, CAT, SOD, GPX, GSR, and GSTP1 in 215 Swedish factory workers, who comprised the 10% most susceptible and 10% most resistant to noise induced hearing loss (Carlsson et al., 2005). However, recently, in humans with noise induced hearing loss, catalase (CAT) has been identified as a susceptibility gene, but only when noise exposure levels are also considered (Konings et al., 2007).  Whether patients with acatalasemia would be susceptible is unknown (Goth, Rass, and Pay, 2004). However electrophoretic variants of the enzyme have been described and it is possible that some variants might be associated with diminished enzyme levels (Nance et al., 1968). Significant differences have been detected between susceptible and resistant Swedish factory workers in the KCNE1 gene, the KCNQ1 gene, and the KCNq4 gene (Van Laer et al., 2006). These genes are involved in potassium recycling within the inner ear.  KCNE1 is involved in the long QT syndrome, which is associated with deafness in Jervell and Lange-Nielsen syndrome (Splawski et al., 2000; Tyson et al., 1997; Schulze-Bahr et al., 1997). No increased noise susceptibility has been seen for carriers of the 35delG connexin26 mutation (Van Eyken et al., 2007).Thus, on the basis of both animal and human studies, genetic susceptibility and protection from noise induced hearing loss and tinnitus exist but are incompletely characterized and demand further study to determine their possible relation to tinnitus occurring either in conjunction with specific forms of deafness or in response to acoustic trauma. The proposed genome wide association study of soldiers, who are returning from the war on terror with tinnitus and hearing loss rates approaching or exceeding 50%, represents a hitherto unexplored opportunity to delineate which factors do in fact predispose or protect them  from developing these conditions, and thereby lead in the  future to more effective strategies for prevention or treatment on the battlefield or in industry. 2.1.3 Genetic Basis of Tinnitus: The genetic basis of tinnitus has yet to be elucidated; however, there is increasing evidence that genetic factors underlie some forms of tinnitus (Sand et al., 2007; Hendrickx et al., 2007). Wolfram syndrome, caused by mutations of WFS1, and mutations of COCH, causing hereditary otovestibular dysfunction and MeniereÆs disease, have tinnitus as a distinctive hallmark (Bespalova et al., 2001; Verstreken et al., 2001), and tinnitus has also been associated with a number of other monogenic disorders including dentinogenesis imperfecta, neurofibromatosis type II, von Hippel Lindau, and osteogenesis imperfecta type I (Sand et al., 2007). In an unpublished questionnaire study of tinnitus from the Danish Twin Registry on 46,448 individuals ranging in age from 30-77 years, Fibiger, Tranebjaerg and Skytthe,  (http://www.signlanguage-bg.com/data/FibigerIALP2004Brisbane.pdf) reported the responses to questions about tinnitus  from both members of 6486 monozygotic (MZ) and 8138 same-sex dyzygotic (DZ) twin pairs. Among 480 MZ twin pairs in which at least one had tinnitus, the concordance rate was 30%; while in 613 like-sexed DZ pairs, the concordance rate was approximately half, 15.7%. These results provide compelling evidence that the trait is genetically determined, with a reasonably high heritability. A more recent population based survey of families to explore the heritability of tinnitus with structural equation modeling found a relatively low level of heritability (Kvestad et al., 2010); however, the authors acknowledged that they were quite likely combining an incredibly varied range of etiologies for tinnitus and advocated for further study of more etiologically uniform groups of subjects with tinnitus, as is proposed in the current study. A European multicenter study examined 198 families with at least 3 siblings each, who were screened for hearing loss and the presence of tinnitus, and familial aggregation was tested using three methods (Hendrickx et al., 2007). All methods demonstrated a significant familial effect for tinnitus, opening the door for studies such as ours to determine the nature of this familial effect. Screening for candidate genes for tinnitus to date has largely focused on serotonin receptors and transporters given the frequent co-existence of depression in individuals with chronic tinnitus (Tyler, Coelho, and Noble, 2006; Sand et al., 2007). A functional polymorphism in the promoter region of a serotonin transporter gene has been implicated in many clinical conditions, including depression (Hoefgen et al., 2005), migraine (Marziniak et al., 2005), and ADHD (Manor et al., 2001) and is being studied in relationship to the severity of tinnitus  (Tyler, Coelho, and Noble, 2006); however, the response to serotonin selective reuptake inhibitors (SSRIs) in tinnitus is highly variable. Functional polymorphisms in candidate genes have been documented for a number of conditions associated with tinnitus, including depression, supporting the plausibility of our proposed search for polymorphisms that may influence the tinnitus phenotype.2.1.4 Summary of Significance: Research on tinnitus has not yet received the attention it deserves. However, as we have documented, tinnitus is an increasingly important complaint, especially among veterans returning from the war on terror, and whose medical costs are expected to exceed $1 billion during the upcoming year. We have proposed an ingenious strategy to identify genetic factors that influence the penetrance of tinnitus in two groups of individuals in whom the trait has a known primary environmental cause. The successful identification of such risk factors would clearly offer great hope for the development of improved methods for treating or preventing this disease.Reference ListA.P.Dempster, N.M.Laird, and D.B.Rubin (1977). Maximum Likelihood from Incomplete Data via the EM Algorithm. Journal of the Royal Statistical Society. Series B (Methodological) 39, 1-38.Altschul,S.F., Madden,T.L., Schaffer,A.A. et al. (1997). Gapped BLAST and PSI-BLAST: a new generation of protein database search programs. Nucleic Acids Res. 25, 3389-3402.Axelsson,A. and Ringdahl,A. (1989). Tinnitus--a study of its prevalence and characteristics. Br. J. Audiol. 23, 53-62.Barnes,C., Plagnol,V., Fitzgerald,T. et al. (2008). A robust statistical method for case-control association testing with copy number variation. Nat. Genet. 40, 1245-1252.Barrett,J.C., Fry,B., Maller,J. et al. (2005). Haploview: analysis and visualization of LD and haplotype maps. Bioinformatics. 21, 263-265.Bartels,H., Staal,M.J., Holm,A.F. et al. (2007). Long-Term Evaluation of Treatment of Chronic, Therapeutically Refractory Tinnitus by Neurostimulation. Stereotact. Funct. Neurosurg. 85, 150-157.Bell,G.I., Karam,J.H., and Rutter,W.J. (1981). Polymorphic DNA region adjacent to the 5' end of the human insulin gene. Proc. Natl. Acad. Sci. U. S. A 78, 5759-5763.Bespalova,I.N., Van Camp,G., Bom,S.J. et al. (2001). Mutations in the Wolfram syndrome 1 gene (WFS1) are a common cause of low frequency sensorineural hearing loss. Hum. Mol. Genet. 10, 2501-2508.Board,P.G. (1981). Biochemical genetics of glutathione-S-transferase in man. Am. J. Hum. Genet. 33, 36-43.Bosse,Y., Bacot,F., Montpetit,A. et al. (2009). Identification of susceptibility genes for complex diseases using pooling-based genome-wide association scans. Hum. Genet. 125, 305-318.Burgner,D., Davila,S., Breunis,W.B. et al. (2009). A genome-wide association study identifies novel and functionally related susceptibility Loci for Kawasaki disease. PLoS. Genet. 5, e1000319.Carlson,C.S., Eberle,M.A., Rieder,M.J. et al. (2004). Selecting a maximally informative set of single-nucleotide polymorphisms for association analyses using linkage disequilibrium. Am. J. Hum. Genet. 74, 106-120.Carlsson,P.I., Van Laer,L., Borg,E. et al. (2005). The influence of genetic variation in oxidative stress genes on human noise susceptibility. Hear. Res. 202, 87-96.Cave,K.M., Cornish,E.M., and Chandler,D.W. (2007). Blast injury of the ear: clinical update from the global war on terror. Mil. Med. 172, 726-730.Davis A &amp; Refaie AE (2000). Epidemiology of Tinnitus/Tinnitus Handbook. (San Diego: Singulair).DePalma,R.G., Burris,D.G., Champion,H.R. et al. (2005). Blast injuries. N. Engl. J. Med. 352, 1335-1342.DeStefano,A.L., Gates,G.A., Heard-Costa,N. et al. (2003). Genomewide linkage analysis to presbycusis in the Framingham Heart Study. Arch. Otolaryngol. Head Neck Surg. 129, 285-289.Di Nardo,W., Cantore,I., Cianfrone,F. et al. (2007). Tinnitus modifications after cochlear implantation. Eur. Arch. Otorhinolaryngol. 264, 1145-1149.Franke,L., van,B.H., Fokkens,L. et al. (2006). Reconstruction of a functional human gene network, with an application for prioritizing positional candidate genes. Am. J. Hum. Genet. 78, 1011-1025.Friedman,R.A., Van Laer,L., Huentelman,M.J. et al. (2009). GRM7 variants confer susceptibility to age-related hearing impairment. Hum. Mol. Genet. 18, 785-796.Gabriel,S.B., Schaffner,S.F., Nguyen,H. et al. (2002). The structure of haplotype blocks in the human genome. Science 296, 2225-2229.Gondusky,J.S. and Reiter,M.P. (2005). Protecting military convoys in Iraq: an examination of battle injuries sustained by a mechanized battalion during Operation Iraqi Freedom II. Mil. Med. 170, 546-549.Goth,L., Rass,P., and Pay,A. (2004). Catalase enzyme mutations and their association with diseases. Mol. Diagn. 8, 141-149.Henderson,D., McFadden,S.L., Liu,C.C. et al. (1999). The role of antioxidants in protection from impulse noise. Ann. N. Y. Acad. Sci. 884, 368-380.Hendrickx,J.J., Huyghe,J.R., Demeester,K. et al. (2007). Familial aggregation of tinnitus: a European multicentre study. B-ENT 3 Suppl 7, 51-60.Henry,J.A., Dennis,K.C., and Schechter,M.A. (2005). General review of tinnitus: prevalence, mechanisms, effects, and management. J. Speech Lang Hear. Res. 48, 1204-1235.Henry,J.A., Schechter,M.A., Zaugg,T.L. et al. (2006). Clinical trial to compare tinnitus masking and tinnitus retraining therapy. Acta Otolaryngol. Suppl 64-69.Herraiz,C., Diges,I., Cobo,P. et al. (2006). Auditory discrimination therapy (ADT) for tinnitus managment: preliminary results. Acta Otolaryngol. Suppl 80-83.Herraiz,C., Tapia,M.C., and Plaza,G. (2006). Tinnitus and Meniere's disease: characteristics and prognosis in a tinnitus clinic sample. Eur. Arch. Otorhinolaryngol. 263, 504-509.Hoefgen,B., Schulze,T.G., Ohlraun,S. et al. (2005). The power of sample size and homogenous sampling: association between the 5-HTTLPR serotonin transporter polymorphism and major depressive disorder. Biol. Psychiatry 57, 247-251.Hoffman HJ and Reed GW (2004). Epidemiology of Tinnitus in Tinnitu:Theory and Management. (Lewiston, NY: BC Decker).Holme,R.H. and Steel,K.P. (2004). Progressive hearing loss and increased susceptibility to noise-induced hearing loss in mice carrying a Cdh23 but not a Myo7a mutation. J. Assoc. Res. Otolaryngol. 5, 66-79.Huyghe,J.R., Van Laer,L., Hendrickx,J.J. et al. (2008). Genome-wide SNP-based linkage scan identifies a locus on 8q24 for an age-related hearing impairment trait. Am. J. Hum. Genet. 83, 401-407.Jacono,A.A., Hu,B., Kopke,R.D. et al. (1998). Changes in cochlear antioxidant enzyme activity after sound conditioning and noise exposure in the chinchilla. Hear. Res. 117, 31-38.Jastreboff P and Hazell JWP (1998). Treatment of tinnitus based on a neurophysiological model. In Tinnitus Treatment and Relief. (Needham Heights, MA: Allyn and Bacon).Kohler,S., Bauer,S., Horn,D. et al. (2008). Walking the interactome for prioritization of candidate disease genes. Am. J. Hum. Genet. 82, 949-958.Konings,A., Van Laer,L., Pawelczyk,M. et al. (2007). Association between variations in CAT and noise-induced hearing loss in two independent noise-exposed populations. Hum. Mol. Genet. 16, 1872-1883.Kozel,P.J., Davis,R.R., Krieg,E.F. et al. (2002). Deficiency in plasma membrane calcium ATPase isoform 2 increases susceptibility to noise-induced hearing loss in mice. Hear. Res. 164, 231-239.Kvestad,E., Czajkowski,N., Engdahl,B. et al. (2010). Low heritability of tinnitus: Results from the second nord-trondelag health study. Arch. Otolaryngol. Head Neck Surg. 136, 178-182.Manor,I., Eisenberg,J., Tyano,S. et al. (2001). Family-based association study of the serotonin transporter promoter region polymorphism (5-HTTLPR) in attention deficit hyperactivity disorder. Am. J. Med. Genet. 105, 91-95.Marziniak,M., Mossner,R., Schmitt,A. et al. (2005). A functional serotonin transporter gene polymorphism is associated with migraine with aura. Neurology 64, 157-159.Nance,W.E., Empson,J.E., Bennett,T.W. et al. (1968). Haptoglobin and catalase loci in man: possible genetic linkage. Science 160, 1230-1231.Newman,C.W., Jacobson,G.P., and Spitzer,J.B. (1996). Development of the Tinnitus Handicap Inventory. Arch. Otolaryngol. Head Neck Surg. 122, 143-148.Ohlemiller,K.K., McFadden,S.L., Ding,D.L. et al. (1999). Targeted deletion of the cytosolic Cu/Zn-superoxide dismutase gene (Sod1) increases susceptibility to noise-induced hearing loss. Audiol. Neurootol. 4, 237-246.Ohlemiller,K.K., McFadden,S.L., Ding,D.L. et al. (2000). Targeted mutation of the gene for cellular glutathione peroxidase (Gpx1) increases noise-induced hearing loss in mice. J. Assoc. Res. Otolaryngol. 1, 243-254.Ott,J. (1977). Counting methods (EM algorithm) in human pedigree analysis: linkage and segregation analysis. Ann. Hum. Genet. 40, 443-454.Patterson,J.H., Jr. and Hamernik,R.P. (1997). Blast overpressure induced structural and functional changes in the auditory system. Toxicology 121, 29-40.Piccirillo,J.F., Finnell,J., Vlahiotis,A. et al. (2007). Relief of idiopathic subjective tinnitus: is gabapentin effective? Arch. Otolaryngol. Head Neck Surg. 133, 390-397.Pollex,R.L. and Hegele,R.A. (2007). Copy number variation in the human genome and its implications for cardiovascular disease. Circulation 115, 3130-3138.Purcell,S., Neale,B., Todd-Brown,K. et al. (2007). PLINK: a tool set for whole-genome association and population-based linkage analyses. Am. J. Hum. Genet. 81, 559-575.Quaranta,N., Fernandez-Vega,S., D'Elia,C. et al. (2007). The effect of unilateral multichannel cochlear implant on bilaterally perceived tinnitus. Acta Otolaryngol. 1-5.Rabinowitz,P.M., Pierce,W.J., Sr., Hur,M.B. et al. (2002). Antioxidant status and hearing function in noise-exposed workers. Hear. Res. 173, 164-171.Redon,R., Ishikawa,S., Fitch,K.R. et al. (2006). Global variation in copy number in the human genome. Nature 444, 444-454.Risch,N. and Merikangas,K. (1996). The future of genetic studies of complex human diseases. Science 273, 1516-1517.Risch,N.J. and Zhang,H. (1996). Mapping quantitative trait loci with extreme discordant sib pairs: sampling considerations. Am. J. Hum. Genet. 58, 836-843.Sand,P.G., Langguth,B., Kleinjung,T. et al. (2007). Genetics of chronic tinnitus. Prog. Brain Res. 166, 159-168.Schulze-Bahr,E., Wang,Q., Wedekind,H. et al. (1997). KCNE1 mutations cause jervell and Lange-Nielsen syndrome. Nat. Genet. 17, 267-268.Splawski,I., Shen,J., Timothy,K.W. et al. (2000). Spectrum of mutations in long-QT syndrome genes. KVLQT1, HERG, SCN5A, KCNE1, and KCNE2. Circulation 102, 1178-1185.Torkamani,A., Topol,E.J., and Schork,N.J. (2008). Pathway analysis of seven common diseases assessed by genome-wide association. Genomics 92, 265-272.Tyler,R.S., Coelho,C., and Noble,W. (2006). Tinnitus: standard of care, personality differences, genetic factors. ORL J. Otorhinolaryngol. Relat Spec. 68, 14-19.Tyson,J., Tranebjaerg,L., Bellman,S. et al. (1997). IsK and KvLQT1: mutation in either of the two subunits of the slow component of the delayed rectifier potassium channel can cause Jervell and Lange-Nielsen syndrome. Hum. Mol. Genet. 6, 2179-2185.Van Eyken,E., Van Laer,L., Fransen,E. et al. (2007). The contribution of GJB2 (Connexin 26) 35delG to age-related hearing impairment and noise-induced hearing loss. Otol. Neurotol. 28, 970-975.Van Laer,L., Carlsson,P.I., Ottschytsch,N. et al. (2006). The contribution of genes involved in potassium-recycling in the inner ear to noise-induced hearing loss. Hum. Mutat. 27, 786-795.Vernon JA and Meikle MB (2000). Tinnitus handbook. (San Diego: Singular).Verstreken,M., Declau,F., Wuyts,F.L. et al. (2001). Hereditary otovestibular dysfunction and Meniere's disease in a large Belgian family is caused by a missense mutation in the COCH gene. Otol. Neurotol. 22, 874-881.Weiss,L.A., Shen,Y., Korn,J.M. et al. (2008). Association between microdeletion and microduplication at 16p11.2 and autism. N. Engl. J. Med. 358, 667-675.Witsell,D.L., Hannley,M.T., Stinnet,S. et al. (2006). Treatment of Tinnitus with Gabapentin: A Pilot Study. Otol. Neurotol.Yamasoba,T., Harris,C., Shoji,F. et al. (1998). Influence of intense sound exposure on glutathione synthesis in the cochlea. Brain Res. 804, 72-78.Zigmond,A.S. and Snaith,R.P. (1983). The hospital anxiety and depression scale. Acta Psychiatr. Scand. 67, 361-370.Zoger,S., Svedlund,J., and Holgers,K.M. (2004). The Hospital Anxiety and Depression Scale (HAD) as a screening instrument in tinnitus evaluation. Int. J. Audiol. 43, 458-464.</t>
  </si>
  <si>
    <t xml:space="preserve">We are studying veterans or active duty military personnel with a blast exposure. </t>
  </si>
  <si>
    <t xml:space="preserve">Tinnitus is a common and potentially debilitating medical problem in both deaf and hearing individuals that currently ranks as the most prevalent service connected disability in troops returning from the Middle East. Emerging evidence suggests that genetic factors play a significant role in the development of tinnitus. Previous studies of the heritability of tinnitus have suffered from pooling heterogeneous causes; thus limiting the ability to identify specific genetic determinants of the tinnitus phenotype. Our study will evaluate the genetic determinants of tinnitus in a very specific and highly informative subject population. This population consists of soldiers returning from the global war on terror who have suffered blast injuries, about half of whom are reporting the subsequent onset of tinnitus. We propose performing genome wide association studies in this group with a homogeneous environmental cause for tinnitus to identify specific genetic factors that either predispose or protect these individuals from developing tinnitus.   </t>
  </si>
  <si>
    <t xml:space="preserve">Dr. Kelley Dodson is the PI and lead investigator and will maintain open and clear communication with all assisting sites, via telephone and secure electronic mail to manage information relevant to the protection of subjects. She will meet at least bimonthly with the local VAMC recruitment site, and have monthly teleconferences with the Miami site, as well as instantaneous communication should any issues arise, particularly any unexpected problems, modifications, or interim results. </t>
  </si>
  <si>
    <t xml:space="preserve">Importance about the mechanisms of tinnitus could be gained. </t>
  </si>
  <si>
    <t>All veterans returning from combat duty who have been exposed to blast injury will be sequentially recruited. They will consist of adults, age 18 and older, and will reflect the sex, race, and ethnic composition of the United States Military. No subpopulations will be excluded. These veterans will be recruited at the McGuire Veterans Administration Medical Center in Richmond, Virginia in order to obtain 150 Cases with tinnitus and 150 Controls without tinnitus from over 700 blast exposed veterans being recruited for an ongoing funded epidemiological brain injury study. The McGuire VAMC has a dedicated and highly specialized polytrauma rehabilitation unit that serves a large majority of veterans returning from the global war on terror.  At this VAMC, Dr. William Walker is the Principal Investigator on the active trial ôEpidemiological study of mild traumatic brain injury sequelae caused by blast exposure during Operations Iraq Freedom and Enduring Freedom (OIF/OEF)ö which will recruit 747 OIF/OEF returnees on active duty or veteran status who experienced a blast event during their tour within the past two years. Through that protocol, the soldiers will undergo a variety of neurocognitive evaluations to characterize any mild traumatic brain injury sequelae they may have suffered due to blast exposure. As noted earlier, about half of these soldiers are reporting tinnitus. Study coordinators will concomitantly enroll these subjects in our study of tinnitus.</t>
  </si>
  <si>
    <t>Specific Aim  Identify the genetic factors that contribute to the expression and severity of environmentally induced tinnitus in veterans with blast exposure from the global war on terror.  Subjects will be enrolled at the McGuire Veterans Administration Hospital in conjunction with an ongoing epidemiological study of the neurologic sequelae of blast exposure in these veterans.  This will be accomplished by 1.1	Conducting structured interviews with a minimum of 300 blast exposed veterans to document the presence or absence of tinnitus with relevant details about the blast exposure, and other combat related injuries, as well as a systematic past medical, surgical, and family history. 1.2	Performing audiometric testing and comparing the results with pre-deployment audiometry. 1.3	Assessing the severity of tinnitus with a validated test instrument (the Tinnitus Handicap Inventory).1.4	Performing Genome Wide Association Studies (GWAS) on 150 Cases and 150 Controls utilizing a 1M SNP array to identify regions of the genome that are associated with the absence, presence and severity of tinnitus.</t>
  </si>
  <si>
    <t xml:space="preserve">APPROACHSubject Ascertainment:Tinnitus in Veterans of the Global War on Terror: A minimum of 300 blast exposed veterans will be recruited sequentially at the McGuire Veterans Administration Medical Center in Richmond, Virginia in order to obtain at least 150 Cases with tinnitus and 150 Controls without tinnitus from over 700 blast exposed veterans being recruited for an epidemiological brain injury study. The McGuire VAMC has a dedicated and highly specialized polytrauma rehabilitation unit that serves a large majority of veterans returning from the global war on terror.  At this VAMC, Dr. William Walker is the Principal Investigator on the active trial ôEpidemiological study of mild traumatic brain injury sequelae caused by blast exposure during Operations Iraq Freedom and Enduring Freedom (OIF/OEF)ö which will recruit 747 OIF/OEF returnees on active duty or veteran status who experienced a blast event during their tour within the past two years. Through that protocol, the soldiers will undergo a variety of neurocognitive evaluations to characterize any mild traumatic brain injury sequelae they may have suffered due to blast exposure. As noted earlier, about half of these soldiers are reporting tinnitus (Cave, Cornish, and Chandler, 2007). Study coordinators will concomitantly enroll these subjects in our study of tinnitus following blast injury, forming two groups, those complaining of tinnitus (cases) and those without (controls).  Informed consent for the study will then be obtained, as well as a detailed tinnitus interview and completion of questionnaires, and collection of blood for genome wide association studies, as described in the following sections. We will enroll consecutive subjects until we meet our goal of 150 Cases and 150 Controls. Collection of detailed subjective tinnitus data During the study visit, veteran subjects will be interviewed on site at the VAMC to document specific subjective characteristics of tinnitus and their knowledge of family history of tinnitus and any correlations with familial hearing impairment (Appendix 1, Tinnitus Interview Form). When tinnitus is present, each subject will be asked to characterize if tinnitus is pulsatile or non-pulsatile, intermittent or continuous, and note the frequency, quality, duration, and perceived severity (rated as mild moderate or severe). Subjects will also be asked if tinnitus has interfered with quality of life, if exacerbating and alleviating factors exist, and if there is associated insomnia, depression, anxiety or difficulty concentrating accompanying tinnitus.  In addition, subjects will be questioned about the presence and severity in family members. Detailed past medical, surgical, and otologic history will also be obtained from all subjects. Predeployment hearing status, noise exposure, and family history, will be obtained. Predeployment audiometric results will be obtained when available. All veteran subjects will then undergo a comprehensive audiometric evaluation at the McGuire VAMC including pure tone averages from  250 to 8000 Hertz as well as speech recognition thresholds, discrimination scores and tympanometry to assess their current hearing status and correlate with tinnitus. All subjects will be assigned an anonymous subject number and these data will then be entered into a password protected, encrypted Microsoft Access database for subsequent analysis.2.3.4 Objective Tinnitus MeasuresDuring the interview, subjects who report the presence of tinnitus will be asked to complete an objective tinnitus measure, the Tinnitus Handicap Inventory (THI) (Appendix II). The THI is a validated self reporting test instrument that is comprehensive, easy to administer and provides a standardized measure of the patientÆs perceived tinnitus severity (Newman, Jacobson, and Spitzer, 1996).  It is a 25-item inventory with items grouped into the functional, emotional, and catastrophic subscales with excellent internal reliability, and has been used extensively as an outcome measure to quantify the impact of tinnitus on a patientÆs daily living (Newman, Jacobson, and Spitzer, 1996). Answers to the 25 questions are in the form of ôyesö, ôsometimesö, or ônoö and are scored 4, 2, or 0 points respectively. The survey takes 5 minutes or less to complete and will be handed out to the subject by the research coordinator and collected prior to the end of the visit. The total score can then be used to estimate the degree of handicap (0-16 slight; 18-36 mild; 37-56 moderate; 57-76 severe and &gt;76 catastrophic) (Witsell et al., 2006; Herraiz et al., 2006; Herraiz, Tapia, and Plaza, 2006; Piccirillo et al., 2007; Henry et al., 2006; Bartels et al., 2007). The THI is a valid and useful instrument in deaf and hearing individuals. It has been used to quantify tinnitus severity and assess benefit from cochlear implantation in profoundly deaf individuals (Di Nardo et al., 2007; Quaranta et al., 2007). Subjects will also be asked to complete the Hospital Anxiety and Depression Scale (HADS) questionnaire (Appendix III), a 14-item questionnaire divided into two 7-item subscales measuring anxiety and depression to correlate with the presence and severity of tinnitus. This instrument has proved to be a reliable screening tool in many clinical settings, including tinnitus. (Zoger, Svedlund, and Holgers, 2004; Zigmond and Snaith, 1983)  Each item has a 0-3 response scale, with a score above 8 indicating a probable disorder. The survey takes 5 minutes or less to complete and will be handed out to the subject by the research coordinator and collected prior to the end of the visit. The THI and HADS responses will be recorded, and scale and total scores will be computed in the password protected, encrypted Access database.Analysis of Clinical DataOnce subject enrollment is complete, we will perform statistical analysis of our clinical data using SAS 9.2 for Windows. The de-identified clinical data will be imported into SAS and analyzed on a stand-alone password-protected computer in a private locked office. We will quantify the overall prevalence and severity level of tinnitus in our study group.  Then multivariate analyses of the clinical data will address two sets of research questions:1) To what extent do clinical factors predict the presence of tinnitus in the veteran group? To date, there have not been detailed studies of the association of clinical factors with tinnitus in this group.  The first set of research questions will identify co-existing clinical factors, including family history, otologic history (e.g., noise exposure, history or otitis media, prior ototoxic medicine exposure), anxiety and depression, and sociodemographic characteristics (e.g., age, race/ethnicity, gender, education) associated with the presence of tinnitus. A series of logistic regression models will be computed to determine to what extent various clinical factors predict the presence of tinnitus. 2) To what extent do clinical factors predict the severity of tinnitus in the veteran group?Little is known about the association of clinical factors with severity of tinnitus in this population. The second set of research questions will focus on the severity of tinnitus as ascertained by the THI. We will first determine if the THI data meets the proportional odds assumption. If so, we will model cumulative logits by performing a series of ordered logistic regressions using the proportional odds model.   where J = the number of ordered tinnitus severity categories from the THI and  If the THI data fail to meet the proportional odds assumption, we will proceed instead with a series of multinomial logistic regression models.Genome Wide Association Studies: Human genomic variation is composed of many individual variants that occur across the genome and their frequency can range from rare to common and their effect from beneficial to neutral or deleterious. One form of genomic variation, the single nucleotide variant or single nucleotide polymorphisms (SNPs) has dominated clinical research of common complex traits. The Human Genome Project resulted in the discovery of over 10 million SNPs with minor allele frequencies varying from very rare to 50%. About 85% of human SNP variations are within all populations.  A primary strategy in genetic studies has been to correlate human genomic DNA variation with clinical phenotypes, such as in age related hearing loss (Friedman et al., 2009; Huyghe et al., 2008). A genome wide linkage analysis to presbycusis has been performed in the Framingham Heart Study and provides evidence that genetic and environmental factors contribute to hearing loss and potentially tinnitus in older individuals. (DeStefano et al., 2003) Recent developments indicate that the focus only on SNPs will not capture the full range of meaningful human genomic variation, and thus the inclusion of copy number variation (CNV) is recommended (Redon et al., 2006) (Pollex and Hegele, 2007). Currently, there are high density SNP chips which contain approximately 1 million SNPs with an additional option to study CNVs.  These chips can be used in various study designs, including family-based linkage studies or case-control association studies.  Association studies determine whether specific genetic variants predispose to disease at the population level by comparing the frequency of genotypes or alleles at each polymorphic site between well-matched groups of affected and unaffected individuals. Association studies make no assumption about patterns of inheritance and have greater statistical power to detect common genetic variants that confer a modest risk for a disease than do linkage studies (Risch and Merikangas, 1996; Risch and Zhang, 1996) . Studies of this nature harbor great potential for the investigation of quantitative traits and complex disorders, but a number of important challenges, including how to interpret results obtained from large numbers of statistical tests and how to detect biologically meaningful interactions between genes that confer disease risk, will need to be addressed.There are a number of statistical issues which need to be considered when conducting a GWAS, the least of which is correction for multiple testing.  Even after removing SNPs which do not meet quality control standards, the typical GWAS considers over 800K SNPs and requires extremely small p-values for significance.  One approach is to perform a two-tier analysis, where a fraction of the initial SNPs are evaluated in a validation study.  More recently, several groups have taken the approach of considering the results in terms of pathways   (Burgner et al., 2009; Torkamani, Topol, and Schork, 2008).  Although the methods employed are different, the underlying hypotheses are similar: 1) that multiple genes within a pathway may be responsible for the underlying susceptibility and 2) that any one gene may not be significant, but when the pathway is considered, evidence for association is found.  It is likely that multiple groups will develop similar approaches.  Investigators at the University of Miami in the HIHG are currently working on developing a pathway approach (personal communication, Eden Martin, PhD.) The rate-limiting factor in GWAS is generally cost.  In the April 2009 issue of Human Genetics, BossΘ and colleagues report the results of an intriguing study in which they pooled DNA for cases and controls and then conducted a 550K SNP GWAS utilizing only 2 chips (Bosse et al., 2009).  They were able to replicate a previous study of Type II diabetes utilizing the exact same dataset.  In addition, they identified a novel association for chronic rhinosinusitis in a second dataset.  Follow-up of over 1500 individual SNPs was done.  While still in the early stages of development, should other investigators be able to replicate their work, this will allow many investigators to perform a GWAS with a greatly decreased budget and almost unlimited sample size.Upon completion of informed consent, 10-15 ml of blood will be drawn using standard venipuncture techniques and collected in 2 ACD tubes for the veteran population by the PI of the VAMC site , his resident physician designee, or the LPN research coordinator or nursing staff at the VAMC, who routinely perform venipuncture.  The research coordinator will arrange a daily courier service between the two institutions for delivery of the samples.  DNA will be extracted using the standard methods described by Bell (1981) in the VCU laboratory of Drs. Dodson and Pandya (Bell, Karam, and Rutter, 1981).  Aliquots of the extracted DNA will be sent to the University of Miami Hussman Institute for Human Genomics (HIHG) and integrated into the Biorepository prior to genotyping.  The Biorepository at HIHG has over 15 years of experience in storing and extracting DNA on multiple samples from over 113,000 individuals. The HIHG Biorepository regularly develops improvements for sample collection and for increasing quality control. Barcoding has been introduced for all samples and extended to genotyping functions which will eliminate repetitive paper work, thereby reducing recording errors. This time-tested and state-of-the-art sample collection, extraction and storage facility is fully available to us. To handle the sample tracking needs, the Biorepository uses the commercially available Nautilus program. Nautilus has extensive features which allow for barcoding to sign-in and verify individual samples; tracking samples for aliquoting, purification, quantitation, and allocation; automatic data transfer and result entry; locating exact positions in work flow and storage; meeting the security constraints of the family/patient environment; and interfacing through Oracle which links information to the PEDIGENE« information management system of the HIHG that manages all phases of genetic, clinical, and molecular analysis.  Optical density (OD) readings will be obtained from each DNA sample on a Thermo Scientific NanoDropÖ 8000 spectrophotometer to quantify the DNA concentration (OD at 260 nm wavelength) and relative purity (ratio of OD readings at 260 and 280 nm).   This spectrophotometer enables highly accurate measurement of up to 8 samples (using an 8-channel pipette) in 20 seconds and only 1 ╡l of sample is required for each measurement, which significantly saves time and the precious DNA samples.  DNA integrity will be evaluated by agarose gel electrophoresis.High-Density SNP Analysis: Affymetrix Genome-Wide Human SNP/CNV Array 6.0 Genotyping We will use the Affymetrix Genome-Wide Human SNP/CNV Array 6.0 which has 906,600 single nucleotide polymorphisms (SNPs) and an additional 946,000 probes for the detection of copy number variation (CNV). SNP coverage includes haplotype-tagging SNPs, X and Y markers, and mitochondrial SNPs. CNV probes on the array include probes targeting known CNV regions and an additional 744K probes spaced throughout the genome for the detection of individual sample duplications and deletions. The 6.0 array thus has the largest set of markers currently available for genetic studies contained on a single array maximizing genetic study power and physical coverage of the genome. The 6.0 arrays have demonstrated high quality and reliability as evidenced by recent studies in autism (Weiss et al., 2008) and multiple sclerosis (Pericak-Vance, personal communication). A brief description of the genotyping procedure follows below. Affymetrix Procedure: Genomic DNA is quantitated via the ND-8000 spectrophotometer and DNA quality is evaluated via gel electrophoresis. The selected DNA samples are processed according to Affymetrix Procedures for processing the Genome-Wide Human SNP Array 6.0. Briefly, DNA is digested with Nsp I and Sty I restriction enzymes and ligated to enzyme specific adaptors that incorporate a universal PCR priming sequence. PCR conditions have been set to preferentially amplify fragments ranging from 200-1100bp. These products are subsequently fragmented, labeled and loaded on the Genome-Wide Human SNP Array 6.0 for hybridization. On post hybridization the arrays are washed and stained. The arrays are subsequently scanned on the GeneChip Scanner 3000 7G. The above protocol is automated using the Affymetrix GeneChip Array station or the Beckman Coulter ArrayPlex SNPPrep on Biomek FX to further enhance the efficiency and consistency of the assay. Samples are processed in batches of 48 at a time. The same Quality Control DNA sample is repeated during each run to ensure reproducibility of results between runs. Raw data is analyzed using the Genotyping ConsoleÖ. Samples with call rates below 98% are excluded from analysis. Quality Control: We will conduct several initial checks designed to pick up genotyping or sample errors. Duplicated samples will be used to estimate error rates for the assay. Markers will be removed if they fail quality-control checks, low marker efficiency (&lt;98%), or have minor allele frequency less than &lt;0.05. In addition to the sample efficiency, we will check mismatch rates on previously genotyped markers. These will help us identify problems with handling samples as well as genotyping errors. Pair wise measures of LD between alleles at different SNPs have revealed substantial correlation structure in human populations (Gabriel et al., 2002). The sets of positively correlated SNPs provide a basis for dimension reduction such that groups of SNPs with high pair wise LD can serve as surrogate markers for one another. We will first examine SNP-SNP LD and select SNPs that are not in strong LD with each other (e.g. tagSNP). The LdSelect program (Carlson et al., 2004) uses Pearson correlation (r2) to define sets of SNPs in strong LD (LD-bins) and to identify a tagSNP for each LD-bin. Initially, we will vary the threshold for r2 to define the optimal set of LD-bins and tagSNPs. We will thus reduce the overall number of SNPs being tested to only the tagSNPs. Haploview (Barrett et al., 2005) also provides different algorithms for choosing tagSNPs. We will look for the set of tagSNPs that is most consistent across algorithms. This will provide a reduced data set of high quality SNPs capturing the variation in the sample for GWAS and admixture analysis. CNV Detection: Two widely used algorithms for CNV detection are the Hidden Markov Model (HMM)-based calling algorithm and the genomic segmentation algorithm. The HMM-based calling algorithm is more popular. The basic premise is that HMM smoothing finds the most likely state at each genomic locus by assigning a hidden state at each locus based on the observed data and the neighboring states. A list of known states that are all potential values for the hidden states is specified. The HMM finds the most likely assignment of each probe to a level in this list based on the pre-set parameters such as the sigma parameter, which describes the width of a normal distribution from which observations are drawn for each hidden state. Genomic segmentation, which is a component of the Partek Genomic Suite, has been successfully applied in many cancer related CNV studies. Genomic segmentation uses a t-test to identify neighboring regions that have significantly different means of normalized intensity. Once the regions are identified, two one sided t-tests are performed against the amplification and deletion hypotheses. This algorithm compares favorably with the HMM-based algorithm. SNP-array based CNV analysis is still in its early stages for the Affymetrix 6.0, which contains both SNPs and CNV probes. At this time there are a number of different methods for CNV detection, each with advantages and disadvantages. Pending the development of additional analysis tools (quite likely given the present pace of development) our plan would be to select the best method(s) at the time of analyses. The Partek Genome Suite 6.3 has been adapted for use with the Affymetrix 6.0 chip. This method applies two CNV calling algorithms and has a newly developed allelic-specific CNV genotype calling algorithm (http://www.partek.com/ partekgs_snp). Two additional methods are the Copy number Polymorphism Evaluation Routine (COPPER) and Birdseye (Weiss et al., 2008). COPPER utilizes allele-specific intensity data from SNP probes to estimate copy number across the genome (Weiss et al., 2008) and implements a segmentation algorithm; Birdseye uses both the SNP and copy number probes to detect CNVs. The choice of a detection algorithm will be guided by the best method available at the time of the analyses. </t>
  </si>
  <si>
    <t>McGuire VAMC ;McGuire VAMC ;McGuire VAMC ;</t>
  </si>
  <si>
    <t>3;3;3;</t>
  </si>
  <si>
    <t>HM13300</t>
  </si>
  <si>
    <t>Promoting Positive Development in Adolescence: A Comprehensive Prevention Program</t>
  </si>
  <si>
    <t>Albert Farrell</t>
  </si>
  <si>
    <t>During the past 20 years, researchers have devoted increasing attention to youth violence and important progress has been made. Nonetheless, reviews of youth violence prevention programs have concluded that much of what has been tried does not work, and that which does work often produces rather modest effects that are not always maintained over time (Gottfredson, 2001; Lipsey &amp; Derzon, 1998; USDHHS, 2001). This is particularly true for efforts to address patterns of violence that emerge during early adolescence (MVPP, 2008). Our local experience developing and evaluating school, family, and community intervention components designed to reduce youth violence and the findings of our qualitative studies all suggest that individual intervention components are not likely to be successful unless they are integrated into a broader comprehensive intervention effort targeting key relationships in adolescentsÆ lives. This strategy is consistent with a grid model we proposed (Farrell &amp; Vulin-Reynolds, 2007) for building a comprehensive violence prevention strategy based on putting together components that addressed different levels of risk (i.e., universal, selective, indicated), developmental stages, and social settings (e.g., school, peer, family, community). It is also consistent with earlier calls for more comprehensive intervention efforts (e.g., Gottfredson, 2001; Howard et al., 1999; Prinz, 2000). This project builds upon this effort by developing a multifaceted intervention strategy that includes school-, community-, and family-based components. Schools have several characteristics that make them a particularly appropriate setting for violence prevention efforts. Many risk and protective factors associated with youth violence and other problems such as delinquency and drug use are directly related to schools (e.g., school failure, attachment to conventional institutions), and others such as peer influences and norms are embedded in the school environment (Gottfredson, 2001). Elliott et al. (1998), for example, noted that schools may unintentionally develop a climate that supports violence as a means of resolving conflict, achieving status, or addressing perceived wrongs. This places schools in a unique position to address many of these factors. Schools also serve as a key socializing agent and skills related to social and emotional competence addressed in school-based violence prevention efforts can positively influence aspects of academic competence (e.g., Brown et al., 2004; Olweus 1991, 1997). From a practical standpoint, schools offer a way to reach large numbers of youth living in a designated community and have the potential to build stable, ongoing violence prevention efforts. Meta-analyses support the effectiveness of school-based prevention efforts (e.g., Hahn et al., 2007; Wilson et al., 2001; 2003; Wilson &amp; Lipsey, 2007). Based on results of these reviews, the Task Force on Community Prevention Services (2007) recommended the implementation of universal school-based violence prevention programs as a key way to prevent youth violence. One caveat is that effects of school-based programs for adolescents have generally not been as strong as those found for younger children (e.g., MVPP, 2009). This may be due to the failure to include them as part of a more comprehensive effort that addresses other key risk domains for adolescents (Farrell et al., 2008a, in press-a). This does not suggest that school interventions are not needed, but simply that they may not be sufficient in isolation. Key goals for school-based violence prevention efforts are to provide a foundation of individual-level skills (e.g., social, emotion-regulation, and problem-solving) and strengthen related protective factors (e.g., attitudes, beliefs, values, and goals supporting prosocial behavior) within the context of a warm and responsive school climate that supports and reinforces non-violent behavior. Given the heterogeneity of risk and protective factors for youth violence, a single prevention approach is not likely to address all such factors. The Olweus Bullying Prevention Program (OBPP) was selected for the school intervention based upon evidence supporting its effectiveness as well as previous development and ongoing projects identified to meet the specific needs of our target population. The school system had a history of using the Olweus program and was enthusiastic about the enhanced supports available from this project. OBPP is a structured program that includes multiple components: an individual-level intervention for intervening with students involved in bullying behavior; a classroom-level intervention delivered by teachers; a school-level intervention component that includes establishing a Bullying Prevention Coordinating Committee and training all school staff; and a community-level component to engage community members to support the schoolÆs program and to help to spread the bullying prevention message to the community.Caregivers also play an important role in preventing youth violence. Caregivers critically shape their childÆs behavior through parenting practices (e.g., monitoring, involvement, discipline styles), and their relationship and communication with their children. Inconsistent, harsh, and/or coercive parenting styles are associated with increased aggression in children (Deater-Deckhard et al., 1996; Dodge et al., 1994; Patterson et al., 1992). Adolescents whose caregivers poorly monitor them display more delinquent and aggressive behavior (Griffin et al., 2000; Loeber &amp; Stouthamer-Loeber, 1987) and select more deviant peer networks (Dishion et al., 1991). In contrast, the quality of the caregiver-child relationship (i.e., parental warmth, cohesion, support, and closeness to children) can protect youth by reducing adolescents' involvement in aggression (Andreas &amp; Watson, 2009; Farrell et al., in press-b; Gorman-Smith et al., 2000; Johnson, 2003). Caregiver involvement with children increases adolescent prosocial activities, which are, in turn, associated with decreased externalizing behaviors (Chen et al., 2000; Pursell et al., 2008; Zhou et al., 2002). Thus, teaching caregivers to increase monitoring and involvement, develop specific parenting practices, and improve communication with their adolescent is one method of reducing youth violence and other risk behaviors. Research has demonstrated the effectiveness of family-based programs for reducing adolescent risk behaviors and promoting adolescent health (Forehand et al., 2007; Haggerty et al., 2007; Murry et al., 2007; Prado et al., 2006). Reviews suggest that family-based prevention programs can lower aggression by reducing risk factors and promoting protective factors for the adolescent and parent (Kumpfer &amp; Alvarado, 2003; Lochman, 2000). Family-based programs also contribute to broader adaptive behavior and the development of social and emotional competencies in youth (Lochman, 2000; Spoth et al., 2003). Positive changes to family functioning have been reported, including increased caregiver responsiveness and organization, and decreased family conflict. Targeting strengths and competencies is consistent with the positive youth development approach, which purports that successful child development involves more than just the avoidance of aggression and other problem behaviors (e.g. Catalano et al., 2002; Weissberg et al., 2003). Families of high-risk youth are likely to benefit from a family intervention (Connell et al., 2007). Because no single strategy will adequately identify all high-risk youth, we will employ several mechanisms. One mechanism identifies youth involved in school incidents of violence through the school intervention. Identifying youth through violence-related incident reporting provides a natural opportunity for referral. A second mechanism will be based on truancy for middle school students in the targeted community. Truancy is an important risk factor to examine as part of a complete approach to youth violence prevention. The relation between truancy and undesirable behaviors such as school dropout, juvenile delinquency, daytime crime, and weapons-related violence has been clearly established (Blum et al., 2000; Henry &amp; Huizinga, 2005; MacGillivary &amp; Mann-Erickson, 2006). Truancy is a particularly serious problem in the Richmond public schools, which has the highest truancy rate of all public schools in Virginia. Initially, we utilized outreach efforts by community Walker-Talkers as a third mechanism to identify high-risk youth; however, this was discontinued in October 2012 due to reductions in funding and the resulting reduction in the scope of our community intervention.Two specific family interventions will be implemented. Staying Connected with Your Teen is a universal family-based program for substance use and problem behavior prevention developed by Hawkins and Catalano and based in the social development model. Staying Connected with Your Teen will be delivered to English-speaking parents. Parenting Wisely is an evidence-based, universal family program designed to prevent substance use and problem behavior. The program has been used in individual, family, and group contexts and generally shows moderate effect size improvements in reported youth problem behaviors. These effect sizes are particularly noteworthy given Parenting WiselyÆs relatively short time of completion, and a comparison of effect ratios shows that Parenting Wisely is a highly efficient parenting program for the time commitment required. The Spanish version of Parenting Wisely will be implemented with Spanish-speaking participants. This comprehensive intervention strategy will be evaluated through an innovative application of a multiple baseline design to evaluate the community-level impact of the intervention. We believe this project has the potential to serve as a model other communities might use to rigorously evaluate community-level intervention strategies in ôreal-worldö settings using methodology that overcomes some of the serious limitations of many previous community-level experimental designs.</t>
  </si>
  <si>
    <t xml:space="preserve">Although all participants (including those in the intervention and control conditions) may receive no direct benefits, prior evaluations of violence prevention programs indicate that participants who receive intervention services may experience some positive benefit in acquiring knowledge of skills related to prosocial competencies, changing attitudes and norms related to higher rates of aggression, and reducing rates of aggression and/or victimization.  Families taking part in the family intervention will receive and may benefit from the family program which is based on the best research available and provided to families at no cost to them by trained family consultants. </t>
  </si>
  <si>
    <t xml:space="preserve">Three high-risk communities in the City of Richmond were selected based on analyses of surveillance data and meetings with our community partners. Several criteria were used to select and define these communities: 1) level of risk, 2) size, and 3) similarity to each other in terms of current resources and risk level. </t>
  </si>
  <si>
    <t xml:space="preserve">The purpose of this project it to determine the extent to which a multifaceted prevention approach that includes a school-based violence prevention program implemented with all students at intervention schools combined with a parenting program targeted primarily at students who are considered at higher risk because of issues related to truancy or school behavior can reduce levels of aggressive behavior and associated risk factors among middle school aged students. This proposal uses a multiple baseline design in which schools are randomly assigned to begin the intervention in different years of the project. Our hypotheses are that rates of aggressive behavior and associated risk factors will decrease following initiation of the intervention within a given school and that these rates will be lower than rates in schools that did not yet receive the intervention. </t>
  </si>
  <si>
    <t>All key staff personnel have read the protocol and reviewed their research-related roles and responsibilities for the project. An in-service training will be held for all research staff working on the project to familiarize them with the protocol and their research-related duties and functions. More specific trainings and on-going supervision will occur throughout the project to assure that research staff members are well-trained and competently perform research duties and functions related to participant recruitment, data collection, intervention delivery, and data management.</t>
  </si>
  <si>
    <t xml:space="preserve">This research will provide initial evidence of the effectiveness of a comprehensive youth violence prevention effort aimed at three target communities. This research project may offer a template for other communities across the country for comprehensive youth violence prevention efforts. We believe the level of risk is low and that the potential benefits to our participants and the broader community far outweigh these potential risks. </t>
  </si>
  <si>
    <t>Middle School Student Survey:At the beginning of Year 1 (Fall 2010), we will recruit a total of approximately 630 students randomly sampled from the school rosters of all three middle schools in the three participating communities (210 per school including around 70 sixth graders, 70 seventh graders, and 70 eighth graders). At the start of each new school year in Years 2-5, we will replace students who are promoted to high school with a new sample of sixth graders (about 70 per school.) In Years 2-5, we also will replace students who leave the school with a random sample of students who transfer into the same grade level (approximately 15-30 students in Years 2-5.) Each student will be randomly assigned and asked to complete two of four quarterly surveys (three during the school year and one during the summer) during each year he/she attends middle school for the replacement 7th and 8th graders and through 9th grade for the new cohort of 6th graders.Study staff will present the project to students individually or in groups, answer questions and send information packets home with the students. Information packets will include a letter from the school explaining the overall purpose of the study, parent permission forms, student assent forms, and contact information card. Students may also be given a short information sheet to assist them in talking with their family about the project. Information packets may also be handed out to parents at 6th grade orientation meetings, Back-to-School nights and/or mailed directly to studentsÆ homes. Using a recruitment script provided study staff will follow-up with parents/legal guardians via phone call and/or home visits as needed to discuss the research project, explain information on the consent forms, and to answer any questions. At all times, the voluntary nature of participation will be stressed. Parent/legal guardian permission and student assent forms may be returned with the student or mailed back. Those students whose parents/legal guardians give their permission and who provide student assent will be included in the evaluation activities. Students who review the consent and student assent forms with their parents/legal guardians and return the forms, regardless of whether or not they agree or their parents agree for them to participate in the study, will receive a $5 gift card to a local store (e.g., Wal-Mart). Students will receive a $10 gift card each time they complete the survey in appreciation of their time and effort. Beginning in the fall of the 2014-2015 school year, students in the cohort consented to complete an additional year of surveys after middle school, will receive a $20 gift card for participating in each assessment (maximum possible is two assessments).For the individual student interviews, youth will be 7th and/or 8th grade students nominated by their teachers and who have parental permission to participate in the leadership program. For the focus groups, participants will be 7th and/or 8th grade students who take part in a leadership group. We anticipate that between 5 and 15 youth will participate in individual interviews and between 5 and 20 youth will participate in focus groups. Students with parent permission to take part in the youth leadership program will be approached about participating in the interview and/or focus group. Study staff will present the project to students individually or in small groups, answer questions, and send information packets home with the students. Information packets will include a letter to parents explaining the overall purpose of the study, parent permission forms and student assent forms (one to sign and a copy of each to keep). Information packets may also be mailed directly to the studentsÆ homes. Study staff will follow-up with parents/legal guardians via phone call and/or home visits as needed to discuss the project, explain information on the assent/permission forms, and to answer any questions. At all times the voluntary nature of studentsÆ participation will be stressed. Parent/legal guardian permission and student assent forms may be returned with the student or mailed back. Those students whose parents/legal guardians give their permission and who provide student assent will be included in the interview and/or focus group activities. Students will each receive a $10 Wal-mart gift card each time they participate in an individual interview and/or focus group in appreciation of their time and effort. Individual interviews and focus groups will each last approximately 1 hour.Teachers:At the beginning of each school year we will recruit around 135 teachers (around 45 per participating middle school) with informed consent obtained from teachers prior to data collection. One teacher-report will be collected for each student participating in the study two times a year. Teachers will be selected to participate based on who teaches students participating in the study. These will likely be core academic teachers who are asked to complete reports on student behavior. Student report forms will be distributed across teachers to reduce the burden on any individual teacher. Teachers will be approached individually or in small groups and study staff will provide a detailed description of the research and activities. Study staff will review the consent form with each potential participant and answer any questions. During the informed consent discussion, study staff will stress that teachersÆ participation is voluntary. The student reports will take approximately 15-20 minutes to complete per student, and teachers will receive $15 per student report in appreciation for their time and effort whether or not they decide to discontinue or limit participation. It is important to note that we will also include information about the teacher reports of student behavior on student assent and parental permission forms described above, and thus will also have student assent and parental permission to collect this data. A sample of approximately 25 teachers per participating middle school will be randomly selected to complete the survey on school climate three times per year. The sample will include academic teachers from each grade and representation of elective subjects. Informed consent procedures will be identical to those described for teachers completing reports for students. The survey takes approximately 20-30 minutes to complete. Participants will receive $20 each time they complete the survey of school climate in appreciation for their time and effort whether or not they decide to discontinue or limit participation.Beginning in Year 3, teacher focus groups will be conducted for each intervention school before the end of the school year. We will recruit approximately 30 teachers to participate in focus groups prior to the end of the school year. Teachers will be selected to participate based on who teaches 6th, 7th and 8th grade classroom meetings as part of the classroom-level intervention component. Teachers will be approached individually or in small groups and study staff will thoroughly review the consent form with each potential participant and answer any questions. During the informed consent discussion, individuals will be informed that their participation is voluntary and that they can end their participation in the study at any time without consequences. Focus groups will each last approximately 2 hours and participants will receive $40 in appreciation of their time and effort.Youth and Parents/Caregivers in Selective Family Intervention: We will attempt to recruit 60 families of middle school students per intervention community per year for a total of 300 families participating in the family intervention. Youth/families are referred to the family intervention via these sources: (1) weekly Student Attendance Support Team (SAST) meetings for students referred for truancy, (2) disciplinary referrals (two or more discipline infractions excluding cell phone infractions), (3) students identified for bullying behavior (i.e., Olweus Bullying Prevention Program incident reports), (4) other school staff referrals (e.g., teachers, social worker), and (5) chronic absences or tardies that donÆt meet criteria for truancy referral to SAST (e.g., 5 or more absences in a 30 day period). A letter, signed by the school principal or assistant principal and Dr. Rosalie Corona, Director of the Family Intervention, and a family intervention flyer will be sent home to the referred families to provide an introduction to the family intervention and to highlight the connection with the school. The introductory letter will also inform parents that a family consultant will call them to tell them more about the family support program.Family consultants will attempt to reach parents/caregivers by phone; however, many potential participants in this research project will not have phones and/or telephone service is suspended and reinstated frequently and thus will require home visits in order to reach them. Families are often not at home when visits are made. Staff may leave a ôSorry We Missed You Noteö in an effort to make contact with a family. If after hearing about the project, eligible families are interested in participating, project staff will schedule a time for family consultants to meet with the family, conduct the informed consent process with youth and parents and enroll the family in the study. At all times, the voluntary nature of participation and the ability to limit or discontinue participation will be stressed. Parent/caregiver consent and youth assent will be obtained for participation in the selective family intervention.Another method of identifying students for the family intervention will be self-referral. One method of family self-referral will be through use of a brief screener questionnaire. The screener allows parents to identify particular areas of concern and to provide their contact information so that a family consultant can contact them about the family support program. The screener will be printed in English on one side and Spanish on the other side so that families speaking either language will be able to complete it. The screener, along with the family intervention flyer, will be distributed to parents of students at the intervention schools in several ways. The screener and flyer may be sent home from school with youth, mailed to familiesÆ homes, and/or available in the school for parents who come to the school. A self-addressed stamped envelope will also be attached to the materials so that parents can mail the screener to family intervention staff at Clark-Hill. A family consultant will contact each parent who provides their contact information. A Spanish-speaking family consultant will contact families who completed the Spanish language screener. Based on the needs and desires of the family, parents will be invited to participate in the family intervention or they will be offered an opportunity to participate in a family workshop held at their childÆs middle school or in a Community Conversation with other parents in their community. In addition to the screener we may recruit families by distributing our family intervention flyers at intervention schools and/or community locations, e.g., apartment complexes, faith-based organizations, and other locations in the intervention middle schoolsÆ attendance zones.  Families who respond to flyers must have a child attending an intervention middle school to be eligible to participate in the family support program.  Families may be offered the family intervention if they contact us in person, by mail, by phone, or in writing.  Self-referred families, or otherwise referred families, may be offered the Staying Connected with Your Teen program (for English-speaking families) or the Parenting Wisely program (for Spanish-speaking families) in a multi-family group format rather than the one-on-one intervention format. Groups may be held at schools or local community locations. While project staff will provide supervision for children who accompany their parents, parents/adult caregivers will be the only participants in the multi-family group sessions. Group leaders will read the consent form with the parents and each parent will be given an opportunity to ask questions and will be asked to sign the consent for participation form if they wish to participate.</t>
  </si>
  <si>
    <t xml:space="preserve">Goals:1.	Implement a youth violence prevention strategy that includes school-based universal and selective interventions focused on middle school youth, and a selective family intervention for high risk youth.2.	Evaluate the community-level impact of this intervention strategy through continuous collection of data on individual- and community-level indicators of violence and associated risk factors using a multiple baseline design in which the timing and order in which the communities begin the intervention is randomly assigned.3.	Evaluate the effectiveness of the school intervention component within this multifaceted strategy by assessing its impact on both primary outcomes and on the specific mediators it targets.4.	Develop a plan to sustain this intervention within the participating communities and prepare materials to support its dissemination in other communities (assuming it is found effective).5.	Use this project as an opportunity to mentor and provide training to doctoral-level students, postdoctoral fellows and faculty in youth violence prevention.Specific Aims:1. 	Recruit middle school students including an initial sample of approximately 630 students, and a replacement sample each year that includes approximately 210 students who enter the sixth grade plus 7th and 8th grade transfer students (approximately 15-30) to replace student participants who have left the school, and approximately 110 teachers in three Richmond Public Middle Schools for participation in evaluation activities.2. 	Begin implementation of the school-based universal intervention in one of the participating schools at the end of Year 1, in a second school at the end of Year 2, and provide support for beginning implementation in the third school at the end of the project. 3.	 Begin implementation of the selective family intervention in one of the participating schools during Year 2, in a second school during Year 3, and offer training to the third school at the end of the project.4. 	Collect surveillance data on key indicators related to violence within the three participating communities for the period representing the duration of the project.5. 	Collect data from participating students (four waves per year), and teachers and staff (three waves per year) throughout the project. </t>
  </si>
  <si>
    <t xml:space="preserve">The community-level effects of implementing the comprehensive prevention approach will be evaluated using a multiple baseline design. This design is particularly well suited to evaluating community-level interventions. Community-level outcomes will be assessed by community-level indicators, and surveys of middle school youths and teachers. Quarterly data collection on all outcomes began in all three communities in Year 1 and will continue throughout the project. The order in which the communities receive the intervention was randomly determined. The intervention began in the first community in August 2011 (i.e., the end of Year 1). The timing for beginning the intervention for the second and third communities was determined randomly from four possible patterns (i.e., August of 2012 or 2013 for the second community, and August of 2014 or 2015 for the third community). Based on results of the randomization, the intervention began in the second community in August 2012, and will begin in the third community in August 2015. Because August, 2015 represents the end of the five-year funding, this means that the third community will only receive training and technical support for implementing the intervention following the last wave of data collection in Year 5 (i.e., will represent a no-intervention control community during this funding period). This randomization of multiple elements of the design (i.e., both the order in which the communities receive the intervention and the timing) strengthens this design considerably because it increases the number of possible assignments while maintaining the systematic staggering of the intervention introduction (Koehler &amp; Levin, 1998; Kratochwill &amp; Levin, in press).The overall success of the intervention will be based on assessing community-level changes in violence-related incidents using data from multiple sources. These include surveillance data obtained from multiple sources, a survey of middle school students, middle school teacher ratings of student behavior, teacher survey of school climate, and survey of youth who meet truancy criteria for the selective family intervention services (data collected via a grant funded by the Virginia Foundation for Healthy Youth, Dr. Rosalie Corona, PI, IRB #HM14754).Community-level data on indicators will be based on rates per 1,000 by quarter for residents aged 10 to 24 within each community. We have routinely and continuously collected youth violence surveillance data from multiple secondary sources within the past ten years and have agreements with each of these data sources. These data are largely obtained from public sources and do not include data that could be used to identify individuals. Middle School Student Survey. Quarterly surveys will be completed by students and teachers in the middle schools in the three participating communities. At the start of Year 1, we will recruit approximately 630 students randomly sampled from the rosters of all three grade levels of the middle schools in the participating communities (N = 210 per school). We will employ a random sample to provide a community-level indicator of effects on middle school students within each community. Active parent/legal guardian consent and student assent will be obtained and data will be linked over time through identification numbers assigned to each student. Each student who agrees to participate in the study will be asked to complete surveys during two of the four quarterly assessments (i.e., an even number of students will be randomly assigned to each of the four waves) to reduce the burden on individual students and potential testing effects. Students will be asked to continue in the study until they leave the middle school, except for a cohort of students in the sixth grade in September, 2011 and those students who replace those in this cohort who transfer schools in Years 3 - 5 who will be asked to complete surveys during an additional year. At the start of each school year we will replace students promoted to high school with a new sample of students randomly selected from sixth grade rosters and will replace students who leave the school by random selection from students who transfer into the same grade level. Surveys will include measures of the frequency of aggression and victimization, dating violence victimization and perpetration, exposure to community violence, perception of school safety, and measures of constructs targeted by the school-level intervention. Data will be collected at school (e.g., in the media center) during the school year and in studentsÆ homes (or other community location) during the summer using computer-assisted interviews on notebook computers. Participants will receive a $10 gift card for participating in each assessment. Beginning in the fall of the 2014-2015 school year, students in the cohort consented to complete an additional year of surveys after middle school, will receive a $20 gift card for participating in each assessment (maximum possible is two assessments). Data during the school year will also be collected from teachers who will be asked to rate participating students on aggression and variables targeted by the intervention, and from teachers who will be asked to rate their perceptions of school climate factors targeted by the intervention. Teachers will be paid $15 for each student report and $20 per assessment for perceptions of school climate. School disciplinary and attendance data will also be aggregated quarterly. We have considerable experience administering similar measures to thousands of youth, teachers, and staff within this school system over the past 18 years. For sixth grade students only recruited in Year 2 and those students who replace those in this cohort who transfer schools in Years 3-5, we will ask to collect school disciplinary and attendance data at the individual level. For Years 3-5, we will ask to collect school incident data for all students who are newly consented and assented into the study. We have a Memorandum of Understanding with Richmond Public Schools (RPS) for this project describing our partnership and responsibilities of both parties. We coordinated with the RPS Director of Research and Development in consultation with RPSÆ legal representative regarding collecting school disciplinary and attendance data. RPS provided language to be used in student assent and parent permission forms allowing sharing of information in childrenÆsÆ educational records.Analyses of school-level effects will be supplemented by analyses of individual-level changes within the cohort of students in the sixth grade at the start of Year 2 of the project. There is particular interest in this cohort because those in the community receiving the intervention beginning in Year 2 have the potential to receive its maximum dosage (i.e., three years of the school components and four years of the other components). Tracking outcomes over time for this cohort will supplement the multiple baseline analysis of school-level effects by allowing us to compare individual-level outcome trajectories for youths in the community who receive four years of intervention to those in the community where the intervention is not implemented during this time. We will collect follow-up data on this cohort during Year 5 when most of these students will have moved on to high school.; however, we will not collect data from high school teachers for this cohort of students. School InterventionThe Olweus Bullying Prevention Program (OBPP) was selected for the school intervention based upon evidence supporting its effectiveness as well as previous development and ongoing projects identified to meet the specific needs of our target population. The school system had a history of using the Olweus program and was enthusiastic about the enhanced supports available from this project. OBPP is a structured program that includes a variety of intervention materials designed for teachers and schools in preparing for and implementing the program. School wide and teacher guides include background information on bullying and OBPP, and provide instructions and tips on implementing the program in a whole school setting and in the classroom. OBPP provides scripts for the first six class meetings so that teachers can introduce students to the program, the schoolÆs anti-bullying rules, and the bullying circle. After these six lessons, teachers are expected to engage students in discussions around bullying prevention and related issues. The individual-level intervention component for the Olweus program includes ongoing supervision of studentsÆ activities, making sure that staff intervene immediately when bullying occurs, holding meetings with the students involved and their parents (as needed), and creating individual intervention plans for students involved in bullying behavior. The classroom-level intervention component includes posting and enforcing the school-wide bullying prevention rules by teachers, holding regular class meetings, and holding meetings with studentsÆ parents as needed. The school-level intervention component includes establishing the Bullying Prevention Coordinating Committee, conducting committee and staff trainings, administering the Olweus Bullying Prevention Questionnaire, holding staff discussion groups, introducing the rules against bullying, reviewing and refining the schoolÆs supervisory system, holding a kick-off event to launch the program, and involving parents in activities. The community-level intervention component includes involving community members on the Bullying Prevention Coordinating Committee, developing partnerships with community members to support the schoolÆs program, and helping to spread the bullying prevention message to the community. While the school implements the different components of the program, this project will provide supports, e.g., a full-time Youth Development Specialist, class meeting development, to facilitate implementation and will measure the fidelity of program implementation.Staff implementation of the Olweus Bullying Prevention Program components will be measured using the Intervention Integrity School Staff Feedback Form, a 15-item measure (13 Likert-scale items, 2 open-ended items) that will assess staff adherence to the Olweus program. Twenty randomly-selected staff (e.g., teachers, administrators, custodial staff, etc) will complete the measure four times per year, once each quarter. Teacher implementation of the classroom meeting component of the Olweus program will be measured through observation. Trained Research Assistants will observe 20% of the total number of classroom meetings and complete three measures, the Intervention Integrity Classroom Meeting Adherence measure, the Intervention Integrity Classroom Meeting Competence measure, and the Intervention Integrity Classroom Climate measure. The Adherence and Competence measures each include 16 identical items (3-point scale); the Adherence scale includes two additional items assessing student engagement (3-point scale), three additional questions assessing the overall rating of protocol adherence and how well the classroom meeting was delivered (Likert-scale ratings), one question addressing any deviations from the protocol (open ended - part 1 and Y/N -part 2), and one assessing the presence of anti-bullying rules in the classrooms (Y/N). The Adherence scale will assess the extent to which a teacher delivers the components of the classroom meeting consistent with the Olweus program, while the Competence scale will assess the level of skillfulness of component delivery. Finally, a Classroom Climate Form will also be completed at the time of observations and includes 5, 7-point Likert scale items to assess the levels of noise and distraction in the classroom and an area for the observer to make notes of any other information not recorded elsewhere that may have affected the implementation of the protocol. Beginning in Year 3, teacher focus groups will be conducted for each intervention school before the end of the school year. Potential participants will be 6th, 7th and 8th grade teachers who have implemented classroom meetings as part of the classroom-level intervention component. Focus groups will be conducted by research staff with training and experience in qualitative data collection. Objectives for the focus groups are: (a) to solicit teacher input to improve implementation of the classroom-level intervention component, and (b) to identify specific areas of lesson content that worked well and obtain suggestions for revisions to make the content even more relevant. During the second year of implementation (2012-2013) of the Olweus Bullying Prevention Program at Elkhardt Middle School, the schoolÆs Bullying Prevention Coordinating Committee initiated a youth leadership component with one of the goals being to address tensions between African American and Latino students which had been identified as a problem by the school. African American and Latino eighth grade students were nominated by teachers to participate in a 10-week program incorporating six sessions based on the Youth Empowerment Solutions program (University of Michigan, 2008) and culminating in the students delivering a classroom meeting that they developed. In implementation year three (2013-2014) the leadership program will include two separate groups of 7th and/or 8th grade students with one group held per semester. We will conduct: (1) a focus group with students who participated in the program the first semester and (2) individual interviews, prior to the start of the program, with students who will be taking part in the leadership program during the second semester, and a focus group after the leadership program ends. This will include gathering information from students about their expectations for the leadership program and also to assess the impact of the program on the students who participate. Objectives for the interviews are: (a) to ask students about their expectations for participating in the leadership group, and (b) to learn about their personal, academic, future and career goals, and their cross-cultural awareness. Objectives for the focus groups are: (a) to solicit student input to improve the after-school leadership program and (b) to learn how the leadership program changed or influenced their personal, academic, future and career goals, and cross-cultural awareness. Selective Family InterventionOur goal is to engage 60 families of middle school students per community per year for a total of 300 families participating in the family intervention. Youth/families are referred to the family intervention via these sources: (1) weekly Student Attendance Support Team (SAST) meetings for students referred for truancy, (2) disciplinary referrals (two or more discipline infractions excluding cell phone infractions), (3) students identified for bullying behavior (i.e., Olweus incident reports), (4) other school staff referrals (e.g., teachers, social worker), (5) chronic absences or tardies that donÆt meet criteria for truancy referral to SAST (e.g., 5 or more absences in a 30 day period), and (6) self-referred families. The family intervention initially included two main components: (a) motivational interviewing to engage and retain caregiversÆ involvement in a strength-based family assessment (the Family Check-Up), and (b) a self-directed parenting program. The self-directed program uses one of two evidence-based parenting programs: Staying Connected with Your Teen (SCT) for English-speaking participants and Parenting Wisely for Spanish-speaking participants. In consultation with our CDC science officer, we discontinued the Family Check-Up portion of the intervention in August 2013, as it was not working as intended. This change resulted in reducing the number of sessions in the family support program from ten sessions to seven (Staying Connected with Your Teen) or five (Parenting Wisely) sessions. Parents taking part in Staying Connected with Your Teen will be provided with a workbook that teaches strategies for caregivers to monitor their children, remain involved in their childrenÆs lives, and teaches family decision-making, communication, and anger management skills. An accompanying DVD provides examples of the strategies discussed in the workbook. Because the Staying Connected with Your Teen program is only available in English, we selected a similar evidence-based, universal family program available in Spanish to implement with Spanish-speaking participants. Parenting Wisely is designed to prevent substance use and problem behavior. The program uses an interactive DVD format, containing nine problem scenarios that parents view. After viewing each scenario, parents select one of three possible solutions. Based on the solution chosen, a specific video showing the consequences of that solution is shown. Parents must continue in this process until the correct solution is chosen. They are then given an explanation as to why that was the best option and a brief quiz to reinforce the parenting skills demonstrated. The program has been used in individual, family, and group contexts and generally shows moderate effect size improvements in reported youth problem behaviors. These effect sizes are particularly noteworthy given Parenting WiselyÆs relatively short time of completion, and a comparison of effect ratios shows that Parenting Wisely is a highly efficient parenting program for the time commitment required. A staff member will serve as a family consultant by conducting weekly telephone support with families and in-home sessions for families who require more than telephone support. Staying Connected with Your Teen and Parenting Wisely will both be implemented in individual and group formats. Given the intention of the family intervention to be ôselectiveö, our first priority will be to engage as many families with youth referred through truancy, discipline, bullying, other school referral, or chronic absences in the self-directed program. However, we want to involve as many families as possible; so, if they decline or are unable to participate in the individual intervention, we will try to engage them in our multi-family intervention groups. Self-referred families will first be offered the intervention in the group format; the individual delivery format will be available as a second option when resources permit.The parenting groups will be led by trained family consultants. Bi-lingual English/Spanish-speaking family consultants will lead the groups using Parenting Wisely. Groups may be held at schools or local community locations. Parents/adult caregivers will be the only participants in the group sessions. Project staff will provide supervision for children who accompany their parents to the sessions. Parent consent for participation in the family intervention will be obtained for all participants. Our experience recruiting participants from the community and the experiences of others who have conducted family interventions (Ellis et al., 2013) indicates that it is difficult to get families to attend meetings after school hours and/or at times when families are usually eating without providing some form of refreshments. Most of the families we are trying to engage are low income and a healthy snack for both children and parents is very much appreciated and provides an incentive to attend; therefore, food will be provided to families participating in the groups. As a further incentive, we will compensate families by offering prizes to those who attend group sessions. Prizes will be gift cards (e.g., Wal-Mart or Target), grocery certificates, movie tickets, cash or other items of similar value. Prizes will be awarded several times during the 5-session period. Workshops based on the evidence-based parenting programs will be held periodically in the community to offer families and opportunity to learn more about the intervention before deciding whether or not to participate and allowing parents in the self-directed program to meet other parents and review the parenting skills they have learned. The workshops will be led by trained family intervention team members who will present content from the group format of the Staying Connected with Your Teen or Parenting Wisely program. The workshops will also offer parents a chance to provide support to one another.  During workshops, youth will also be provided with structured activities. Fidelity of the family intervention will be assessed in multiple ways. The family consultant will keep records of dosage data about familiesÆ participation noting the format of the intervention, the date of the intervention, and the length of time spent with each family. We will track families' progress through the program using the Family Activity List. The family consultant will ask parents when they completed each chapter or session topic and what family members were involved in the discussion. The family consultant will also ask parents to rate their understanding and overall impressions of each chapter or session topic. Parents will also complete the Family Activity List and use the Participant Evaluation to rate their satisfaction with their family consultant and the video, as well as their satisfaction with the program. Measures of fidelity will be collected during in-person or telephone conversations between the family and the family consultant. Parents who participate in the parenting groups will complete the Group Evaluation form and the family consultants will complete the Workshop LeaderÆs Rating Sheet to indicate the material that was covered and to make comments about how the group session went. Evaluation of the Overall Impact of the Comprehensive Intervention Data consist of multiple indicators of rates of youth violence and victimization within each of the three communities collected quarterly from multiple sources beginning in Year 1 . Surveillance data from 2005-2010 will be used to provide a longer baseline on key outcomes. Data from surveys of youth and teachers within each community will be aggregated into community-level indicators of each outcome. The effects of the intervention approach will be evaluated within the context of a multiple baseline design with randomization of the order and timing of implementing the intervention across the three communities. There are two primary approaches that have been designed to evaluate intervention effects for such designs û randomization tests and multilevel modeling. Each makes different assumptions of the data and has specific strengths and weaknesses. This study was designed to provide a basis for using both approaches. This will provide a robust test of intervention effects on community indicators of violence and victimization. A randomization test (Edgington, 1980; Edgington &amp; Onghena, 2007) will be used as an overall test of the null hypothesis of no treatment effect. Randomization tests are statistically valid for single-case studies as long as the test statistic is compared to a randomization distribution based on the random assignment strategy that was actually used (e.g., Edgington, 1980; Edgington &amp; Onghena, 2007). Often the test statistic used with these sorts of designs is based on the difference in means between the treatment and baseline phases, but if the effect occurs more gradually, we will opt to use a test statistic that weights the observations later in the phase more than those immediately following intervention (Ferron &amp; Foster-Johnson, 1998). Furthermore, because we have multiple outcomes we will standardize and then combine so that we have a single overall test for a treatment effect. Our analyses will also include modeling of the interrupted time series data. More specifically, we will use multilevel models (also referred to as hierarchical linear models, or mixed linear models; e.g., Ferron, 1997). Multilevel models have increasingly been suggested as a method for analyzing single-case data (Shadish &amp; Rindskopf, 2007; Van den Noortgate &amp; Onghena, 2003a, 2003b, 2008). In the first level of the multilevel model an outcome (e.g., number of emergency department visits for violence-related injury) will be modeled as function of time (linear and nonlinear models will be considered), a seasonal indicator, a treatment variable (0=baseline, 1=treatment) to account for changes in level that occur with the intervention, and interactions between the treatment and time variables to account for changes in how the growth trajectory changes over time. Alternative error structures for the level-1 model will be considered  and fit indices  will be used to choose a plausible level-1 error model. The second level of the multilevel model will allow effects to vary across communities. If there are multiple plausible models, sensitivity analyses will be used to examine the sensitivity of the results to alternative plausible model specifications (Ferron et al., 2002). Evaluation of the Impact of the School-Intervention Components A secondary goal of the evaluation is to evaluate the impact of the individual components on the specific risk and protective factors they target. The school-level impact of the school intervention components will be evaluated within the context of the multiple-baseline design using the same analytic strategies used to assess the impact on primary outcomes. This will provide a basis for determining the extent to which changes in school levels of risk factors targeted by the school intervention components are observed following introduction of the school intervention. Treatment fidelity data will be aggregated by classroom meeting (adherence, competence, climate) and school (staff report) to assess both the quantity and quality of implementation of the program components represented by items on the respective forms.Analyses of the data from each cohort will also be conducted using a multilevel modeling approach. This approach will take into account the nesting of waves within individual students and will be able to accommodate the fact that students will not provide data at every wave (i.e., two of the four waves per year). A Level-1 model will examine the growth trajectory and treatment effect (i.e., changes in that trajectory that occur with intervention). The Level-2 model will allow for variability in growth trajectories and treatment effects among individuals. By including school as a fixed effect, along with interactions between the school indicator variables and Level-1 variables, we will be able to focus on differences in growth trajectories and average treatment effects across schools. Additional analyses will be conducted to evaluate the extent to which changes on variables targeted by the intervention mediate intervention effects on violence-related outcomes. This will allow us to assess both the action theory û the relation between the intervention and the mediating variable, and the conceptual theory or relation between the mediator and outcome (Mackinnon, 2008).Future Secondary Data AnalysisThe data being collected for this project have the potential to make additional contributions to the research literature through secondary data analysis. For example, analyses could be conducted to identify risk and protective factors related to adjustment that could inform prevention efforts. Other examples include research to examine the consequences of exposure to community violence and victimization. All secondary analysis projects will be conducted using a data set from which all personal identifiers have been removed such that it will not be possible to identify individuals either directly or indirectly. Dr. Farrell in his role as PI of the Promoting Positive Development in Adolescence Project (HM 13300) will be responsible for creating the data set using the following procedure: (a) all identifiers that link individual records to participants' names in the original data file will be deleted from the file; (b) all records in the data file will be sorted in a random order so that they are not in the same order as in the original data file; and (c) no file will exist that can directly or indirectly link the resulting data file to the original data file or to any other file containing any identifying information. For the resulting data file it will not be possible to use any of the remaining variables alone or in combination to identify individual participants. All secondary analyses will be conducted using the anonymous data file created for that project.  </t>
  </si>
  <si>
    <t>Richmond Public Schools;Richmond Public Schools;Richmond Public Schools;Richmond Public Schools;Richmond Public Schools;Richmond Public Schools;</t>
  </si>
  <si>
    <t>HM15211</t>
  </si>
  <si>
    <t>Identifying Medication-Related Issues with Transitions of Care from Acute Care to Senior Community Housing</t>
  </si>
  <si>
    <t>Kelechi Unegbu-Ogbonna</t>
  </si>
  <si>
    <t>Deans Office - Pharmacy</t>
  </si>
  <si>
    <t>Due to the purpose of this study, it is unlikely that participants will experience any risks to their financial or housing status through the interview process. However, participants are likely to experience benefits to their health through the medication review and review of their discharge summaries.</t>
  </si>
  <si>
    <t>Dominion Place, located in Richmond, Virginia, offers Section 202 housing options for independent living older adults over age 62 and adults with disabilities with income less than 50% of the area median income. Dominion Place has a high rate of hospitalizations and emergency department visits. There is currently no medical care being provided on site except for a voluntary wellness clinic run by health care professional students for a few hours a day, two days a week, and only during the academic year. Due to the high rate of hospitalizations and low access to primary healthcare, Dominion Place offers a unique setting to investigate a patientÆs transition of care from an acute care setting to home care and identify opportunities to improve patient outcomes during transitions of care.</t>
  </si>
  <si>
    <t>Meet with students to ensure the completion of Social and Behavioral CITI training, their understanding of the research protocol, and their individual duties and roles on the research team. PI will attend the first interview session to ensure that the students are performing the interviews properly under the study protocol. PI will oversee data collection and analysis.</t>
  </si>
  <si>
    <t>The information we learn from people in this study may help us to design programs to better educate other patients returning home from hospital care in the future.</t>
  </si>
  <si>
    <t xml:space="preserve">Residents of Dominion Place in Richmond, Virginia will be recruited for participation by attending an information session about the study.  Residents attending the information session will be provided pamphlets containing study details and contact information for the researchers, including telephone numbers and email addresses.  These pamphlets will also remain in a common area for easy access by Dominion Place residents.  Initial contact will be made by the student researchers to schedule a time and location for the interview to occur.  </t>
  </si>
  <si>
    <t>Identify medication-related problems in transitions of care from acute care settings to home.Identify opportunities to improve access to primary healthcare for residents of Dominion Place.Identify reasons for the high rate of hospitalizations among residents of Dominion Place.</t>
  </si>
  <si>
    <t>Background information on transitions of care will be gathered through a search of the primary literature using PubMed and Google Scholar. A visit to Dominion Place will occur to facilitate the researchersÆ understanding of the location and see how the Wellness Clinic is run.  The onsite, full-time social worker and Dominion Place Wellness Clinic preceptors will serve as the primary contacts at Dominion Place. 	Prior to participant recruitment and data collection, the research procedures will be approved for use with human subjects. The residents of Dominion Place will be informed of the opportunity to participate in this research project at informational sessions held in the activity room on-site on a predetermined date.  The on-site full-time social worker will be consulted to determine the best date and availability of the room.  The informational sessions will address the requirements to participate in the project. The requirements to participate in this research project include contacting the researchers within 14 days of returning home from a hospital visit, providing the researchers with discharge instructions from that hospital visit, and current medications. The residentÆs current medications can be presented either in the form of a medication list or the bottles that the medications were dispensed in to the resident. At the conclusion of the information session, patients will be provided with a pamphlet containing the participation requirements and contact information of the researchers, including email addresses and telephone number.	For participation, the resident will need to complete an informed consent process. Participants will undergo a structured interview with the researchers. During this post-hospitalization interview, participants will be asked questions assessing the reason for his or her most recent hospital visit and their understanding of discharge medication regimens. The questions will primarily be open ended and administered verbally to enable residents with low literacy the greatest opportunity to participate. A medication review will also be conducted during this structured interview. The discharge medication regimen will be compared to the current medication regimen of the patient. If any discrepancies are detected the participant will be referred for consultation with medical providers at the Dominion Place Wellness Clinic or their primary care provider in the community. The structured interview and medication review will last approximately 30 to 45 minutes. 	This research project will be conducted until at least 25 post-hospitalization structured interviews have been performed or within a three month time frame, whichever occurs first. Participants with multiple hospital visits within the allotted study time frame of three months may contact the researchers for each time frame, but only the initial contact will be included in the 25 post-hospitalization interview criteria. Immediately following the post-hospitalization structured interviews, the responses will be de-identified and recorded in an excel spreadsheet for later conventional content analysis. Each study participant will be assigned a coded number. The coded number will be used in the excel spreadsheet for data analysis. The structured interview hardcopies will be stored in a locked file cabinet in a secure office on the third floor of Dominion Place. These hardcopies will be destroyed after data analysis. Once the hardcopies are destroyed the coded number for each participant cannot be linked to any individual participant.</t>
  </si>
  <si>
    <t>Beacon Communities;</t>
  </si>
  <si>
    <t>HM15444</t>
  </si>
  <si>
    <t>Computerized Anonymous Health Survey: Richmond City Health Department Sexually Transmitted Disease Clinic</t>
  </si>
  <si>
    <t xml:space="preserve">According to Brown, et al (2007), substance use remains a frequent mechanism of transmission of HIV, Hepatitis C and Sexually Transmitted Infections (STI). Illicit drug users are at heightened risk of infection due to increased numbers of sexual partners, injection drug use, unprotected sex and/or sex while under the influence (Howard and Wing, 2004). In addition, SAMHSA (2007) reported that heavy drinking was linked to higher STIs rates.  However, substance use screening is not conducted during Sexually Transmitted Infections Clinic visits; missing an opportunity to discuss substance use and its relationship with high risk sexual behavior. Furthermore, there is limited research on co-occurrence of psychological issues and STIs rates. Brown, et al (2006) found that psychological distress may also increase STI risk. However, a preliminary study with young sexual minority adults found that drug use and depression interact to heighten HIV/STI risk (Tolou-Shams, Tarantino, McKiman, Dyslin, 2013). Research conducted by Han, Froerer, and Colliver (2010) also found positive associations between duration of marijuana use, anxiety, depression, STIs and other medical conditions. SBIRT interventions have been encouraged among physicians and nurses to screen for substance use in general medical care and emergency rooms. However, the lack of such screening in STI clinics may be limiting our ability to reach a population who may not be encountered in general medical setting. Between 2009-2011, Richmond City STI clinic served 8,234 patients. Of those, 52% were male, 83% Black/African American, 5% Hispanic and 10% white. Patient age varied, with nearly one-third (31.6%) between 20-24, 40% between 25-34, 13.8% between 35-44 and 11.0% 45 and older. According to the STD Surveillance Network January 2010-June 30, 2012 (representing 16,027 patients across Richmond City, Chesterfield and Henrico County), 32% had reported some sort of illicit drug use in the previous 12 months (Virginia Department of Health, 2012). Unfortunately, this does not include illicit substance use quantity and frequency, or alcohol use. Further information is needed to describe the substance use patterns, mental health issues and other medical issue prevalence among individuals being treated at a local public health STI clinic in order to inform program development and evaluation. Brown, LS; Kritz, S; Goldsmith, RJ; Bini, EJ, Robinson, J; Alderson, D; and Rotrosen, J (2007). Health services for HIV/AIDS, HCV and sexually transmitted infections in substance abuse treatment programs. Public Health Reports, 122(4): 441-451.Substance Abuse and Mental Health Services Administration (2007). Heavy drinking and drug use linked to higher rates of sexually transmitted disease among young adults. The National Survey on Drug use and Health. The NSDUH Report, Rockville, MD: AuthorHoward, DE and Wing, MQ (2004). The relationship between substance use and STD/HIV-related sexual risk behaviors among US adolescents. Journal of HIV/AIDS Prevention in Children and Youth, 6(2), 65-82.Brown, LK, Tolou-Shams, M; Lescano, C; Houck, C; Zeidman, J; Pugatch, D, et al (2006). Depressive symptoms as a predictor of sexual risk among African American adolescents and young adults. Journal of Adolescent Health, 39(3), 444. E1-8.Tolou-Shams, M; Tarantino, N; McKirnan, DJ and Dyslin, KM (2013). Depressive symptoms, illicit drug use and HIV/STI risk among sexual minority young adults. Journal of Gay and Lesbian Mental Health, 17: 96-102.Han, B; Gfroerer, JC and Colliver, JD.( 2010). Associations between duration of illicit drug use and health conditions: results from the 2005-2007 National Surveys on Drug Use and Health, Ann epidemiol, 20: 289-297. Virginia Department of Health (2012). STD Surveillance Network Report September. VDH, Office of epidemiology, Division of Disease Prevention. Richmond VA: Author. </t>
  </si>
  <si>
    <t>There is no direct benefit to eh participants of this study.</t>
  </si>
  <si>
    <t xml:space="preserve">Although research has established the link between substance use, mental health issues and STIs, screening for substance use and mental health during the STI clinic appointment is not routine practice. Currently Screening, Brief Intervention and Referral to Treatment (SBIRT) is being used in a variety of medical settings ranging from EDÆs to primary and specialty care clinics. A pilot conducted in a Colorado STI clinic successfully identified substance use and other mental health issues.  However, before implementing this approach within an urban STI clinic, further information is needed about the population served by the clinic. The following anonymous health surveyÆs goal is to better understand substance use patterns and identify mental health and other general health related issues among clients seeking STI services in Richmond, Virginia. The anonymous survey data will then inform subsequent program development.  </t>
  </si>
  <si>
    <t>Dr. Svikis has verified each staff person has a current CITI certification. Mrs. Cathers will supervise the evaluation assistants and will be on-site 80% of the time. Mrs. Cathers will report to Dr. Svikis each week. All staff will be trained on the protocol and be able to recruit and administer the survey according to protocol.</t>
  </si>
  <si>
    <t xml:space="preserve">Findings will guide the development and implementation of a SBINRT to identify, provide brief intervention and referral to specialty services for STI patients who are identified as having a substance use and/or mental health issue needing further services.  </t>
  </si>
  <si>
    <t>The main Richmond City Health Department STI clinic is separate from all other clinics with its own waiting area. People in the main waiting area will be approached by the VCU evaluation assistants and asked if they would be interested in participating in an anonymous health survey. The satellite clinics do not have a separate waiting area for STI patients. At those sites, nurses/nurse practitioners will tell patients who are 18 and older, that VCU is conducting an anonymous health survey and if they would like to participate, to return the colored card to the VCU Evaluation table.  If a patient who does not have a colored card asks about the survey and how to take it, they will be told that patients are selected each morning based on a variety of factors and they cannot enroll anyone not identified in that way. VCU Evaluation staff will not be requesting or obtaining the names and contact information of potential subjects.No contact information will be obtained for any direct contact with potential participants.</t>
  </si>
  <si>
    <t>The specific aim of the study is describe the substance use patterns, mental health issues and other general health concerns of people being treated in an urban STI clinic or one of its satellite community clinics.</t>
  </si>
  <si>
    <t>The anonymous health survey will be conducted at the Richmond City Health Department Sexually Transmitted Infections (STI) Clinic and five of their satellite clinics located in public housing areas around Richmond (see non-VCU sites for further information).Richmond City Health Department STI Clinic: The evaluation staff will approach adult patients in the STI clinic waiting area either prior to their appointments or after and ask them if they would be interested in participating in a computer delivered anonymous health survey. The patients will be eligible to participate in the survey based on meeting the following criteria: 1) be 18 years or older; 2) receiving STI treatment or is a partner of the STI patient (as determined by presence in the STI waiting area); 3) ability to understand English; 4) not show any signs (i.e., incomprehensible or slurred speech) of cognitive impairments, psychotic symptoms, delirium or impairment due to recent drug use. This determination will be made based on the evaluation assistantÆs interaction with the patient and his/her ability to complete the consent and consent quiz. If the participant says no or is not eligible to participate, they will be thanked for their time and not approached again. If the patient states they are interested, the evaluation assistant will bring them over to the evaluation survey table located in the waiting area and seated at one of the three computers where they will be given a set of head phones. The evaluation assistant will open up the survey software. A consent form will appear in front of the patient. Peedy the Parrot (the survey avatar) will orally deliver the consent form information including the purpose of the survey (to gather patientÆs experiences with substance use, general health questions, mental health and social support and self-esteem).  After reading the consent form (appendix A). Peedy will then administer a brief 4 question True and False consent quiz (See Appendix A) about the survey procedure to ensure adequate comprehension and proficiency in English. Potential patients must score 75% correct (with review of incorrect answer).If a participant scored 100% on the consent quiz, the participant will read "congratulations! all your answers are correct! Raise your hand for the evaluation assistant." The evaluation assistant will come over, ask if they have any questions and put in a code to advance to the survey.  The Evaluation Assistant must submit the code in order for the participant to advance. If the participant misses one or more questions, the participant will get "Thank you for completing the quiz.  We want to take a moment to review your answers, please raise your hand for the evaluation assistant." The EA will then review informed consent elements, enter code in the computer that will allow participants to repeat the 4-item quiz  The evaluation assistant will stay with them while they complete the quiz. If the participant does not pass, then they are not able to continue in the study. If they pass, the Evaluation Assistant will enter a code to take them to the survey. The modification will keep participants from moving forward to the survey without the evaluation assistant verifying they meet criteria (including passing 4-item consent quiz). In addition, the screen messages participants will now receive on the screen should be different enough for the EAs to accurately determine if a participant has passed the consent quiz or needs further review and retesting. A paper version of the consent will be given to the participant. Once consent is complete, Peedy will then ask the patient if they would like to participate in the survey. The patient will then click a ôyesö or ônoö box. If the patient clicks no, Peedy will thank the patient for their time and the browser will close. The evaluation assistant will thank the patient for their time and the patient will return to the waiting area. If the patient clicks yes, a survey number will be generated and the survey will begin. The evaluation assistant will return to their designated area at the table where they are unable to view the computer screen. Peedy will provide a brief tutorial on how to answer the various questions on the computer. Once the participant goes through the tutorial, the survey will begin (See Verbal Consent and Quiz document). The survey time is estimated to average 10-30 minutes depending on the how the patient answer a series of health questions. Based on the reported waiting times from RCHD staff, in most cases, the patient should be able to finish the survey prior to their appointment. However, patients who are interested can also have the option of waiting until after their appointment to take the survey.  If the participant completing a survey is called back for their appointment, the evaluation assistant will record the participantÆs survey number and close out the survey. After the participant has finished their appointment, they can return to the survey area where the evaluation assistant will enter the participantÆs survey id and return them to their survey. Once the survey is complete, Peedy will instruct the participant to raise their hand signaling to the evaluation assistant that the survey is complete. The evaluation assistant will close the survey and provide the participant with a $10 Wal-mart/Target or other merchant gift card. Participants will be required to complete the VCU W-9 form (See attached). Receipts will be stored in a locked filing cabinet in Mrs. CathersÆ VCU office (located 1000 E. Marshall Street) and submitted to VCU Procurement weekly. Participants will only be allowed to take the survey one time. The evaluation assistant will be available to assist the patient with any questions.  Recruitment at area RCHD satellite community clinics:  The waiting area in RCHD satellite clinics, unlike the main RCHD STI waiting area, is combined with other health services. To protect the confidentiality and privacy of the patients, recruitment procedures will be modified. Specifically, the nurse/nurse practitioner will be asked to give an colored notecard (Appendix D) to any patient who is 18 years or older and present for the care of an STI complaint. The nurse/nurse practitioner will inform the patient that VCU is conducting an anonymous health survey in the waiting area and if they are interested, they should bring their card to evaluation assistant in the waiting area or designated location. The card will alert evaluation staff the patient meets the base criteria for the survey.  Only patients with a colored card will proceed with the computer directed introduction to the survey. The availability of space differs between the 5 sites. Three of the sites have private rooms where evaluation staff can set up a table for the computer tablets. One site is limited in space and will be limited to one computer laptop/tablet in use in the waiting room.  There is a private area in the waiting are for the patient to participate. Only one patient can be seen at a time in this particular clinic and evaluation staff do not anticipate needing more than one tablet at the site. All other procedures (listed above) remain the same. To protect potential participants of the survey from being known to others in the waiting area as potentially having an STI, a patient must present a colored notecard. If a patient who does not have a colored card asks about the survey and how to take it, they will be told that patients are selected each morning based on a variety of factors and they cannot enroll anyone not identified in that way. The Survey:The anonymous health survey covers a range of domains that include questions for several valid and reliable instruments including: 1)	General Demographics2)	Three questions from the Fagerstrom Nicotine Dependence Scale (Heatherton, Todd F. et al. 1991 The Fagerstr÷m Test for Nicotine Dependence: a revision of the Fagerstr÷m Tolerance Questionnaire. British Journal of Addiction 86:1119-1127.)3)	The WHO AUDIT for alcohol screening (Babor, TF; Higgins-Biddle, JC, Saunders, JB and Monteiro, MG. AUDIT: The Alcohol Use Disorders Identification Test: Guidelines for use in primary care. 2nd ed. World Health Organization, Department of Mental Health and Substance Dependence. )4)	CAGE-AID for drug screening (Ewing JA. Detecting alcoholism: the CAGE questionnaire. J Am Med Assoc. 1984;252:1905û7..)5)	Mental Health Screening Form III 6)	PAQ-9 (only if participant designates depression in the past year) (Developed by Drs. Robert L. Spitzer, Janet B.W. Williams, Kurt Kroenke and colleagues, with an educational grant from Pfizer Inc. No permission required to reproduce, translate, display or distribute).7)	Sexual health questions from SUNNs Surveillance questionnaire8)	A variety of quality of life questionnaires for the CDC HRQOL9)	Rosenberg Self-Esteem Scale (Rosenberg, M. (1965). Society and the adolescent self-image. Princeton, NJ: Princeton University Press.)10)	Multidimensional Scale of Perceived Support (Zimet, G.D., Dahlem, N.W., Zimet, S.G. &amp; Farley, G.K. (1988). The Multidimensional Scale of Perceived Social Support. Journal of Personality Assessment, 52, 30-41.)11)	Selected questions for the Addiction Severity Index covering patients trouble or bothered by several psychosocial life events. (Mc Lellan, A. T., et al. (1992). The fifth edition of the Addiction Severity Index: Cautions, additions and normative data. Journal of Substance Abuse Treatment, 9 (5), 461-480.)</t>
  </si>
  <si>
    <t>Richmond City Health Department;Richmond City Health Department;Richmond City Health Department;</t>
  </si>
  <si>
    <t>2;2;2;</t>
  </si>
  <si>
    <t>HM15519</t>
  </si>
  <si>
    <t>Changes in Center of Mass during ADL Performance for Older Adults under Low Vision Simulation Conditions</t>
  </si>
  <si>
    <t>Albert Copolillo</t>
  </si>
  <si>
    <t xml:space="preserve">     Use of low vision simulation has been used in previous research studies.  Heasley, et. al (2004) used cataract simulation lenses in comparison to normal sighted individuals to determine the effects of blurred vision on whole body center of mass dynamics and foot clearance when stepping up onto a stair.  Results indicated that with vision blurred people use strategies to reduce variance from their center of mass and to assure toe clearance when stepping horizontally and vertically to clear a step. These procedures took longer by 11% of the group without blurred vision.	Anand, Buckley, Scally and Elliott (2003) examined postural stability and limb load asymmetry while viewing targets of differing spatial frequencies and contrasts under simulated cataract and binocular dioptic refractive blur conditions. The primary goal of the study was to determine influence of contrast and visual acuity deficits on balance. Increased blur from cataract simulation showed greater problems with balance than simulation that reduced acuity. Differing standing surfaces were also compared under the two vision simulation conditions with the less stable support surfaces demonstrating the greater challenge to balance and stability. The literature supports the plan to use vision simulation to examine changes in center of mass under controlled conditions.	Vision impairment has been shown to increase the risk of falls especially in older adults (Lee &amp; Scudds, 2003). Multiple studies have examined the effect of actual (as opposed to simulated) vision loss on balance for this population (Lord, 2004; Rubenstein, 2006). However, results remain inconclusive as to what mechanisms older adults with vision impairment use to maintain center of mass when performing activities of daily living under typical conditions and what activities or components of activities seem to create the greatest challenge to center of mass.References:Anand, V., Buckley, J. G., Scally, A., &amp; Elliott, D. B. (2003). Postural stability changes in the elderly with cataract simulation and refractive blur. Investigative Ophthalmology &amp; Visual Science, 44, 4670-4675.  doi:10.1167/iovs.02-1031.Heasley, K., Buckley, J. G., Scally, A., Twigg, P., &amp; Elliott, D.B. (2004). Stepping up to a new level: Effects of blurring vision in the elderly. Investigative Ophthalmology &amp; Visual Science, 45, 2122-2128. doi:10.1167/iovs.03-1199 .Lee, H. K. M., &amp; Scudds, R. J. (2003). Comparison of balance in older people with and without visual impairment.  Age and Ageing, 32, 643-649.Lord, S. R. (2004). Visual risk factors for falls in older adults. Age and Ageing, 35-S2, ii42-ii45.       doi:10.1093/ageing/afl085.Rubenstein, L. Z. (2006). Falls in older people: Epidemiology, risk factors, and strategies for prevention. Age and. Ageing, 35-S2, ii37-ii41. doi:10.1093/ageing/afl084</t>
  </si>
  <si>
    <t>There is little to no direct benefit from this study.</t>
  </si>
  <si>
    <t>Center of mass in older adults, measured during performance of activities of daily living (ADL), will be different for a simulated vision impairment condition (using low vision simulator goggles) than for normal vision.</t>
  </si>
  <si>
    <t>Dr. Copolillo will oversee all training in recruitment, consent, enrollment, and study protocol procedures. This is a small, feasibility study. Three investigators will work together to recruit, consent, and enroll all participants with periodic assistance from students in the Master's of Occupational Therapy program at VCU. Assessment, data collection, analysis, and report preparation will be completed collaboratively. The PI and co-investigators will receive training in use of Noldus video analysis software from Dr. Shelly Lane, who uses Noldus in her research lab. All assessment procedures, data collection and stand by assistance procedures will be reviewed and practiced to assure safety and effective video capturing prior to initiation of the protocol.	Ms. Lyons is fully trained to complete the Smart Balance Master and Dynamic Gait Index and will be responsible for this aspect of the assessment procedures. Ms. Christopher is trained to complete visual acuity, contrast sensitivity, and oculomotor range of motion testing and will complete these aspects of the procedures. Dr. Copolillo will provide training on use of the MLVAI and the SF-12 and will assist with these assessments as needed.	Data collection will be carried out by Ms. Christopher and Ms. Lyons and one student under Dr. CopolilloÆs supervision. Three people are needed, one to videotape, one to serve as a standby assistant to the participant in the event of a loss of balance, and the third to assist with instructing the participant, setting up and taking down the equipment, and providing additional assistance as needed. Standard procedures used in physical and occupational therapy will be used to provide standby assistance.</t>
  </si>
  <si>
    <t>The study may help researchers and practitioners to design better programs for people with vision impairments.</t>
  </si>
  <si>
    <t>Potential subjects will be identified through use of a flier placed in churches, community organizations, and assisted living facilities with permission from the designated authorities for each setting or via word of mouth. Potential subjects will contact the investigators via the phone number(s) provided on the flier. The principal investigator or co-investigator, Ann Christopher, will receive calls and describe the nature of the study, the time it takes to participate, and the setting location. Individuals willing to participate will be scheduled for screening and will receive a copy of the consent form for review in the mail in advance of the screening. Upon arrival at the facility, an investigator will review the study again and obtain written consent prior to initiating screening.</t>
  </si>
  <si>
    <t>To determine changes in center of mass using Noldus-analyzed videotapes of older adults with normal vision by comparing performance of specific ADLs under two conditions, 1) normal vision, and 2) vision impairment through use of low vision simulator goggles</t>
  </si>
  <si>
    <t>The study will be implemented at the Sheltering Arms Rehabilitation Hospital û Hanover facility, in occupational and physical therapy gyms and intervention settings, and outside on SARH property. Immediately following signed consent, participants will complete a battery of screenings to assure adequate cognitive and physical stability for ongoing participation.  Areas to be screened and instruments used for screening will include:ò	Balance evaluation using the Smart Balance Master and the Functional Gait Assessment.ò	Determination of any long-standing condition that may affect balance, e.g., vertigo, lower extremity neuropathy. A brief interview will be used to assure absence of confounding medical conditions that might result in center of mass challenges.ò	Activities of daily living evaluation using the 9-item self-report of basic ADL and IADL from the Melbourne Low Vision ADL Index (MLVAI) in a modified format that only requires Yes/No responses.ò	Visual acuity, contrast sensitivity, and visual field tesing using appropriate tests from the Brain Injury Visual Assessment Battery for Adults (BiVaba).ò	Cognitive/intellectual disability using the Mini Mental Status Exam (MMSE).Indications of severe balance, ADL or vision issues not detected upon screening for inclusion will result in removal of the participant from the study.Low vision simulation goggles will be used to simulate moderate to severe macular degeneration in normally sighted older adults. Participants will wear 20/400 acuity vision simulator goggles. The cited literature described above supports the use of low vision simulation goggles in preliminary studies such as this that examine center of mass changes in people with low vision. Participants will complete a series of ADLs under environmental conditions that are typically visually challenging to people with low vision, e.g., carrying a basket of laundry in a dimly lit corridor, wearing house slippers while walking across an unlevel surface, reaching and placing items overhead or in an under-sink cabinet, stepping in and out of a bathtub in bare feet, climbing and descending steps, and moving from one walking surface (e.g., a sidewalk) to another (e.g., a lawn). In a second trial condition, all participants will wear clear goggles that do not alter vision but create a parallel experience to the trial in which participants use low vision simulation goggles. Because this is a visual analysis, data collection consists of videotaping of participants as they perform ADLs with vision impairment via vision simulation goggles and with normal vision. The investigators will determine the best videotaping angles, based on the tasks to be performed, to capture the most likely indicators of change of mass. This will probably consist of videotaping from behind and lateral to the participant.Also indicated by the cited literature, changes in center of mass can lead to falls under unsupervised conditions. Should the need arise during data collection, investigators will be present to provide physical assistance; participants will be completing activities in a guarded environment to reduce falls risk. Standby assistance is appropriate as it is likely to provide necessary and sufficient protection, and it is the standard method rehabilitation professionals use when treating patients with potential balance risks. The visual characteristics in typical environments (e.g., bathrooms, kitchens, lawns and driveways) are important aspects of this study because they are likely to have an impact on center of mass differently than would a simulated ADL activity. Between the first and second set of activities, participants will take a short 10-15 minute break to sit down, rest, and have a beverage and snacks if preferred.Upon completion of both trials, participants will be asked 4 open-ended questions about the experience of wearing the goggles and any impact they experienced on their balance.	An innovative characteristic of this study is that all activities will be video recorded and analyzed using Noldus software to identify any center of mass changes due to the simulated low vision condition and compare performance to normal vision. Researchers will view and identify indicators of changes in center of mass independently. Analyses will determine the reliability of the scoring procedures.</t>
  </si>
  <si>
    <t>Sheltering Arms Rehabilitation Hospital, Hanover;Sheltering Arms Rehabilitation Hospital, Hanover;Sheltering Arms Rehabilitation Hospital, Hanover;Sheltering Arms Rehabilitation Hospital, Hanover;</t>
  </si>
  <si>
    <t>HM20000519</t>
  </si>
  <si>
    <t>Plastic and reconstructive surgery exposure and training in a general surgery residency in Cameroon</t>
  </si>
  <si>
    <t>Andrea Pozez</t>
  </si>
  <si>
    <t>The disparities in global health between high-income and low-income countries are well known, but funding priorities have historically been directed at infectious diseases (Ozgediz et al., 2008). Discussions about non-communicable diseases and access to essential surgical services are increasingly coming to the forefront of the global health world. Indeed, surgical diseases are estimated to account for 11% of the global burden of disease, which is more than HIV, TB, and malaria combined (Jovic et al., 2011). The portion of this addressed by plastic and reconstructive surgery is not insignificant; in fact, about 66% of the global burden of surgical disease is comprised of injuries, malignancies, and congenital anomalies, three areas commonly requiring plastic surgical expertise (Semer et al., 2009). There are few detailed reports on the actual plastic and reconstructive surgical need and the ones that do exist are often single-hospital or single-surgeon experiences. In one rural African hospital, nearly one-fifth of the surgical cases fell under the category of plastic and reconstructive surgery (Goodacre, 1986). This number may have been conservative, as some cases were not performed due to the limited nursing and physical therapy staff. The health care human resource needs of Africa are vast and unmet; 25% of the worldÆs disease burden is shouldered by only 3% of health workers. The shortage of surgeons is severe, with sub-Saharan Africa on the order of five surgeons per 100,000, compared to 256 per 100,000 in the United States. This shortage is compounded by a concentration of resources in capital cities, neglecting the rural areas (Ozgediz et al., 2008). In terms of plastic and reconstructive surgeons, a 2009 report documents six plastic surgeons for GhanaÆs population of 22 million, one for ZambiaÆs 10 million, and three for UgandaÆs 27 million (Semer et al., 2009). In recent years, one regional surgical society has sought to reverse such trends. The Pan-African Academy of Christian Surgeons has established 10 general surgery residency programs in sub-Saharan Africa over the last 15 years. These programs are typically located in medium sized mission hospitals with varying staffing structures. The program at Mbingo Baptist Hospital in Cameroon has two full-time general surgery faculty and nine general surgery residents from four countries. There is also an orthopedic surgeon and ENT surgeon on staff, and specialist surgeons volunteer their time throughout the year. The proportion of cases relating to plastic and reconstructive surgery is not known, as well as the residentsÆ perception and knowledge of plastic surgical problems and their interest in additional training in these areas. If it is found that there is a significant interest in additional training in plastic and reconstructive surgery, an additional question would relate to their ideas about the best way to provide that additional training. This project is significant because it seeks to both quantify the number of plastic surgery-related conditions typically addressed by a regional hospital in Africa, as well as obtain the opinions of African general surgery residents. This ground-level data related to the burden of surgical disease relating to plastic surgery is not well represented in the literature. Additionally, an effort to survey African general surgery residents on their exposure to plastic surgery and desire for additional training has not previously been attempted. A unique aspect of the study will be assessing these residentsÆ preferred modality of additional training, which has also not been done, to my knowledge. Many specialist surgeons and organizations are eager to help extend access to surgical care by teaching others and it will be invaluable to hear preferences directly from the primary beneficiaries of these educational missions.</t>
  </si>
  <si>
    <t>Based on the results of the discussion and survey, preferred methods of subspecialty surgery training for the participants may be identified. Future educational training missions of subspecialty surgeons can be tailored based on these preferences and the participants may be direct beneficiaries of these customizations.</t>
  </si>
  <si>
    <t xml:space="preserve">The residents of the general surgery residency program of the Mbingo Baptist Hospital are being specifically targeted. The residents are from several different African countries. They will likely go on practicing in Africa after they graduate from residency. Their perspective is being solicited to inform ways to better provide subspecialty surgical training (plastic and reconstructive surgery) in their general surgery residency program. </t>
  </si>
  <si>
    <t>What proportion of surgical cases performed at a general surgery residency program in a regional hospital in northwest Cameroon fall under the category of plastic and reconstructive surgery? What is the need and desire for additional plastic and reconstructive surgery training among these African general surgery residents?</t>
  </si>
  <si>
    <t>This entire study will be carried out at an international site, the Mbingo Baptist Hospital in Bamenda, Cameroon. The student/trainee investigator, Jeremy Powers, will be traveling to Cameroon in January/February/March of 2014 to conduct the retrospective surgical case review and carry out the survey of surgery residents. Data analysis and preparation for presentation/publication will mostly take place after return to Richmond, Virginia. A fair amount of coordination is required both before and after the trip to Cameroon and several key people in Cameroon will be involved in collecting the data and facilitating the surveys. These people are all accessible by email and phone both before, during, and after the Cameroon trip. An email and phone contact roster will be provided for everyone involved in the study. Communication will occur as needed by email and by phone among personnel and between the two sites.</t>
  </si>
  <si>
    <t>There are few studies documenting the proportion of cases related to plastic and reconstructive surgery in the developing world setting. This knowledge is important to inform decisions about the allocation of resources in global health programs. Several organizations are involved in providing surgery training and education to providers in developing country settings and several models for these missions are in place involving different length of trip, personnel, and teaching methods. This study seeks to understand the preferred training modalities of surgical learners in resource-poor settings in order to tailor and customize future educational missions.</t>
  </si>
  <si>
    <t xml:space="preserve">The research project will be communicated to the residency program through Dr. James Brown, as well as announced at regular department conferences and resident meetings once the student-investigator (Jeremy Powers) arrives in country. A mutually agreed upon time for the focus group discussion will be found. The surveys will be distributed to the residents at these meetings and collected at a later meeting. </t>
  </si>
  <si>
    <t>The first aim of this research is to quantify the caseload related to plastic and reconstructive surgery in a general surgery residency program in a regional referral hospital in northwest Cameroon. Next, a focus group discussion and survey will be administered to assess the residentsÆ perceived burden of plastic and reconstructive surgery problems, gauge their level of interest in additional training in this area, and obtain their thoughts about the best way this training could be provided.</t>
  </si>
  <si>
    <t xml:space="preserve">The study is composed of two main elements, the retrospective surgical case review and focus group discussions/surveys of the nine general surgery residents and four faculty surgeons. For the case review, surgical case records will be obtained from the Mbingo Baptist Hospital department of surgery from the year 2013 (01/01/2013 - 12/31/2013). Data from the case records will be entered into a spreadsheet. The specific data collected will be patient age at the time of surgery, patient sex, indication for surgery, surgical diagnosis, procedure performed, type of anesthesia, and immediate outcome. Patient identifying information will not be recorded. Surgical records will not be indexed to the spreadsheet. For the focus group discussion, the residents will be individually contacted about participating in a focus group discussion concerning plastic and reconstructive surgery exposure and training during their residency. Each participant will be provided with the study information sheet. The discussion will be video-recorded, transcribed, and the original video recording securely destroyed. No identifying information will be kept about any of the participants. For the survey, the residents will be individually contacted about participating in the survey and the study information sheet will be provided. No identifying information will be collected with the survey, simply year in training. The survey itself will assess the perceived burden of plastic surgery problems, knowledge of plastic surgery procedures/techniques, desire for additional training in plastic surgery, and preferred modality of additional training. </t>
  </si>
  <si>
    <t>Mbingo Baptist Hospital Department of Sugery;Mbingo Baptist Hospital Department of Sugery;</t>
  </si>
  <si>
    <t>HM20002015</t>
  </si>
  <si>
    <t>Learning &amp; Evaluation: Richmond Memorial Health Foundation</t>
  </si>
  <si>
    <t>Nancy Stutts</t>
  </si>
  <si>
    <t xml:space="preserve">There is increased attention from policy makers and the public on the accountability of nonprofit organizations, including both funders and service/amenity providers.  Richmond Memorial Health Foundation (RMHF) is a nonprofit foundation that engages in multiple strategies for working with and through grantees, the nonprofit sector, civic and community leaders, and health and healthcare leaders to improve health and healthcare in the Richmond region. RMHF proposes to advance its purpose by measuring, publishing and communicating the impact of its strategies and the progress of RMHF over time. The underlying theory of change is that, by opening the doors behind which philanthropy operates, the foundation may engage in organizational learning and learning in public that fosters broader conversations and informed action to advance RMHFÆs mission and the role of philanthropy. </t>
  </si>
  <si>
    <t>Foundation staff, grantees, trustees and partners hopefully benefit by learning what is working and how to mwork with others in advancing health and healthcare</t>
  </si>
  <si>
    <t xml:space="preserve">The fundamental research question is, "How can the Richmond Memorial Health Foundation employ ongoing data collection and analyses to:1. Understand its practices that work and those that could improve;2. Consider the impact of the Foundation's strategies on grantees and the communities the grantees serve; and3. Develop a culture of engaged organizational learning and 'learning in public' to improve health and healthcare in the Richmond region and shed light on foundation processes.The initial research is designed to capture a snapshot of:1. current grantmaking/strategic initiative investment processes and decision-making points;2. how data and processes are being analyzed and reported; and 2. perspectives about what it is important to learn from RMHF staff, trustees, grantees and other key people engaged in the Foundation's efforts. With the learning that comes from the interviews, the first year approach will focus on: ò	Developing a basic understanding of the FoundationÆs influence on the granteesÆ budgets and mission advancement and understanding expectations for funders and grantees within that context; ò	Understanding the alignment between theory and practice in the work of the Foundation;ò	Setting the stage to support a deeper understanding of the structural factors and organizational practices that account for the variation in how organizations and individuals change in light of this investment; and ò	Examining the extent to which RMHF's financial, human and intellectual capital investment strategies support the improvement of health and healthcare in the region. </t>
  </si>
  <si>
    <t xml:space="preserve">The research will be exploratory. I anticipate that the primary research methods will be interviews, surveys and the review of secondary data. I have worked with Holly Brown on another study and, as I did then, I will train her regarding the protocols. We will conduct any surveys online, so I (the PI) will oversee design and dissemination, collection and analysis. I will conduct an initial training for the interview protocol, followed by role play, so that Holly has the opportunity to act as researcher and participant. Additionally, Holly will test the interview protocol on a faculty member and doctoral student. The secondary data review is related to information RMHF maintains as a foundation donor (e.g., grantee progress reports) and the analyses will be straightforward. We will have a template for reporting and coding data. We will work together in person and via email, which will ensure ongoing communicationsTo ensure informed consent in interviews, we will utilize signed consent forms. Survey responses from participants who do not indicate their consent will not be used in the study. All participants will have the VCU Office of Research and PI's contact information in case there are questions or concerns.   </t>
  </si>
  <si>
    <t>The knowledge is of general interest to nonprofits (i.e., foundations and providers of services and amenities) in learning how to work collaboratively toward shared goals</t>
  </si>
  <si>
    <t>Community partner (RMHF) provides contact information for grantees. Researchers scan Guidestar.org and GiveRichmond.org for other nonprofits.  PI requests their participation via email attached to survey.</t>
  </si>
  <si>
    <t>The Richmond Memorial Health Foundation (RMHF) engages in multiple strategies for working with and through grantees, the nonprofit sector, civic and community leaders, and others to improve health and healthcare in the Richmond region. Currently, RMHF collects data (e.g., grantee reports, participant surveys) but it is not accessible or understandable to all who are engaged in, and could learn from, the work.Realizing the potential of this initiative will require that those engaged in the mission of RMHF also communicate, learn and act based on the implications of the findings. For this to happen, at a minimum, the research must be useful.Phase 1: To ensure that learning and evaluation is useful, inquiry will begin with two basic questions:1. What is important to measure and track to gauge progress?a. Method: Interview staff, board, grantees and other key partners to understand perspectives about what is important. Present the analysis back to respondents to inform the overall approach to ensuring accountability and fostering learning.2. What do we know now that we can build on?a. Method: Document current methods for presenting, integrating and using data collected about the FoundationÆs investment strategies (Responsive Grantmaking, Community Investments, Nurse Leadership Institute, Patient Centered Medical Homes Collaborative);b. Method: Mine data in Grantee Progress Reports to learn how to capture, store and make public the grantmaking process, how investments are working, what can work better and why.The Phase 1 analysis will inform the development of an ongoing learning and evaluation process. Any discoveries that may improve current efforts will be communicated immediately.The summer research design includes two methods:1. a brief review of a random sample of five grantee reports to understand how data and processes are being reported; and 2. interviews with a purposive sample of RMHF staff, trustees, grantees and other key people the Foundation identifies. Interview will document each respondents':- perceptions of the nature and efficacy of the Foundation's overall investment strategy; - understanding of their role in implementing the strategy; - perceptions of how the groupÆs work advances health and healthcare in the region; and- ideas about what and how data, knowledge or processes that emerge from learning and evaluation can advance RMHF's mission.With the learning that comes from the interviews, the first year approach will focus on:ò Developing a basic understanding of the FoundationÆs influence on the granteesÆ budgets and mission advancement and understanding expectations for funders and grantees within that context; ò Understanding the alignment between theory and practice in the work of the Foundation;ò Setting the stage to support a deeper understanding of the structural factors and organizational practices that account for the variation in how organizations and individuals change in light of this investment; and ò Examining the extent to which RMHF's financial, human and intellectual capital investment strategies support change in the region. One change to the original methods is the addition of grantee focus groups, which document the same things as the interviews but from a grantee perspective, and seek grantee ideas for the future work of the foundation:- perceptions of the nature and efficacy of the RMHFÆs overall strategy; - understanding of granteesÆ role in implementing foundation strategy; - perceptions of how the focus groupÆs work advances health and healthcare in the region; and- ideas about what and how data, knowledge or processes that emerge from learning and evaluation can advance grantee work and RMHF's mission.Three focus groups will be carried out and participation is voluntary: ò members of the Patient-Centered Medical Home Collaborative; ò a random sample of RMHF grantees over the last 5 years; and ò a random sample of organizations whose grant applications were denied in the last 5 years.</t>
  </si>
  <si>
    <t>Realizing the potential of this initiative will require that those engaged in the mission of RMHF also communicate, learn and act based on the implications of the findings. For this to happen, at a minimum, the research must be useful.Phase 1: To ensure that learning and evaluation is useful, inquiry will begin with two basic questions:1. What is important to measure and track to gauge progress?a. Method: Based on a purposive sample of participants, we will request, via emails, interviews with staff, trustees, grantees and other key RMHF partners to understand perspectives about what questions and kinds of data and analyses are important (see attached informed consent forms &amp; initial interview questions). Interviews will document each respondents':- perceptions of the the nature and efficacy of the Foundation's overall investment strategies; - understanding of their role in implementing the strategy; - perceptions of how the RMHF's work advances health and healthcare in the region; and- ideas about what and how data, knowledge or processes that emerge from learning and evaluation can be presented in ways that will advance RMHF's mission.We will aggregate and present an analysis of responses to all interview participants to illustrate the range of perspectives about "what they know" and what they would like to learn. Together, participants will help the researchers develop an overall approach to ensuring accountability and fostering learning.2. What do we know now that we can build on?a. Method: Document the Foundation's current methods for advancing its mission and presenting, integrating and using data collected about the FoundationÆs investment strategies (Responsive Grantmaking, Community Investments, Nurse Leadership Institute, Patient Centered Medical Homes Collaborative);b. Method: Work with program staff to develop graphic representations of processes; mine &amp; aggregate data in Grantee Progress Reports to learn what and how data are utilized; capture, store and eventually make public the grantmaking process, how investments are working, what can work better and why. All grantee data will be de-identified.The Phase 1 analysis will inform the development of an ongoing learning and evaluation process. Simple discoveries and questions that may improve ongoing efforts will be communicated to staff on an ongoing basis (i.e. in addition to the broad-based engagement) for the purpose of improvement.Because the research is conceived first and foremost as participatory (i.e., involving grantees, funders and others engaged in the mission), the questions we ask and the methods we use will evolve as we learn. One such evolution involves the addition of focus groups to the research design. The literature suggests that grantee perspectives are necessary, but missing, from most foundationsÆ strategic plans, even though grantees are expected to implement foundation strategies. After conversations with all of those engaged in RMHFÆs efforts, there was consensus for adding grantee perspectives, via focus groups, to this study. Three focus groups will be carried out with: ò members of the Patient-Centered Medical Home Collaborative; ò a random sample of grantees; and ò a random sample of organizations whose grant applications were denied.A survey may still be carried out at a later time; the addition of focus groups do not replace it. Researchers will submit the survey for IRB review, once we have formulated it, and will not employ the survey until it has received IRB approval.</t>
  </si>
  <si>
    <t>Richmond Memorial Health Foundation;Richmond Memorial Health Foundation;Richmond Memorial Health Foundation;</t>
  </si>
  <si>
    <t>HM20003903</t>
  </si>
  <si>
    <t>Impact of VCU LEAP Program, Career Decision-Making Self-Efficacy and College Readiness</t>
  </si>
  <si>
    <t>Lisa Webb</t>
  </si>
  <si>
    <t xml:space="preserve">Students with disabilities are completing postsecondary education at a lower rate (17%) than their non-disabled peers, who are finishing at approximately 25%.  Additionally, assistive technology assessments are the least available accommodation service through disability service offices on campus.  Having access to the right equipment and training on its use is essential for college success (Stumbo, Martin, &amp; Hedrick, 2009).  The goals of this project are to develop an intervention that will increase student's confidence in their college readiness skills and career decision-making self-efficacy in order to improve transition outcomes related to postsecondary education, with a focus on introducing students to STEM-H career pathways. The VCU LEAP program is a pilot project developed in collaboration with the Virginia Department for the Blind and Vision-Impaired.  The program is modeled after the VCU Pipeline program, that emphasizes career decision-making self-efficacy and readiness for college for underrepresented populations.  VCU LEAP was developed to provide a more robust, realistic college experience for students who are blind or vision-impaired, in order for VDBVI to more accurately assess student readiness for college and to support a successful transition from high school to college.  The program consists of a first year college level math, science, and writing course, along with a UNIV 101 course used to address career exploration, self-advocacy, and college readiness skill building.  </t>
  </si>
  <si>
    <t>Potential benefits to participants include increased confidence in college readiness skills, including academic skills and self-advocacy skills, and increased career decision-making self-efficacy skills.</t>
  </si>
  <si>
    <t>The focus of this project is on participants who are blind or vision-impaired, based on the stated goals of the community partner.</t>
  </si>
  <si>
    <t xml:space="preserve">Study hypothesis:  Exposure to college readiness training and support for students who are blind or visually impaired will improve career decision-making self-efficacy and student's confidence in readiness for postsecondary education.   </t>
  </si>
  <si>
    <t xml:space="preserve">A preliminary discussion with program staff and the community partner will be held, led by the PI, to review the informed consent and assent processes and forms in advance of recruitment.  The PI will hold periodic meetings with program staff and will communicate via email at regular intervals to ensure that all persons at all events assisting with the research are adequately informed about the research protocol.  Personnel will be advised to communicate with the PI regarding any adverse events or problems with the study.  </t>
  </si>
  <si>
    <t xml:space="preserve">The knowledge to be gained from this study will contribute to the research on improving access to post secondary education for students who are blind or vision-impaired.  </t>
  </si>
  <si>
    <t>For all students eligible for the study, the recruitment letter and consent documents will be placed into the LEAP program acceptance packets by Amy Phelps at DBVI. The letter will instruct students to send completed consent documents back with the completed acceptance packet forms. If they have any questions the PIÆs contact information is provided.</t>
  </si>
  <si>
    <t xml:space="preserve">This project will address the need for college readiness training and support for students who are blind or visually impaired, with a focus to introducing students to STEM-H career pathways. </t>
  </si>
  <si>
    <t xml:space="preserve">An iterative development process will be used by the researcher and community partners to expand and refine an existing program of the Virginia Rehabilitation Center for the Blind and Vision Impaired (VRCBVI), the VCU LEAP  Program. Participants will be in the LEAP program regardless of whether or not they are in the study. Data collected during the study will not have any impact on the current program, but may inform future changes to the LEAP program.  Research will focus on (a) adapting the assessment and evaluation components of the existing program, (b) collecting and analyzing data from the Virginia Department for the Blind and Vision-Impaired and the literature to identify barriers and opportunities for successful postsecondary transition for this population, (c) developing an intervention which will include a flexible curriculum with disability-related, self-advocacy, general college readiness, and academic components, and (d) the iterative development of this intervention with significant input from participating students and community partners. Using a mixed-methods approach, data collected from the community partner will include quantitative data on the number of students who are blind and vision-impaired who receive services through their agency, the number of those students who matriculate to postsecondary education, and the persistence rate of those students once they enter postsecondary education (this will be provided by the community partner as aggregate data, without identifiable information).  Quantitative data will also be collected through a survey instruments, and qualitative data will be collected in a focus group session.  Existing data on study participants will be collected from the community partner.  This existing data will include the following for study participants:  race, gender, year in school, current high school gpa, and disability status. On the first day of the LEAP program, the Commitment to Career Choices survey instrument will be administered to all LEAP program participants to assess career decision-making self-efficacy as part of their orientation day activities.  Study participant responses will be collected and assigned a randomized ID number.  During the last week of the program, the same survey instrument will be administered to all LEAP program participants as a component of their final program evaluation.  Study participant responses will be collected, matched with their pre-program survey responses, and identifying information will be removed. A focus group session will be conducted on the second day of the program to collect qualitative data from study participants on their expectations for the program, and to gather their input on their readiness for college and their career decision-making self-efficacy. The focus group will be led by program staff, with the questions provided by the researcher.  This session will be audio recorded, and no identifying information will be collected.  The recording will be transcribed, and the audio recording will be destroyed once the transcription is completed.  </t>
  </si>
  <si>
    <t>Virginia Department for the Blind and Vision-Impaired;Virginia Department for the Blind and Vision-Impaired;Virginia Department for the Blind and Vision-Impaired;</t>
  </si>
  <si>
    <t>HM20003998</t>
  </si>
  <si>
    <t>Home oxygen therapy as a mechanism of ongoing oxidative stress in patients with COPD</t>
  </si>
  <si>
    <t>Clarence Biddle</t>
  </si>
  <si>
    <t>Nurse Anesthesia</t>
  </si>
  <si>
    <t>Background and SignificanceThe impact of oxidative stress on the health of U.S. citizens has only recently been appreciated. Oxidative stress has been linked to the top five diseases, including heart disease, lung disease, cancer, diabetes, and neural disorders, contributing to the greatest healthcare costs in terms of treatment, hospitalizations and loss of work (Druss, et al, 2001). While people may be living longer it may not necessarily be more healthfully (National Center for Health Statistics, 2010). Chronic obstructive pulmonary disease (COPD) is a progressive disorder resulting in irreversible lung damage primarily comprised of two disorders: chronic bronchitis and emphysema, and falls as one of the most economically burdensome.  Approximately 16 million Americans have COPD, 14 million with chronic bronchitis and 2 million with emphysema (WHO, 2002). According to the American Lung Association June 2008 Fact Sheet, 2008 stated that in 2006 12.1 million U.S. adults (ages 18 years and over) were estimated to have COPD but that ~24 million U.S. adults have evidence of impaired lung function, indicating an under diagnosis of COPD.  Smoking is considered the major contributor in developing COPD, be it direct smoking or indirect second hand smoke exposure (American Lung Association, 2008). Associated health care costs linked to cigarette smoking up to 2002 had been estimated at ~50 billion dollars annually. More recent reports from the CDC show the economic costs of smoking to be at $3,393 per smoker, reaching an estimated $157 billion: $81.9 billion in productivity losses due to death and $75.5 billion due to excess medical expenditures (CDC 2002).  COPD is the fourth leading cause of death and is projected to be the third leading cause of death by 2020 (ALA 2008).  The American Lung Association states that an estimated 800,000 adolescents will start smoking every year. Statistics like this point to a future of continued and worsening economic and healthcare challenges as it relates to the management of those who develop COPD. While smoking is implicated as the initial inducer of oxidative stress in COPD pathology, continued oxidative stress may be occurring as a result of treatment modalities. Superimposing further damage on an individual with COPD through chronic exposure to greater than room air concentrations of oxygen via low flow domiciliary oxygen therapy (LFDO) is neither in the best interest of the COPD patient nor the community at large. It is well understood that oxygen therapy for those suffering with advanced stages of COPD benefit from LFDO, however, it needs to be appreciated if this necessary treatment is a contributing factor to ongoing oxidative stress. To identify whether or not this phenomenon is occurring as a result can assist in guiding researchers to a better understanding and development of COPD health management modalities, as well as a better understanding of the untoward effects of chronic exposure of LFDO and the potentially destructive effects of oxygen free radicals.Oxidative stress occurs as a result of an imbalance between reactive oxygen species (ROS) and the systemÆs ability to neutralize these highly reactive intermediates. This imbalance of a normal redox state has deleterious effects on the surrounding protein, lipid and DNA structures as a result of peroxide and free radical production and activity. Oxidative stress has been linked to aging, autism, AlzheimerÆs, cancer, COPD and cardiac disease to name a few (Halliwell, 2007; Valko et al, 2007; Singh et al, 1995; Ramond et al, 2011; Dean et al, 2011). It should be understood, however, that ROS are integral in health states as well, such as activation of the immune system; it is the imbalance of ROS and endogenous antioxidants that result in pathology (Segal, 2005). Although physiologic changes attributable to oxygen toxicity, such as decreases in vital capacity, pulmonary compliance, and diffusing capacity, together with increases in arteriovenous shunting and ration of dead space to tidal volume, early detection of toxicity requires more sensitive, specific, and preferably easy, tests (Klein, 1991).In the past decade significant research has been conducted to aid in better understanding the inflammatory cascades occurring within the body in response to various stressors, such as oxidative stress (Montuschi, 2007; Barnes, 2006). As a result 8-iso-PGF2a, in addition to many other nonenzymatically generated prostaglandins, have been identified as a biomarker consistent with oxidative stress occurring within the lungs (Montuschi, 2007; Barnes, 2006). More recently, research has demonstrated that isofurans, a biosynthetic relative of the isoprostanes, are formed under conditions where elevated oxygen tensions exist, allowing for research to expand in the area of hyperoxia. Both biomarkers can be evaluated in exhaled breath, making them an ideal to study pathologies occurring within the lungs. Breath analysis is not new to medicine.  Hippocrates would assess breath odor to diagnose disease states; however, not until the 1970Æs was it demonstrated by Linus Pauling that over 250 substances were identifiable in exhaled breath via gas chromoatgraphy mass spectrometry (GC-MS) (Dweik and Amann, 2008). More efficient devices have been developed to collect and store exhaled breath for biomarker analysis.  Researchers suggest using these biomarkers to diagnose and prognose, as well as manage disease states (Montuschi, 2007).</t>
  </si>
  <si>
    <t>There are no discernible "direct" benefits for the study participants</t>
  </si>
  <si>
    <t>The research questions guiding this study are:1.	 Does chronic exposure to low flow home oxygen therapy contributes to oxidative stress as evidenced by elevated isofuran levels within the  lungs of COPD patients?2.	Does a relationship exist between the FEV1/FVC ratio and isofuran levels?3.	Is there a correlation between length of smoking history, and length of oxygen exposure and concentration to isofuran levels?</t>
  </si>
  <si>
    <t>IRB at the site of data collection will be obtained. The Board will be provided with the aims and purpose of the research project as well as the steps required to obtain necessary demographic data and sample. Preparatory discussions with those individuals assisting me in identifying clinic patients who qualify for study inclusion will be provided a copy of the study protocol and supporting materials. Initial meetings have occurred with the administration and Nurse Practitioner in charge of the PCRMC clinic. Prior to the commencement of data collection I will meet with the clinic personnel to discuss the study protocol. It has been determined that Tuesdays will be the best days for data collection. Each Tuesday morning I will meet with the clinic staff and NP to address any questions, etc., regarding the study. I will be present for the entirety of the data collection process and, therefore, the clinic staff will have access to me at all times. They will also be provided with my contact information should they need to contact me for any reason.</t>
  </si>
  <si>
    <t>Oxidative stress is the mechanism that results in the manifestation described as COPD. Depending on the severity of the disease continual oxygen therapy may be prescribed to ameliorate the discomfort of the disease. It is well established that exposure to high concentrations of oxygen for as little as 24 hours can result in lung damage; however, to date essentially no studies have been performed to assess the potential of chronic exposure to low concentrations of oxygen therapy. Oxygen therapy can result in oxidative stress. I believe it to be the responsible for the research and healthcare community to fully understand the  potential of the prescription and implementation of oxygen therapy.</t>
  </si>
  <si>
    <t>In collaboration with the PCRMC outpatient clinic staff, records of patient scheduled for clinic visits will be reviewed for inclusion variables. Once identified and checked in to the clinic patients will be approached by the PI to solicit an interest in study participation. If phone solicitation occurs it would be by the PCRMC staff.The current plan discussed with the clinic manager is the solicit participation from individuals on the day of a regularly scheduled clinic visit. If phone solicitation did occur it would be by the staff to avoid sharing of protected information. That is the plan - to have the clinic personnel or NP approach the patient for study participation interest</t>
  </si>
  <si>
    <t>The objective of this study is to determine if low flow home oxygen therapy as a treatment modality in COPD promotes oxidative stress. The specific aims of this study are to 1) assess for the presence of isofuran, an oxidative stress biomarker, in the exhaled breath condensate of COPD patients on LFDO; 2) determine if a correlation exists between standard diagnostic spirometry values and exhaled breath condensate (EBC) biomarker (isofuran); 3) determine if a correlation exists between, length of smoking history, length and concentration of oxygen exposure and EBC biomarkers (isofuran levels).</t>
  </si>
  <si>
    <t xml:space="preserve">This research study will utilize a non-experimental cross-sectional prospective data collection design to assess for the presence of oxidative stress for those individuals diagnosed with advanced stages of COPD requiring low flow home oxygen therapy. The active control group will consist of those patients diagnosed with advanced stages of COPD and managed with the standard therapeutic agents predetermined by their physician with the exception of home oxygen therapy. The study did not impact the care or management of the study participants as no manipulation occurred to an already prescribed treatment plan. No risks are imposed on the patient as a result of this study. No patient identifying information will leave the confines of the clinic in which care is provided to the study participant. A coding system will be utilized to identify samples to relevant study variables.  </t>
  </si>
  <si>
    <t>Phelps County Regional Medical Center;Phelps County Regional Medical Center;</t>
  </si>
  <si>
    <t>HM20005770</t>
  </si>
  <si>
    <t>How knowledgeable are providers regarding Advance Care planning?</t>
  </si>
  <si>
    <t>Trisha McCormick DO</t>
  </si>
  <si>
    <t>Advance care planning is an opportunity for physicians to initiate discussion aboutáfuture goals with their patients. Advance care planning is becoming increasingly common but it is not occurring frequently enough. Understanding advance care planning will be a critical skill for practitioners to understand as it is becoming a quality measure under the Medicare Physician Quality Reporting System, and thus, will affect reimbursement.áPrior research has shown that patients engaged in advance care planning were less likely to die in a hospital. It has also been shown that these participants are more likely to be engaged in hospice and for a longer time (i.e. greater that 3 days)áif they have an advance care plan.Several barriers exist to advance care planning for both practitioners and patients.áPatient barriers to advance care planning include fear of burdening loved ones or social isolation and inability to identify a healthcare proxy. Research shows that the most effective way to conduct advance care planning is through interactions that occur between patient and physician over multiple visits. It also has been shown that discussions with the family that emphasize goals of care improve end of life care, patient satisfaction and family stress. Systematic use of specific orders regarding life sustaining procedures is associated with reduction in undesired medical interventions especially in nursing home patients.áIn a recent study, most patientÆs preference is for physicians to bring up the topic. However, from a practitionersÆ standpoint, many barriers exist including time, reimbursement and comfort with this topic.á The complex nature of this problem has been identified via the Institute of Medicine. Change will be needed on many levels including the education and training of practitioners as well as changes to the health care system as a whole.á It is important for practitioners to be knowledgeable regarding advance care planning coding practices to help minimize physician barriers associated with advance care planning and to allow increased opportunities for meaningful advance care planning discussions in the primary care setting.á</t>
  </si>
  <si>
    <t xml:space="preserve">A possible benefit would be to increase awareness of personal knowledge or lack of knowledge regarding advanced care planning. </t>
  </si>
  <si>
    <t>This goal of this study is toáassess family practitioner knowledge of advance care at residency training sites, specifically regarding advance directives and billing and coding standardsáfor advance care planningáin comparisonáto the knowledge ofáother primary care practitioners in the community without residency-affiliated practices. In addition, we will look to compare knowledge of providers who practice inpatient versus exclusively outpatient.</t>
  </si>
  <si>
    <t>The research team will meet every 3 months to discuss protocol, duties and functions for the complete study duration. Research will be conducted out of one primary research location which has been identified as Fairfax Family Practice Fair Oaks office. Data collection will occur using password protected survey. All investigators will receive email correspondence of protocol and research design prior to data collection initiation.  The protocol will identify specific roles and functions for the entire research team.</t>
  </si>
  <si>
    <t>It is important for practitioners to be knowledgeable regarding advance care planning coding practices to help minimize physician barriers associated with advance care planning and to allow increased opportunities for meaningful advance care planning discussions in the primary care setting.áThis research study will increase awareness of physician knowledge of this subject matter.</t>
  </si>
  <si>
    <t xml:space="preserve">Practitioners from the Fairfax Family Practice Collaboration will be invited to complete the survey electronically using the practitionersÆ email addresses from the Outlook email directory. </t>
  </si>
  <si>
    <t xml:space="preserve">1. To determine whether providers who practice hospital are more knowledgeable regarding advance care planning 2. To determine whether provider knowledge varies with practice site </t>
  </si>
  <si>
    <t>The population will consist of 139 total family medicine practitioners, from Fairfax Family Practice Organization. This will include practitioners associated with a residency programs and practitioners not associated with the residency program . Practitioners will be recruited via emailed survey. áThe office manager will follow up with a printed copy of the recruitment email as well as the informed consent letter.	We will assess advance care planning knowledge using a 20 question online survey developed by the investigators which is compromised of common knowledge facts from Virginia legislature of advanced care planning. The survey includes 3 domains of knowledge including Virginia law, billing and coding requirements, and necessary elements of advanced care planning discussion. Practitioners will be invited to complete the survey electronically using the practitionersÆ email addresses from the practices Outlook email directory. The survey will be created using Survey Monkey software.  Inclusion criteria will be practitioners currently working at one of the 13 Fairfax Family Practice Center offices	To increase response rate, a reminder for survey completion will be emailed one week after initial distribution. In addition, the office manager will be asked to print out a copy of the survey to further distribute the info and the collected surveys will be returned to the principal investigators. Responses will be automatically emailed to the investigators via SurveyMonkey. Response rate will be tracked accordingly. Confidentiality will be maintained by anonymous surveys with no email address or personal information tracked.á</t>
  </si>
  <si>
    <t>Fairfax Family Practice ;</t>
  </si>
  <si>
    <t>HM20007097</t>
  </si>
  <si>
    <t>MIECHV Reflective Supervision Survey</t>
  </si>
  <si>
    <t>Mary Moore</t>
  </si>
  <si>
    <t>Over the past two decades the literature encasing infant and early childhood intervention has documented a developing awareness that those working on the front lines of early intervention may be helped by receiving ongoing support in the understanding of relationships and the perspectives of others, as well as their own thoughts and feelings associated with the work they do with families.  This is the premise of Reflective Supervision.  ôIn addition to ongoing training, frequent and consistent, Reflective Supervision is also necessary in order for home visitors to work effectively with families.  Moreover, this type of support is essential for the retention of home visitors, a critical factor in building and maintaining effective relationships with families and ensuring continuity of services (Azzi-Lessing 2011)öReflective Supervision has become an important and well-established tool in this field.  The implementation of Reflective Supervision in infant and early childhood intervention is grounded in the idea that those individuals providing services in this context will be able to consider a more comprehensive range of tactics for intervention with a better awareness and understanding of ôrelationship dynamics and the reasons why others think and act the way they doö (Watson and Gatti, 2012).  In other words, the practice of Reflective Supervision is believed to develop the capacity to step back and consider the thoughts and emotions in oneself and others (Fonagy, et al., 2002).  A critical research question for the proposed evaluation is whether Reflective Supervision, when implemented according to best practices, will improve home-visitorsÆ job satisfaction, and professional quality of life.  While there is an abundance of clinical literature that describes the process of Reflective Supervision and its objectives, there is a much smaller body of research that examines the impact of reflective consultation on infant and early childhood intervention staff.Watson, C., Gatti, S(2012). Professional development through reflective consultation in early intervention.  Infants and Young Children,25(2) 109-121.  Fonagy, P., Gergely, G., Jurist, E., &amp; Target, M. (2002). Affect regulation, mentalization and the development of the self. New York, NY: Other Press.</t>
  </si>
  <si>
    <t xml:space="preserve">This is a comprehensive evaluation of an intensive Reflective Supervision training and coaching program for Home Visiting Program Supervisors and Trainers provided by The Home Visiting Consortium (HVC), in partnership with the Virginia Early Childhood Mental Health (VECHMH) Office.   This training was provided in an effort to enhance service quality and build a strong, competent workforce with high levels of commitment and job satisfaction for those working for one of VirginiaÆs home visiting programs.  This training project is part of a long-term strategy to not only promote best practice and staff retention, but also to develop career ladder opportunities for home visiting program staff and build local capacity to sustain and expand services.  The central question of this evaluation is, ôHas professional quality of life increased through the implementation of Reflective Supervision into the home visitor û supervisor relationship?ö </t>
  </si>
  <si>
    <t xml:space="preserve">All research individuals will be working out of the same office.  Weekly update emails and bi-weekly meetings will be held for the duration of the project. Monthly meeting will be held with our client via teleconference.  The research team will discuss project protocol and progress as needed by email and phone.  PI will be informed immediately by phone or email if any adverse events or problems occur with the conduct of the study.  </t>
  </si>
  <si>
    <t xml:space="preserve">This study will allow VDH to determine whether the practice of reflective supervision is contributing to the quality of life of home visitors and their supervisors working within the programs they support.  This will also contribute to the larger body of knowledge surrounding this subject.  </t>
  </si>
  <si>
    <t xml:space="preserve">The Virginia Early Childhood Mental Health (VECHMH) Office will provide SERL with contact information for supervisors and home visitors of the programs throughout Virginia.  VECHMH will also send out an introduction email to all programs that introduces SERL and the evaluation to all potential participants.  </t>
  </si>
  <si>
    <t>1.	How are supervisors implementing key concepts associated with Reflective Supervision appropriately (to identify any possible differences in implementation across programs)? 2.	How often are Reflective Supervision techniques being applied (dosage effect)? 3.	Do the supervisors trained in Reflective Supervision have the level of understanding, of concepts taught, to successfully implement the program?4.	What changes are seen and felt by home visitors?5.	What changes are seen and felt by supervisors? Concurrently, longitudinal assessments will be conducted to ascertain changes to the professional quality of life of home visitors and supervisors.  The questions to be answered in association to evaluating the central question are: 1.	Has overall work climate changed within these programs?2.	Has professional quality of life increased for home visitors and supervisors? 3.	Has job satisfaction increased for home visitors and supervisors?Questions to be answered in association with examining the success or failure of the training will be: 1.	Is the program being implemented appropriately (to identify any possible differences in implementation across programs)? 2.	How often are Reflective Supervision techniques being applied (dosage effect)? 3.	Do the supervisors trained in Reflective Supervision have the level of understanding, of concepts taught, to successfully implement the program?4.	What changes are seen and felt by home visitors?5.	What changes are seen and felt by supervisors? Concurrently, longitudinal assessments will be conducted to ascertain changes to the professional quality of life of home visitors and supervisors.  The questions to be answered in association to evaluating the central question are: 1.	Has overall work climate changed within these programs?2.	Has professional quality of life increased for home visitors and supervisors? 3.	Has job satisfaction increased for home visitors and supervisors?</t>
  </si>
  <si>
    <t xml:space="preserve">SERL will conduct a systematic process evaluation to both identify implementation practices  of the Reflective Supervision training, and to examine the overall effect this training has on constructs associated with the quality of professional life.  A mixed methods approach will be used, in which the evaluators use both quantitative and qualitative methods of research. SERL will use qualitative (focus groups, individual interviews with those who have been trained in reflective supervision and those supervised by these individuals,  and supervisor session videotaping and coding) and quantitative (web-based surveys) methods to collect data to measure change over time and to compare intervention groups to control groups. We are not able to randomize due to the client already having conducted the training with a select group of supervisors. To control for the nonequivalent group design of the training assignment, propensity matching will be conducted prior to analyses to make comparison groups as similar as possible. Matching will be done based on the characteristics identified through the literature review as being positive predictors for successful home visitors and supervisors, as well as basic demographic variables (i.e., age, gender, race/ethnicity, length of time in current position).Materials to be used in the examination of  how Reflective Supervision is being implemented, are still being constructed and an amendment to IRB will be made for this part of the evaluation plan.An objective observational measure of Reflective Supervision implementation will need to be developed to assess the dynamic aspects of the supervisor-home visitor interaction. Observations will be conducted using videotaped mock sessions between the supervisor and home visitor or a SERL research assistant.  These observations will then be coded. The primary coder will be part of the evaluation team and will have had extensive knowledge of observational measures. Once category codes have been finalized, the primary coder will observe a video-recorded supervision session not included in the main data set, until codeûrecode reliability has reached 70% agreement or above. Two to three secondary coders will then undertake a training course in using the observational tool led by the primary coder. Training sessions will make use of a variety of learning processes and include: tutorial and instruction with discussion, reviewing previously learned codes, assignment feedback, reading sections of the manual, a battery of learning materials (such as quizzes, dialogues, transcripts and practice coding on video sessions) to encourage long-term retention of codes, with the aim of inter-rater reliability between the primary coder and each secondary coder reaching an overall agreement of 70% or above. The primary coder will code all recorded supervision sessions, and a subsample of these will be secondarily coded for reliability purposes.Description of data collection methods and scheduleSERL will conduct a systematic process evaluation to both identify implementation of the Reflective Supervision by supervisors, and to examine the overall effect this training has on constructs associated with the quality of professional life of home visitors. A mixed methods approach will be used, in which the evaluators use both quantitative and qualitative methods of research. SERL will use qualitative (focus groups individual interviews with those who have been trained in reflective supervision and those supervised by these individuals,   and supervisor session videotaping) and quantitative (web-based surveys) methods to collect data to measure change over time  and to make comparisons across two groups: Supervisors/Home visitors that have not had reflective supervision implemented Supervisors/Home visitors that have had reflective intervention implemented This approach strengthens the validity of results and triangulates multiple sources of data. Appropriate IRB approval will be sought for all evaluation efforts.To establish implementation practice, in relation to the Reflective Supervision training, SERL will conduct activities that examine the degree in which guidelines of Reflective Supervision are implemented and trainees understand concepts related to Reflective Supervision. Evaluation activities conducted to determine implementation dosage will be a web-based survey and videotaping of supervisor-home visitor supervisory sessions. The web-survey will be administered via REDCap to the 24 supervisors who completed the Reflective Supervision learning sessions in November 2015. This survey will collect information on supervisors understanding of concepts and procedures introduced during the Reflective Supervision training, as well as control and demographic variables (e.g., age, gender, length of time at job, education level). Questions for this survey will be created through reviewing literature and training materials. This survey will be administered four times; immediately after they finish the training, 3 months after training, 6 months, and 1 year.  Additionally, each supervisor who attended reflective training will be asked to videotape (observations) at least two sessions with their supervisees. The purpose of the videotapes is to be able to see how supervisors are implementing the Reflective Supervision techniques. Trained reviewers will review each of the videotaped sessions. Reviewers will use code sheets containing essential elements of Reflective Supervision. This will allow us to better understand how supervisors are implementing Reflective Supervision techniques and the degree to which they are implementing them. Finally, a short web-based survey concerning feelings of supervisors and home visitors will be administered every six months. This survey is being conducted to capture information on how Reflective Supervision is being received, which could influence the effectiveness of intervention. Five evaluation activities will be conducted to evaluate changes in professional job quality: 1) Work Climate/Job Satisfaction Survey, 2) PROQOL survey, 3) Focus groups. , 4) Reflective Supervision Interviews, and5) Exit InterviewsA key evaluative piece of both formative and summative evaluation efforts will be administering a work climate survey to capture data on climate that is specific to the work environments of home visiting  programs. A work climate survey will be adapted from existing and created measures supported by the literature. This will be a web-based survey administered using REDCap. This survey will be administered four times throughout the evaluation period to all supervisors and home visitors throughout the state of Virginia, regardless of attendance in Reflective Supervision. The purpose of this survey is to  capture employeesÆ perceptions regarding the cultural climate of their work place. The information will be leveraged to better understand the links between employee professional quality of life and retention in relation to reflective training. A job satisfaction scale will be included in this assessment tool, as well, to  measure how the staffÆs satisfaction with their job changes over this time. A web-based survey will be used to collect the data on the PROQOL survey using the REDCap software . It will be administered to assess professional quality of life of home visitors and supervisors and will be administered four times throughout the evaluation period to all supervisors and home visitors throughout the state of Virginia, regardless of attendance in the reflection supervision learning sessions. Research Electronic Data Capture (REDCap) software version 4.11.0 was created and is supported by Vanderbilt University. REDCap is a web-based, secure software that will be used to create, administer, and  manage research projects. This software is located on a secure university network and supported by VCU, and follows the rigorous security regulations put in place by VCU. Each participant will be assigned a unique identifier, which only study staff will be able to match with identifying information. Identification will be used to match individuals to specific home visiting models, as well as to match longitudinal data. The longitudinal feature of REDCap lets you define ôeventsö for your project that allow the utilization of data collection forms multiple times for any given database record. All data will be stored electronically on a secure server at VCU.Ten focus groups will be conducted, 5 with supervisors and 5 with home visitors. Two will be conducted in each of the five health regions, one with home visitors and one with supervisors.  For each of the 10 focus groups with home visitors and supervisors, the first 16 participants to respond will be included in the focus group. Though 16 participants will be recruited for each focus group, it is expected that approximately 10 to 12 will actually attend. A similar approach will be used for focus groups with supervisors, though since there are fewer we may not be able to have one per health region. There will be  one facilitator and one scribe at each focus group; all focus groups will be audio-taped. Focus groups will cover professional quality of life, as well as aspects of Reflective Supervision (i.e., what do they think of the process, how do they define professional quality of life). The focus groups will be conducted within the first three months of the evaluation project, so information obtained can be used to inform questions asked on the web-based surveys. In addition, individuals will be asked to describe their jobs, their perceptions of their roles, and to describe skills and resources that would improve their work. The focus groups will be audio-taped and transcribed for analysis. Focus groups will be scheduled based on feedback received from  home visitors and supervisors. A meal will be served at each focus group. Participants and facilitators will be asked to sign a confidentiality agreement, as well as a consent form to be audio taped. Telephone Interviews will be conducted with those who have been identified as being supervised by or trained in reflective supervision. Email will be used as the initial contact for those who will be recruited for these individual interviews. The email will be followed with a phone call where we will try to administer a semi-structured interview or set-up an appointment time, if the individual is busy. Interviews will last approximately 30 to 45 minutes (depending on the amount the participant wants to share). Questions will focus on application of reflective supervision. Due to the small size of this group, as well as geographical locations, conducting telephone interviews will allow us to ensure that these two groups are adequately heard.  (Materials for this next activity will be created from focus group information, and submitted with IRB amendment after focus groups occur) Finally, exit interviews (approximately 30 minutes in length) will be conducted by the evaluator via telephone with any member of the target population that chooses to leave the position during the period of the evaluation program. These interviews will be conducted using a semi-structured script that focuses on uncovering internal and external reasons the individual may have for leaving their position. This could offer alternate hypotheses as to why members of the target population leave their job. </t>
  </si>
  <si>
    <t>Virginia Department of Health;Virginia Department of Health;Virginia Department of Health;Virginia Department of Health;Virginia Department of Health;Virginia Department of Health;Virginia Department of Health;Virginia Department of Health;Virginia Department of Health;</t>
  </si>
  <si>
    <t>3;3;3;3;3;3;3;3;3;</t>
  </si>
  <si>
    <t>HM20007128</t>
  </si>
  <si>
    <t>Longitudinal Evaluation of the Impact of Sleep Problems on the Academic and Social Functioning of Adolescents with and without ADHD</t>
  </si>
  <si>
    <t>Sleep problems are related to poorer cognitive performance and higher rates of behavior problems and academic impairment (Astill et al., 2012; Beebe, 2011), making sleep a highly relevant issue for schools. Sleep problems are also highly prevalent, with 10-16% of adolescents in community samples exhibiting clinically significant sleep problems (Sing &amp; Kenney, 2013) and 22-25% reporting regularly falling asleep in class and while completing homework (National Sleep Foundation, 2006). Sleep problems are considerably more common in certain subgroups of adolescents, and prevalence rates approach 50% for adolescents diagnosed with Attention-Deficit/Hyperactivity Disorder (ADHD; Yoon et al., 2012). This is noteworthy because adolescents with ADHD exhibit severe academic impairment, including significantly lower school grades and achievement scores, and high rates of suspensions and school dropout (DuPaul &amp; Langberg, 2014), as well as greater social impairment such as peer rejection and loneliness in comparison to peers without ADHD (Hoza, 2007). Remarkably little is known about how sleep problems contribute to the educational functioning of middle and high school age adolescents (Dewald et al., 2010). The most recent review of the area identified only three prospective studies and concluded that the lack of longitudinal research examining the link between inadequate sleep and academic functioning was a significant gap in our knowledge of factors that promote or impair academic success (Shochat et al., 2014). Similarly, very few studies have examined whether sleep problems contribute to social impairments among adolescents (Xu et al., 2012). If sleep problems mediate the association between ADHD and academic or social functioning this would suggest that sleep is an important and potentially malleable intervention target for schools. Currently, evidence-based interventions for students with ADHD do not address sleep in any way. Further, schools do not routinely evaluate or even screen for sleep problems when students are referred for psychoeducational testing as best-practice guidelines for doing so are not available. Given the high rates of sleep problems in secondary school settings, it is likely that schools are failing to address a significant contributor to educational impairment for many students and up to half of all adolescents with ADHD. In fact, our cross-sectional work with 100 adolescents with ADHD found that daytime sleepiness significantly predicted homework problems, academic competence, and overall academic impairment above and beyond intelligence and symptoms of ADHD (Langberg et al., 2013). As we concluded after completing a comprehensive review of the literature (Becker, Langberg, &amp; Byars, 2015), longitudinal research is needed to establish how short-term and long-term sleep problems impact the functioning of adolescents with and without ADHD over time.Another important question is why the prevalence rates of sleep problems are so high in adolescents with ADHD? Individuals with ADHD have significantly higher intraindividual variability of sleep (e.g., a larger standard deviation of hours slept over a 1-week period) in comparison to their peers (Gruber &amp; Sadeh, 2004) and greater day-to-day variation in sleep onset latency in comparison to both typically developing peers and peers with other psychiatric disorders (Hvolby et al., 2008). It has been hypothesized that this variability is due to ôproblematic nightsö resulting from a combination of factors, including high rates of comorbid mental health conditions, family factors, and homework problems such as procrastination and homework completion difficulties that negatively impact bedtime, sleep latency, and sleep quality (Moreau et al., 2014). These factors may serve as malleable risk factors for sleep difficulties for all students, but given their especially high prevalence in families with adolescents with ADHD, may account for the high prevalence of sleep problems in this population. In sum, although untested to date, these risk factors may mediate the association between ADHD and sleep problems. Until research identifies malleable predictors of sleep for adolescents, intervention development cannot begin.</t>
  </si>
  <si>
    <t xml:space="preserve">Families who participate in this study receive a comprehensive diagnostic and psychoeducational evaluation and a report detailing the findings. Many families in our prior studies have used this report to obtain treatment services from psychologists/pediatricians and to obtain accommodations from the school where the student attends. </t>
  </si>
  <si>
    <t xml:space="preserve">As specified in the grant proposal, we are targeting adolescents between 8th and 10th grade as this tends to be an important developmental period for sleep and when sleep problems and inadequate sleep begins to emerge. </t>
  </si>
  <si>
    <t>Aim1.a: To longitudinally evaluate relations between adolescentsÆ sleep problems and their academic and social functioning across the transition from middle to high school.Aim 1.b: To longitudinally evaluate relations between potential predictors (e.g., comorbid symptoms, family factors, school factors) and adolescentsÆ sleep problems across the transition from middle to high school.Aim 1.c: To determine relations of ADHD status with sleep problems, academic performance, social functioning and other risk factors. Aim 2. Examine sleep problems as a mediator of the impact of ADHD on academic performance.Aim 3. Examine risk factors as mediators of the impact of ADHD on sleep problems.</t>
  </si>
  <si>
    <t xml:space="preserve">The PI uses the same process across each of his studies. For the past 5 years, Monday's from 9-10, the entire research team meets to go over study procedures, recruitment goals and strategies, and tasks to be accomplished during the upcoming week. As the number of projects has increased in the last year, the weekly research team meetings have been extended until 11. The PI also meets with the two study coordinators individually each week to discuss data collection and entry activities and participant retention activities. The PI meets with each student/trainee weekly and at these meetings any questions related to the consent process or regarding specific participants mental health are addressed. In addition, the PI is available by cell phone and there is a specific protocol for students conducting the evaluations to follow that requires them to call the PI if certain items are endorsed. Finally, this is a multi-site study. The PI has run other multi-site studies with this institution, CCHMC, and already has a protocol in place that includes weekly conference calls. </t>
  </si>
  <si>
    <t xml:space="preserve">Sleep is a much discussed topic these days in the literature and media. For example, school start times and how they impact adolescent functioning is an on-going debate in some of the surrounding school districts. Currently, there is insufficient longitudinal information/data available for schools and families to make informed choices about sleep. The data from this study will be used to inform guidelines related to the sleep needs of middle and high school age students. </t>
  </si>
  <si>
    <t xml:space="preserve">Study fliers will be sent home to all 8th grade students at select Chesterfield Middle Schools. The PI has an established relationship with those schools. If we are not recruiting enough participants with ADHD through that method, the ADHD specific flier may be sent home to families of 8th grade students. We do not obtain contact information unless the parent/guardian calls us, completes the phone screening process, and schedules an initial evaluation. As the recruitment flyer is the only point of contact in recruiting for this study, it is essential that compensation amounts be listed on this document. Families will use the flyer to consider whether they are willing to devote significant time and effort over a 2.5 year period to this study, completing questionnaires etc. If they are not aware that there is compensation available for this time and effort there is no reason to think that they would call us and ask about the study. As is, the compensation for a 2.5 year commitment is very low/conservative and thus not coercive. </t>
  </si>
  <si>
    <t xml:space="preserve">The primary objective of this research proposal is to conduct a prospective longitudinal study of adolescents with ADHD (8th grade and ages 13-14 at the start of the study) and a comparison group that includes a comprehensive assessment of sleep, academic and social functioning, and malleable risk factors that may predict the presence of sleep problems. Adolescents with (N = 150) and without ADHD (N = 150) will be recruited from secondary school settings. Participants will be followed for 2.5 years as they transition from middle to high school since this transition is often associated with disruptions in academic and sleep functioning (Benner &amp; Graham, 2009; Fredriksen et al., 2004). Subjective ratings and objective measures of sleep and academic and social functioning, as well as potential predictors of sleep problems, will be collected at five timepoints spaced equally apart (see Timeline; Table 1 in Appendix B). Further, an intensive, micro-level analysis of the short-term variability in sleep patterns and the associations between these patterns and daily functioning will also be conducted. Specifically, participants will wear actigraphs (i.e., watch-like device that objectively measures sleep indices) and complete daily sleep diaries over a two-week period corresponding with participants and teachers completing daily ratings of sleepiness, academic, and social functioning. Taken together, the findings generated from this study will lead to best-practice policy recommendations for how and when schools can include the assessment of sleep as part of psychoeducational evaluations and about school contextual factors that can impact sleep (e.g., school start time and amount of assigned homework). Further, this study has the potential to make a significant impact on the educational functioning of adolescents with and without ADHD because it is designed to directly inform intervention development. </t>
  </si>
  <si>
    <t>OverviewIn the proposed multi-site study, two cohorts of eighth grade students with and without ADHD will be recruited at each research site (i.e., Virginia Commonwealth University [VCU] and Cincinnati ChildrenÆs Hospital Medical Center [CCHMC]; total study N = 300 participants; 150 ADHD and 150 Comparison). Each cohort will be prospectively followed for 2.5 years, with five evenly-spaced assessment points occurring during this time. A comprehensive multi-method assessment approach will be used, including collecting ratings of sleep and functioning from parents, teachers, and students at all timepoints. In addition, at three of the timepoints, the adolescents will wear state-of-the-art actigraphs and complete daily sleep diaries over a two-week period, during which time adolescents, their parents, and teachers will complete daily ratings of daytime sleepiness and academic/classroom functioning. This measurement approach will allow us to evaluate the long-term and bidirectional associations between sleep and functioning as well as to clearly identify malleable predictors of sleep problems and how these risk factors differ for adolescents with and without ADHD. Further, this approach will allow innovative micro-level analyses to be conducted, evaluating the specific impact of daily variations in sleep on academic and social functioning at school.  Research ParticipantsEighth grade students will be recruited from six public middle schools in the Richmond, Virginia area (VCU site) and eight middle schools in the Cincinnati, Ohio area (CCHMC site). The 14 middle schools involved in this project will provide us with a diverse sample of participants and educational settings. Both PIs have successfully established collaborative relationships with schools in and around Richmond, Virginia (VCU) and Cincinnati, Ohio (CCHMC). In addition to the research sites being located in two different geographic regions in the United States, the schools provide access to students with a range of socioeconomic statuses and a sizeable percentage of students who are minorities and who receive free or reduced lunch.  Across the duration of the project, participating students will be in eighth through tenth grades and range in age from 13 to 16 years. RecruitmentThe first cohort will be recruited in the fall of 2016 (75 VCU + 75 CCHMC; total Cohort 1 N = 150). These students will remain in the study until the fall of 2017. The second cohort of 150 participants will be recruited in the fall of 2017 and will remain in the study until the fall of 2019. To facilitate recruitment, researchers will provide school staff with descriptions of ADHD symptoms (e.g., inattention, disorganization) so that subsequent recruitment efforts for the ADHD group will be based on observed characteristics of students, rather than previous diagnoses. Educators will be given study brochures and enrollment instructions to send home to all families of students in eighth grade and will include recruitment information in their regular contacts (e.g., newsletters) with parents. This ensures that all eight grade students/families have the opportunity to participate and ensures our ability to recruit students with and without ADHD. Interested parents will be instructed to call the study coordinator at the associated site. The study coordinator will read a script providing detailed information about the study and parents will complete a brief phone screen. Eligible families who remain interested will then be scheduled for the inclusion/exclusion evaluation which will be completed at their childÆs school. Parents who would rather complete the evaluation at a location other than the school will have the option of completing the assessments at the PIsÆ clinic (i.e., VCU ADHD Clinic and CCHMC Center for ADHD) and transportation will be offered to all families as part of the phone screen. The research team has successfully used these same school-based recruitment methods with multiple large, completed studies of adolescents with ADHD. Phone screenAll participants will go through the same phone screen process. Specifically, when a caregiver calls they will be read an IRB-approved phone script that describes the study. If the caregiver continues to be interested, they will be asked a set of questions to screen for their childÆs eligibility to participate. In addition to questions regarding general inclusion and exclusion criteria (e.g., age, core classes in regular education classrooms, exclusionary psychiatric diagnoses), caregivers will be asked questions regarding their childÆs inattention using the ADHD inattention items on the Vanderbilt ADHD Diagnostic Rating Scale (Wolraich et al., 1998). This will allow the study staff to monitor recruitment for participants who are likely to meet criteria for the ADHD or non-ADHD study groups, though final group status will be based solely on the timepoint 1 visit. Students who meet screening criteria for participation in either the ADHD or non-ADHD groups will be scheduled for an in-person visit where informed consent/assent, the diagnostic evaluation, and completion of timepoint 1 measures will occur.Study Design and Methodology The proposed study is a controlled prospective longitudinal design, wherein two cohorts of eighth grade students with and without ADHD will be recruited in two consecutive years. Importantly, the research team will selectively recruit and enroll to ensure that there are an equal number ADHD and non-ADHD participants at each of the participating schools. This recruitment strategy will ensure that the sample is diverse. Further, this will significantly increase the likelihood that the groups will be comparable on other factors known to impact academic functioning, such as socioeconomic status, ethnicity, and academic demands of the school. Although we will certainly be able to control for these factors in the analyses, selectively recruiting an equal number of ADHD and non-ADHD participants from each school will increase the likelihood that factors that are more difficult to measure (e.g., academic demands of the school) will be equally balanced across groups. The five assessment timepoints are described next.Timepoint 1 (T1)Timepoint 1 (T1) will be the baseline visit and it will occur in the fall of the participantÆs eighth grade year. The diagnostic evaluation procedures described above will also occur at T1. In addition, working memory and processing speed tests will be administered to the adolescent and their caregiver and teachers will complete rating scales assessing sleep, academic, social, and family functioning. Finally, the adolescent will be provided with an actigraph and directions for its use.  The adolescent will also be asked to complete an online sleep diary over the next two-weeks.  After this two-week period the actigraph will be returned to the study staff at a diagnostic feedback appointment, at which time results from the diagnostic evaluation will be summarized in a report and reviewed with the family. Timepoint 2 (T2)Timepoint 2 will be an in-person visit that occurs in the spring, at the end of the participantÆs eighth grade year. In addition to rating scales completed by the adolescent and their caregiver and teacher, the Wechsler Individual Achievement Test, Third Edition (WIAT-III) and the working memory and processing speed tests administered at T1 will be re-administered. The actigraphs and sleep diaries will be provided to participants 1 week prior to their T2 evaluation and participants will return that actigraphs at the time of their T2 evaluation.Timepoint 3 (T3)Timepoint 3 will occur in the fall of the participantÆs ninth grade year. In order to reduce strain on participating families and to aid in study retention, T3 consists of a shortened battery in comparison to the previous timepoints. Since no measures requiring in-person administration are included at T3, participants will complete T3 ratings online though REDcap, and if that is not feasible the ratings will be mailed to them.  Timepoint 4 (T4)Timepoint 4 will occur in the spring, at the end of the participantÆs ninth grade year. The T4 measures are identical to the T3 measures and participants will again complete T4 ratings online through REDcap, and if that is not feasible the ratings will be mailed to them.  Timepoint 5 (T5)Timepoint 5 will be an in-person visit that occurs in the fall of the participantÆs tenth grade year. The T5 measures are identical to the T2 measures with an additional two measures and still including a re-assessment of participantsÆ academic achievement (WIAT), working memory, and processing speed. The actigraphs and sleep diaries will be provided to participants 2 weeks prior to their T5 evaluation and returned at the time of their evaluation.Actigraphy and daily ratings of sleepiness and functioningIn order to objectively measure participantsÆ sleep functioning, adolescent participants will receive a study-provided actigraph and instructions for its use at T1, T2, and T5. The participant instructions describe and define a ôtypical week at schoolö and instruct participants to wear the actigraph during two consecutive ôtypical weeksö. A number of examples are provided of events that would make the week atypical (e.g. mid-terms or weeks with multiple days of holiday).  Following the T1 assessment, adolescents will wear the actigraph for two weeks and also report on their sleep-wake patterns in a daily sleep diary. The actigraph functions outwardly as a wristwatch but collects movement data that are entered into an algorithm to infer sleep and wake states. Although actigraphy is inadequate for measuring certain sleep-relevant domains (e.g., bedtime resistance, daytime sleepiness), it objectively assesses sleep duration and sleep quality (Sadeh, 2011; Sadeh, Sharkey, &amp; Carskadon, 1994). Participants will be instructed to wear the actigraph at all times with the exception of participation in contact sports or when in contact with water (e.g., showering, bathing, swimming). Data from the actigraph will be used to obtain objective indices of sleep onset, offset, and efficiency. The three 2-week periods at each timepoint (T1, T2, and T5) during which the actigraphy is worn the adolescent, parent, and their teachers will complete daily ratings. After school each afternoon during this two-week period, participants will receive a text or e-mail (as preferred by the participant) that includes a link to a brief survey regarding their sleepiness and mood during the day. Likewise, teachers will receive an e-mail with a link prompting them to complete the survey assessing participantsÆ daytime sleepiness and academic/classroom functioning. The adolescent and teacher surveys are described in more detail below (see b.8. Measures) and will be administered using REDcap, a secure, web-based application for online data collection that the PIs have successfully used in several previous studies. In the rare event that an adolescent does not have Internet access (either on a home computer or cell phone), and consistent with procedures in previous studies (e.g., Gillen-OÆNeel et al., 2013), they will be provided with a packet of the daily ratings to complete with each date specified on a separate page for when it should be completed. Participants will wear the actigraphs 2-week periods immediately prior to their in-person T2 and T5 research visits. However, participants and their teachers will not be asked to complete daily ratings at T2 or T5 in order to ensure reasonable participant burden.</t>
  </si>
  <si>
    <t>Chesterfield County Public Schools;Henrico County Public Schools;Chesterfield County Public Schools;Chesterfield County Public Schools;Henrico County Public Schools;Chesterfield County Public Schools;Chesterfield County Public Schools;Henrico County Public Schools;Chesterfield County Public Schools;Henrico County Public Schools;Henrico County Public Schools;Chesterfield County Public Schools;Henrico County Public Schools;Chesterfield County Public Schools;Chesterfield County Public Schools;Chesterfield County Public Schools;Chesterfield County Public Schools;</t>
  </si>
  <si>
    <t>1;1;1;1;1;1;1;1;1;1;1;1;1;1;1;1;1;</t>
  </si>
  <si>
    <t>HM20007901</t>
  </si>
  <si>
    <t>HCV Treatment Registry</t>
  </si>
  <si>
    <t>Richard Sterling</t>
  </si>
  <si>
    <t>The development of all oral direct acting antiviral (DAA) therapy for chronic hepatitis C virus (HCV) has revolutionized how we treat HCV. Clinical trials show sustained virologic response (SVR) rates, defined as undetectable HCV RNA at 12 weeks after completing therapy, SVR12) greater than 90% (see attached reference list) . Furthermore, populations that were previously defined as "hard to treat" with interferon based therapy, such as African Americans and those living with HIV, are prevalent in our clinics and often underrepresented in clinical trials. Therefore However, it is unclear if these phenomenal results translate to clinical practice. Because VCUHS serves a diverse patient population that includes private insurance, medicare, medicaid, indigent, and the Virginia Department of Corrections (DOC), we are ideally suited to address this gap in knowledge.  This registry also allow us to access our treatment list to identify subjects for future research projects.Patients who need treatment are referred by one of the hepatology providers to our HCV Treatment Coordinator through Cerner. Once they are ready to start treatment, their chart is reviewed (in Cerner) and a treatment plan is made based on good clinical practice and up to date HCV treatment guidelines (AASLD-IDSA). After a script is written, the medications go to our pharmacy for the approval process. Once the patient has been approved for treatment, they are given an appointment with one of the treatment providers and seen at week 4 and 12 of treatment. For those on longer duration of treatment, based on standard guidelines, they are also seen at week 16 or 24. All patients are seen again 12 weeks after they complete treatment for SVR. During each visit, side effects and compliance are reviewed. To keep track of our patients on HCV therapy, all patients treated by the VCUHS HCV Clinic are recorded in our HCV QAData Base as part of our Gastrointestinal Division's Quality Control. This is an excel file on a password protected shared drive that is behind the VCU fire wall. As part of our Quality Control and to keep track of who we are treating, those that start treatment are entered into our HCV treatment data base on an excel file that is keep on the password protected shared drive behind the VCUHS file wall. Basic demographic and clinical information is entered. Because this is for clinical QA ALL patients that we treat are entered and no patient is excluded.</t>
  </si>
  <si>
    <t xml:space="preserve">Given the high cost of HCV medications, there is a need to track our outcomes.  Our experience with treatment and learning from that will improve patient care.  </t>
  </si>
  <si>
    <t xml:space="preserve">HCV is very common in the DOC (30-50%) compared to the general population (1.5-2%) and left untreated is a major cause of morbidity and mortality.  Little data exist on the utility of DAA in inmates. We currently treat them via telemedicine. DAA are not currently FDA approved for the treatment of HCV in those &lt;18 yrs of age. We are not currently treating anyone who is &lt;18 years of age. </t>
  </si>
  <si>
    <t xml:space="preserve">To create a registry of patients with HCV treated at VCU with direct acting antiviral (DAA) oral HCV therapies.  We hypothesize that SVR rates with DAA HCV treatments are high, thus allowing us to follow our patients for outcomes (response rates and clinical outcomes such as regression/progression of fibrosis and outcomes of advanced fibrosis, such as decompensation and HCC). </t>
  </si>
  <si>
    <t xml:space="preserve">The HCV Treatment team at VCU (Dr. Sterling, Dr. Lee, Dr. Patel, Shawn Lewis (NP), Reena Cherian (NP, Dr. Carolyn Driscoll (NP), Katheen Genther (RN), Darlene Powell (RN), Jill Myerly (RN, and Glenda Bruce (RN)) have regularly scheduled meetings (sometimes weekly) to discuss HCV treatment in our patients. </t>
  </si>
  <si>
    <t xml:space="preserve">This analysis will allow us to compare the SVR12 rates among 3 diverse populations (private patients, indigent patients, and the VA DOC patients receiving HCV care via VCU Telemedicine). If our hypothesis is correct, then these data can be used nationally to support treatment in both undersreved populations (indigent and DOC).  It will also allow us to track our patients long term to determine the benefits of curing HCV.  </t>
  </si>
  <si>
    <t xml:space="preserve">All pateints that we treat for HCV are entered into the spread sheet on the password protected shared drive behind the VCUHS fire wall. All subjects are seen by one of the hepatology providers and treatment staff as part of routine care.  All subjects are seen prior to initiating HCV treatment.  They will be approached at that time.  If not, then those on treatment will be approached when they come in for follow-up on treatment or post-treatment visits.  Only study personnel will approach a patient to discuss enrollment in the registry.  </t>
  </si>
  <si>
    <t>To create a registry of patients with HCV treated at VCU with direct acting antiviral (DAA) oral HCV therapies.  This will allow us to:1. To describe the patient population undergoing HCV treatment in the era of DAA therapy.2. To describe the SVR rates among the 3 main HCV popuations (Private, Indegent, and DOC).3. Identify factors associated with non-SVR in order to improve our quality of practice. 4. Assess outcomes on those that respond to therapy.5. Develop a registry for future research questions.</t>
  </si>
  <si>
    <t xml:space="preserve">This protocol is to create a registry to allow for ongoing data collection and future contact of individuals for future studies. The registry will be used for analyzing outcomes of DAA treatment including modifying factors for outcome including insurance status, incarceration this is only noted if the individual is in the DOC at the time of HCV treatment, concurrent illness and medications. All care, including all office visits, laboratory tests, and outcome measures (SVR) are routine care. No additional testing or office visits are being done as part of the registry.Data collected will be demographics (medical record number, age, gender, race), baseline fibrosis strata (mild-moderate vs. advanced), baseline laboratory tests (liver enzymes, CBC, HCV RNA, genotype), prior HCV treatment history (treatment naive vs. experienced), HIV status, clinic they are being treated in (private, Indigent, and DOC), concomitant medications as applicable, concurrent illness, long term outcomes, such as fibrosis regression/progression, need for liver transplantation, or development of liver cancer.,  and current DAA therapy and duration (8, 12, 16, or 24 weeks). We will collect information of the response to treatment (HCV RNA) at weeks 4, end of treatment, and at 12 weeks after completing treatment for sustained virologic response (SVR) at 12 weeks after stopping treatment. The primary outcome is week SVR12. New Patients will be asked to enroll in the registry.  Those that provide informed consent for the registry will be entered into the registry and ongoing data collection will occur.  Once a subject has completed treatment and their routine care is transferred back to referring provider, they may be contacted again for participation in future studies that may involve additional interaction and data collection like surveys or blood.  These will require IRB review and approval.   We will analyze data in the registry, at the times of analysis only deidentified data sets (or limited data sets to include dates) will be utilized.  No identifiable data sets will be provided to other investigators without IRB approval. Data that is currently in the QA database will be copied to the registry according to the following process.  Because we want to include those subjects that have completed treatment, we will try to obtain consent form those who we still follow in our practice. However, we may not be able to contact all past patients because they are no longer in our clinics or are lost to follow-up.  This will create three sets of patients. (see figure for details).  </t>
  </si>
  <si>
    <t>Virginia Department of Corrections: Amonette, Mark S. (VADOC) (Mark.Amonette@vadoc.virginia.gov);Virginia Department of Corrections: Amonette, Mark S. (VADOC) (Mark.Amonette@vadoc.virginia.gov);Virginia Department of Corrections: Amonette, Mark S. (VADOC) (Mark.Amonette@vadoc.virginia.gov);Virginia Department of Corrections: Amonette, Mark S. (VADOC) (Mark.Amonette@vadoc.virginia.gov);</t>
  </si>
  <si>
    <t>HM20012225</t>
  </si>
  <si>
    <t>RFC Message Testing</t>
  </si>
  <si>
    <t>Kellie Carlyle</t>
  </si>
  <si>
    <t>Sexual violence (SV) and dating violence (DV) on U.S. college campuses is a pervasive problem with far-reaching implications for public health, safety, and social welfare. While college campuses generally have lower rates of violent crimes, this is not true for SV (a broad term which we use here to include the full range of sexual coercion, assault, and forcible rape) and DV (including sexual, physical, emotional and psychological forms of abuse). The 2015 Campus Climate Survey [1] conducted by the Association of American Universities compiled responses from more than 150,000 college students at 27 top universities across the country and, overall, 23% of undergraduate women said they had been physically forced or threatened with force into unwanted sexual contact. By the time women reached their senior year of college that figure rose to more than 33%. For undergraduate men, about 5% said they had been victims of unwanted sexual contact. Additionally, lesbian, gay, bisexual, asexual or questioning and transgender, genderqueer, gender nonconforming, or questioning students (LGBTQ+) undergraduate students reported rates of SV/DV at, often, much higher rates than heterosexual and/or cisgender students. For example, nonconsensual sexual contact rates were 13.7% for gay and lesbian students, 25.3% for bisexual students, 18.6% for asexual and questioning students, and 10.8% for heterosexual students (though heterosexual menÆs low reporting rates brought the average down; 18.1% of heterosexual women reported such victimization). WhatÆs more, 24.1% of TGQN students (Transgender woman, Transgender man, Genderqueer, gender non-conforming, questioning, not listed) reported nonconsensual sexual contact since entering college, compared to 5.4% of cisgender men and 23.1% of cisgender women. DV rates were lower, but showed the same trends: 22.8% of TGQN students (compared to 12.8% of cisgender women and 9.3% of cisgender men), 12.8% for gay and lesbian students, 18.5% for bisexual students, 18.6% for asexual or questioning students, and 9% for heterosexual students [1]. Overall, the Association of American Universities [1] estimate that LGBTQ+ college students experience SV/DV at rates 2-3 times that of their heterosexual, cisgender counterparts, clearly signaling a need to address whether SV/DV prevention programming in the campus environment is meeting the needs of this student population.The RFC is a theoretically-based primary prevention program that utilizes a bystander approach to prevent SV/DV and promote healthy relationships on college campuses. To date, the RFC has been implemented by over 400 college campuses and was named as a promising prevention program by the White House. The developers of the RFC took steps to avoid heteronormativity in the original design of messages and activities in the RFC; however, much has changed in how we understand LGBTQ+ individuals and dating relationships in the ten years since the RFC was developed. They recently made modifications to the RFC to make it as responsive to the needs of LGBTQ+ as it is for cis gender, heterosexual college students in preventing SV/DV. This study is to focus group test the revised messages before launching them nationwide in the fall.1.	Cantor, D. and W.B. Fisher, Report on the AAU Campus Climate Survey on Sexual Assault and Sexual Misconduct. 2015: Rockville, MD: Westat. Retrieved from www. aau. edu/uploadedFiles/AAU_Publications/AAU_Reports/Sexual_Assault_Campus_Survey/Report% 20on% 20the% 20AAU% 20Campus% 20Climate% 20Survey% 20on% 20Sexual% 20Assau lt% 20and% 20Sexual% 20Misconduct. pdf.</t>
  </si>
  <si>
    <t xml:space="preserve">Given the educational nature of the Red Flag Campaign, participation could serve as a learning experience. </t>
  </si>
  <si>
    <t xml:space="preserve">Focus groups are designed to target general population of VCU undergraduates, as they are the intended audience for bystander education activities. </t>
  </si>
  <si>
    <t>This study examines revised prevention messages for the Red Flag Campaign (RFC). In 2006, the Virginia Sexual and Domestic Violence Action Alliance developed the RFC to prevent dating violence on college campuses and it is now used on over 400 campuses nationwide. VCU students have been featured in RFC messages throughout the campaigns history and have played an integral role in providing feedback in the message development and refinement process over the past decade. The RFC is implemented on the VCU campus each fall and includes posters and social media images. Last semester, the Action Alliance updated their images to be more inclusive of lesbian, gay, bisexual, transgender, queer and other individuals (LGBTQ+). Our research questions are whether VCU students find these revised messages effective and if they have any additional suggestions for changes?</t>
  </si>
  <si>
    <t xml:space="preserve">All investigators and members of the research team attend regular (weekly) meetings during which the project protocol is reviewed and questions/concerns are addressed in a timely fashion. Every team member is responsible for completing a specific task or tasks each week; the results of which are discussed at the weekly meeting. </t>
  </si>
  <si>
    <t xml:space="preserve">The knowledge gained from this study will be used to inform development of survey instruments that could yield significant insights in the field of sexual assault prevention. One of the long term goals of the project is to establish the empirical evidence base for the effectiveness of the Red Flag Campaign. This is the necessary next step toward the ultimate goal of establishing the RFC as a model prevention program recognized by the U.S. Department of Health and Human Services. </t>
  </si>
  <si>
    <t xml:space="preserve">Participants for the focus groups will be recruited through VCU's Spit for Science. Spit for Science (is a university-wide project at VCU that creates unique, cross-disciplinary opportunities for students to work with leading researchers in emotional health and substance use.  The scientific focus of the project is to understand why some people are more likely than others to develop problems associated with substance use and emotional health by examining how individual genetic predispositions come together with environmental factors to contribute to these outcomes. We then use the findings from the project to feed back into coursework, programming and policy at VCU to benefit our VCU students and community.)An email will be sent by the PI to participants of the Spit for Science project to recruit the first 60 students who respond and are interested in participating. </t>
  </si>
  <si>
    <t xml:space="preserve">The aim of this study is to obtain qualitative feedback via focus groups to understand whether the revised RFC messages are acceptable to our target audience of college students. Specifically, we want to understand if students who identify as LGBTQ+ feel represented in the messages and whether students who identify as cisgender also still identify with the messages. </t>
  </si>
  <si>
    <t xml:space="preserve">This study consists of a series of focus groups designed to elicit feedback on messages for the RFC. The focus groups will be held in spaces on the Monroe Park Campus that are convenient to participants and offer confidentiality (e.g., conference rooms in the departments of the Co-Investigators). Each focus group is expected to last between 45-60 minutes. Participants will be shown a series of messages from the RFC and asked about their reactions to them. Upon completion of the focus group (but before leaving), participants will complete a brief demographic survey so that we can report on the characteristics of those participating in the study. </t>
  </si>
  <si>
    <t>The Virginia Domestic and Sexual Violence Action Alliance ;</t>
  </si>
  <si>
    <t>HM20010615</t>
  </si>
  <si>
    <t>Does patient movement affect CPR quality?</t>
  </si>
  <si>
    <t>Allen Yee</t>
  </si>
  <si>
    <t>Moving the patient from the scene, to the ambulance, then again when transferring to the hospital stretcher, could create interruptions in CPR or lead to ineffective CPR.Gyory RA, Buchle SE, Rodgers D, Lubin JS. The Efficacy of LUCAS in Prehospital Cardiac Arrest Scenarios: A Crossover Mannequin Study. West J Emerg Med. 2017 Apr;18(3):437-445.Kim TH, Hong KJ, Sang Do S, et al. Quality between mechanical compression on reducible stretcher versus manual compression on standard stretcher in small elevator. Am J Emerg Med. 2016 Aug;34(8):1604-9.Kurz MC, Dante SA, Puckett BJ. Estimating the impact of off-balancing forces upon cardiopulmonary resuscitation during ambulance transport. Resuscitation. 2012 Sep;83(9):1085-9.Olasveengen TM, Wik L, Steen PA. Quality of cardiopulmonary resuscitation before and during transport in out-of-hospital cardiac arrest. Resuscitation. 2008 Feb;76(2):185-90.Stone CK, Thomas SH. Can correct closed-chest compressions be performed during prehospital transport? Prehosp Disaster Med. 1995 Apr-Jun;10(2):121-3.Sunde K, Wik L, Steen PA. Quality of mechanical, manual standard and active compression-decompression CPR on the arrest site and during transport in a manikin model. Resuscitation. 1997 Jun;34(3):235-42.</t>
  </si>
  <si>
    <t xml:space="preserve">Does the use of mechanical CPR devices (Lucas or Autopulse) positively affect the CPR quality while performing patient movements by EMS. </t>
  </si>
  <si>
    <t>All participants will be briefed regarding protocols by email and in person.</t>
  </si>
  <si>
    <t>Could improve outcomes for victims suffering from cardiac arrest.</t>
  </si>
  <si>
    <t>Can we improve the CPR fraction, quality, and/or compliance using a mechanical CPR device when compared to manual CPR when moving patients up/down stairs and when in an elevator? We wish to compare 2 mechanical devices (LUCAS and Autopulse) to mechanical CPR using simulator/manikin in 6 patient movement scenarios.</t>
  </si>
  <si>
    <t>We will evaluate compression fraction, compressions per minute, and compression depth using manikins while performing CPR manually and with mechanical devices using a manikin crossover control study format.Participants: 8 healthcare personnel (research assistants) including EMTs, EMT-Is, and paramedics, all with experience in prehospital CPR. All have received training on manual CPR and are currently certified in BLS for healthcare providers by the AHA. All of these volunteers have also received training on either the Lucas or Autopulse mechanical CPR devices.Devices: Lucas2 (PhysioControl) and Autopulse (Zoll)Manikin: Laerdal Resusci Anne SimulatorExperimental Protocol: Each scenario with start with the manikin already intubated, and measurements will begin when chest compressions are started manually or mechanically, with both devices tested separately. Measurements of chest compression depth and rate will be continuously recorded until the scenario stops. The scenarios will include:1. Moving the patient from the ground to an EMS stretcher2. Moving the patient on the EMS stretcher into the back of an ambulance3. Moving the patient from the back of the ambulance on the EMS stretcher4. Moving the patient from the EMS stretcher onto the hospital stretcher5. Moving the patient from the third story to the first using stairs6. Moving the patient from the third story to the first using an elevatorNo access to identifiable data, no records will be kept regarding the human participants assisting with this study.</t>
  </si>
  <si>
    <t>Chesterfield Fire and EMS;Goochland Fire-Rescue;</t>
  </si>
  <si>
    <t>HM20011200</t>
  </si>
  <si>
    <t>Factors Affecting the Enrollment Rates of Emergency Notification Systems in Virginia Localities</t>
  </si>
  <si>
    <t>William Pelfrey</t>
  </si>
  <si>
    <t>A basic review of enrollment of the population in an emergency mass notification system indicates that enrollment rates are extremely low.  These systems are very expensive and critically important to notifying citizens of emergencies and actions citizens should take in the event of an impending disaster.  It is important that localities identify factors affecting enrollment rates and what can be implemented to improve enrollment rates.</t>
  </si>
  <si>
    <t>Methods to improve enrollment rates for emergency notification systems in localities.  There are no direct benefits for individual participants.</t>
  </si>
  <si>
    <t>Only a designated Emergency Manager for a locality in Virginia with an emergency mass notification system will be able to answer the questions.</t>
  </si>
  <si>
    <t>Enrollment in locality emergency mass notification systems is likely affected by demographics of the population.  Which demographic factors have the largest impact on enrollment numbers.  How might a locality improve enrollment in their emergency mass notification system? See the secondary data to be used for comparison with enrollment rates.</t>
  </si>
  <si>
    <t>The team will communicate through E-mail, telephone and on-line video conference on a periodic basis as required.</t>
  </si>
  <si>
    <t xml:space="preserve">Emergency notification systems have important implications for public safety.  Enhancing communication strategies for all populations will produce benefits for residential populations and facilitate the effectiveness of emergency preparedness organizations.  </t>
  </si>
  <si>
    <t>Information of which localities have an emergency mass notification system is available at publicly accessible websites for each locality</t>
  </si>
  <si>
    <t xml:space="preserve">For Virginia localities having a mass notification system enrollment rates will be correlated with various demographic data to determine if any of the below factors affect enrollment.  Rates will be compared with each other to identify what enrollment rate should be expected in emergency mass notification systems for different communities.Examine enrollment as related to following community features:1)      Population &amp; Population Density2)      Mean income3)      Educational Attainment4)      Locality Poverty Rate5)      Percent of Population Disabled </t>
  </si>
  <si>
    <t>A Survey will be conducted using Survey Monkey, with localities in Virginia identified on their web sites to have an emergency mass notification system.  The following questions will be asked.1 Your Name:2 Your Agency/Jurisdiction:3 What is the name of your Mass Notification System? (Fairfax Alerts, Alert Portsmouth, etc.)4 How many registered accounts are in your mass notification system as of today?5 Is your Mass Notification System "opt-in"? (requires an individual to register)6 Would you be willing to answer additional questions regarding enrollment in your system?A followup will be conducted by phone if necessary if the participation rate is too low.The collected data will be compared with demographically similar localities to see what factors might affect enrollment rates.  Attached is the spreadsheet of the secondary data collected and the source of the data.</t>
  </si>
  <si>
    <t>Arlington County Department of Public Safety Communications &amp;amp; Emergency Management;Arlington County Department of Public Safety Communications &amp;amp; Emergency Management;</t>
  </si>
  <si>
    <t>HM20015612</t>
  </si>
  <si>
    <t xml:space="preserve">PROJECT TREAT (Therapy-Related Effects on Addiction Treatment) </t>
  </si>
  <si>
    <t>Lori Keyser-Marcus</t>
  </si>
  <si>
    <t xml:space="preserve">Behavioral interventions are a key component of treatment for individuals with substance use disorders (SUDs).  Behavioral strategies are used to engage individuals in treatment, as well as to equip them with skills to cope with stressful events and cues that may trigger cravings and/or lapse/relapse to substance use.  Medicated-Assisted Treatment (MAT) is the use of FDA- approved medications, in combination with counseling and behavioral therapies, to provide a ôwhole-patientö approach to the treatment of individuals with substance use disorders (SAMHSA.gov).  Cognitive behavioral therapy (CBT) is an evidence-based treatment that is commonly used alone or as an adjunctive therapy to medication to treat a number of substance use disorders.  However, CBT was developed and studied almost exclusively, with participation tested in closed cohorts.  Unfortunately, the closed-group model in which CBT has been shown to be effective is not conducive to real-life settings, as treatment programs generally provide treatment to patients in open groups which allows for flexibility of attending groups, based on their availability on a given day/time, and also allowing participants to joinprograms at any time (instead of waitlisting them to start counseling when a new treatment group is beginning). In response to this discrepancy, "Mind Freedom" was developed as a modular program, in which a person can enter and leave at any point in the treatment, and any patient who participates will have an equal experience to anyone else. The four modules were designed to accommodate an open substance abuse treatment program. Each section includes a stand alone module with five one-hour lessons. Modules do not require familiarity with other modules. This allows each lesson to be equally beneficial to participants, regardless of when they entered treatment.  Previous work with "Mind Freedom" in a VA setting has demonstrated efficacy, with regard to treatment engagement, retention, and substance use as compared to treatment as usual.  The goal of the current study is to further test the intervention in a non-Veteran, outpatient, university-based MAT treatment program.    </t>
  </si>
  <si>
    <t xml:space="preserve">There are no potential direct benefits for participants in the study.  </t>
  </si>
  <si>
    <t>The goal of the current investigation is to compare treatment engagement, retention, and substance use outcomes between individuals who attend standard group based behavioral treatment (Counseling as Usual (CAU)) as compared to individuals enrolled in a manualized evidence-based group format counseling program, in a university based medication assisted treatment program (MAT).  It is hypothesized that the manualized behavioral therapy would be more effective than standard clinical practice in:1) engaging patients in the initial 8 weeks of treatment (percent of treatment visits attended in the first eight weeks of treatment),  2) retaining patients in treatment (at 3, 6, and 12 months post enrollment)3) improving adherence to treatment (as measured by UDS results for prescribed and non-prescribed drugs/medications) Further, an exploratory aim of the study is to examine the relationship between demographic, psychosocial, and substance use history; and treatment engagement, retention, and substance use measures across conditions</t>
  </si>
  <si>
    <t>All team members who will be participating in participant recruitment, consent and survey administration will be trained by the PI or co-investigators on study protocol and best practices before the study start. Ongoing communication will occur during implementation of the study via email and regularly scheduled face-to-face meetings.  Study personnel will be instructed to contact the PI with any problems with study conduct or adverse events via telephone call as well as written documentation by all study personnel involved in the incident.</t>
  </si>
  <si>
    <t xml:space="preserve">The goal of the current investigation is to compare treatment engagement, retention, and compliance in a university-based medication assisted treatment program (MAT),  between individuals who attend standard group based behavioral treatment (Counseling as Usual (CAU)) as compared to individuals enrolled in a CBT-based, open group manualized counseling program (Mind Freedom).  Initial findings for this intervention have demonstrated efficacy and patient satisfaction with the intervention among Veterans enrolled in substance abuse treatment.  The current study hopes to extend these findings to examine the efficacy of this intervention in a community-based civilian sample.  </t>
  </si>
  <si>
    <t xml:space="preserve">Study personnel will be on-site (at MOTIVATE) during regularly scheduled blocks of time on a weekly basis, at a study recruitment table located in the MOTIVATE waiting area.  Study staff will also be permitted to enter the treatment groups prior to beginning the group sessions to let attendees know we are conducting a research study looking at group treatment and that they will be available to discuss the study with anyone who is interested after the group. Study staff will let potential participants know that we are conducting a research study to compare the effectiveness of a manualized group-based therapy to standard group therapy on treatment outcomes.   We will inform MOTIVATE patients that their participation in the study is completely voluntary, and their decision to participate in the study (or not) will not influence the treatment they receive at MOTIVATE or at VCUHS.  Individuals who express an interest in learning more about the study will be asked three pre-screening questions in order to determine if they are eligible to participate in the study:1) are you currently enrolled in treatment at MOTIVATE? 2) are you at least 18 years old?3) can you speak, read, and write in English (if yes to all screening questions, individuals are deemed eligible) and will receive a copy of the consent form for review and will be taken to a private area of the clinic to review the consent with a member of the research staff.  Participants will have an opportunity to ask questions and have all of their questions answered prior to signing the consent form.  </t>
  </si>
  <si>
    <t xml:space="preserve">The goal of the current investigation is to compare treatment outcomes (as measured by treatment engagement, retention, and compliance) between individuals enrolled in an emerging CBT-based, manualized, group format behavioral intervention to standard group based treatment (Counseling as usual), and to characterize individuals enrolled in a university based medication assisted treatment program (MAT), with regard to demographic and psychosocial varibles, and substance use history; and examine the relationship between patient factors and treatment outcomes.  </t>
  </si>
  <si>
    <t xml:space="preserve">This is a prospective research study which involves comparing the effectiveness of an emerging CBT-based manualized open group format behavioral treatment intervention to standard group-based behavioral treatment as usual in a university-based medication assisted treatment program for individuals with substance use disorders. The consent form will consist of two distinct elements:1) consent to allow for collection of patient data (through abstraction from the medical record) regarding demographic characteristics, treatment attendance (clinic visits and behavioral counseling group session attendance), treatment compliance (as measured through UDS results for treatment medication (e.g., buprenorphine) and other substance use (e.g., heroin, cocaine).  2) consent to also participate in the "Mind Freedom" treatment groups and related survey activities (in addition to the data abstraction activities).Individuals who provide consent to be in either the data abstraction only or the data abstraction + group participation portions of the study will be asked to complete a brief (about 5 minutes) survey which asks some general questions about them (age, gender, marital status, etc), questions about their substance use (past and present), their goals for treatment, and questions about their opinion of behavioral counseling for substance use treatment.  The survey was developed for the current study, and will be available for them to self complete on an electronic device (e.g., iPad) or on paper (whichever the participant prefers).  Regardless of survey completion method (electronic or paper) the data collected will be maintained on a password protected Redcap project, which can only be accessed by designated members of the study staff.  Secondary data elements regarding group attendance, clinic visit attendance, urine drug screen findings (for prescribed (e.g., buprenorphine) and nonprescribed (e.g., heroin) substances, etc., will be abstracted from all study participants' (individuals who provide consent to be in either the data abstraction or the data abstraction + group participation portions of the study) clinical record at MOTIVATE (participants will be made aware of this during consenting).   Data will be collected for up to 12-months (depending on patient participation in treatment at MOTIVATE).  In addition, individuals who participate in the data abstraction + group therapy portion of the study will be asked to complete an 11-item feedback survey about the group and their impressions, which was designed for the study. </t>
  </si>
  <si>
    <t>McGuire VA;McGuire VA;McGuire VA;</t>
  </si>
  <si>
    <t>HM12169</t>
  </si>
  <si>
    <t>The Vaginal Microbiome: Disease, Genetics, and the Environment</t>
  </si>
  <si>
    <t>Gregory Buck</t>
  </si>
  <si>
    <t>Microbiology and Immunology</t>
  </si>
  <si>
    <t>Ecology of the vaginal microflora In the 1870s, the seminal studies of Drs. Louis Pasteur and Robert Koch presented the first direct evidence that pathogenic microorganisms are the causative agents of disease. The insightful Dr. Pasteur concurrently proposed the existence of commensal microbes that were beneficial, possibly even essential for human health. The validity of his hypothesis is now well accepted, and we recognize the important role of the normal bacterial flora in growth, development, immunity, and the suppression of pathogenic organisms. There is perhaps no better example of this concept than the human vagina. The vaginal microbial flora is a dynamic ecosystem that provides benefits to the host as well as potential risks1. The vaginal ôecosystemö is a stage where myriad factors come into play. Commensals, pathogens, environmental factors such as semen and intravaginal salves, and various physiologic influences normal, pathological and iatrogenic combine to result in a nearly endless spectrum of vaginal states. We already know that one of these alterations in the normal microflora (that associated with bacterial vaginosis [BV]) is thought to contribute to risk of spontaneous pregnancy loss in the second trimester2 and spontaneous preterm birth3, and to increase the likelihood of transmission of certain agents including human immunodeficiency virus type 1 (HIV-1)4. Although BV is widely understood to predispose to other, more serious, pathologic states its pathophysiology is poorly understood and it is an often overlooked public health problem for which no reliable diagnostic tool exists5. This alone is a compelling rationale for studying the normal and abnormal vaginal microbiome. Although much is already known about the normal vaginal microbiome6, its variation among individuals in various physiological and genetic settings has yet to be understood. The influence that host genetic variation plays in determining the vaginal microflora is an area with great potential to deepen our understanding of the multiple factors that influence the vaginal microbiome.The vagina contains a variety of substrates for microbial metabolism. Moreover, the fact that the vagina is a moist and warm environment favorable to the replication of human adapted microbes. The major nutrient source in the reproductive-age vagina is glycogen. Glycogen is produced by vaginal epithelial cells as they mature under the influence of estrogen. This maturation process culminates in the desquamation of anuclear cells laden with glycogen granules. This process is ever-changing during a womanÆs life. The hormonal environment, which determines the availability of this essential substrate, is distinct and unique at different points in the monthly menstrual cycle. During pregnancy,  the epithelium is thick, elastic and laden with glycogen because of soaring estrogen and progesterone levels. In contrast, the menopausal epithelium is thin, less moist and instead of having multiple layers of mature desquamating cells laden with glycogen, there are few layers of immature basal cells, which rarely desquamate and contain little glycogen. This, of course, has a profound influence on the ability of any microbes to proliferate, particularly the commensal Lactobacilli. Vaginal nutrient sources for microorganisms are not limited to glycogen, but may also include other carbon and energy sources available in mucous, blood and seminal fluid. In addition, iron supplies may be available to microbes from these diverse host fluids. Although these various substrates select for the type and quantity of microbes in the vagina, detailed characterization of the effects that these factors have on the vaginal microbiota has yet to be generated. The microbial flora of the vagina is influenced by the anatomically-distinct microenvironments within it.  Starting with the  proximal most aspect the vagina, which is the recipient of mucous from the endocervix, blood and cells and secretions from the endometrium that include anti-microbial peptides (e.g., defensins) and possibly tubal and peritoneal material. Distally the vagina coalesces with the vulva, which contains its own microbiota thought to be influenced by anorectal flora7. Clinical manifestations of bacterial vaginosis (BV)BV is the most common vaginal disorder in women of childbearing age, affecting 10-20% of white, non-Hispanic women and 30-50% of African American women8. It presents as a runny malodorous discharge. BV is usually diagnosed based on the AmselÆs  criteria, which consists of a pH test, an amine or whiff test, and wet-mount microscopy. A pH greater than 4.5, a fishy odor upon addition of KOH to vaginal secretions, and the observance of clue cells, sloughed epithelial cells covered in bacteria, are positive signs for BV. The symptoms of BV are not likely produced by a single organism, but rather to an outgrowth of ôunhealthyö anaerobic bacteria.  BV is not generally regarded as an inflammatory infection, and the common signs of a vaginitis such as itching, burning, and the presence of polymorphonuclear leukocytes (PMNs) are normally absent. Nonetheless, a number of studies have linked elevated levels of the pro-inflammatory cytokines IL1? and TNF? to BV9, 10. Furthermore, there is some evidence that failure of the host to abrogate the inflammatory response to the altered vaginal flora may be the basis for more pronounced symptoms and complications such as increased HIV transmission and pre-term delivery11, 12. Evidence suggests that the initial inflammatory response to changes in the vaginal flora is normally moderated by the anti-inflammatory proteins IL1 receptor antagonist (IL1Ra) and IL1012. This may be the healthy response to an unhealthy situation, whereas unchecked persistent inflammation occurs in a certain percentage of BV cases and leads to complications.Microbiology of BVBV is a polymicrobial condition for which Koch's postulates have not been satisfied. From recent molecular analyses, it is clear that women with BV have a much more diverse microbial population in the vagina than do normal controls 13-16. Characteristics of the microflora in BV include a paucity of normal Lactobacillus species, and over-population with Gram negative anaerobic and facultative bacteria, including Gardnerella vaginalis, Atopobium vaginae, Leptotrichia, Prevotella, Megasphaera, Clostridium, Staphylococcus, Streptococcus, Chloroflexi, Veillonella, Eggerthella-like species, Leptotrichia/Sneathia species, and Peptoniphil. 17-21; however, these microbes are often also detected in the genital tracts of women without BV22, 23. Many of the species associated with this condition cannot be easily cultured and have consequently not yet been identified. The etiologic agent of BV has not yet been elucidated and may either be a single unidentified species or a combination of several microbes with a distinct, potentially detrimental, metabolic potential. Therefore, further culture-independent interrogation of the diversity the vaginal microflora of normal and BV-suffering women using the most current technologies is likely to identify new microbes and could shed more light on the etiology of this frequent affliction with serious downstream consequences.Several studies have shown that the vaginal bacterial flora in healthy women are stable over time and are dominated by either a single species or number of different species of Lactobacillus (L. iners, L. acidophilus, L. crispatus, L. gasseri, and L. vaginalis)21-26. In particular, vaginal health is associated with secretion of lactic acid and H2O2 production. For example, women remain colonized by lactobacilli during candidiasis, but the species pattern is distinct from that found in the healthy vagina21 and a is characterized by a decrease in the number of species that frequently produce H2O2 (L. acidophilus, L. gasseri, and L. vaginalis) accompanied by an increase of non-H2O2-producers (L. iners)21. During BV numbers of lactobacilli drop but similar to candidiasis, any remaining lactobacilli tend to be L. iners supporting its lack of a protective effect 18. However, not all strains of a given species exhibit H2O2 production and it remains unclear whether H2O2 itself is protective or whether it is simply a linked epidemiological marker for protective strains.In sum, colonization with certain species of lactobacilli likely predisposes women to, or conversely protects them from overgrowth with Candida and BV-related anaerobes. It is also possible that the protective effect cannot be predicted based on species identification alone and that certain strains or lineages are better able to prevent infection than others. Because lactobacilli have such a strong correlation with vaginal health, we will further investigate the species patterns during health and infection, and we will obtain genomic sequences for the key species. This will provide us with important information about the basis for the maintenance of a healthy vaginal flora and could result in new species identification.Association between HIV and BVA number of studies indicate increased transmission of HIV from women with BV to their sexual partners27 as well as an increased rate of acquisition28-31 of HIV by women with BV. The increased transmission is likely related to higher viral loads in cervicovaginal secretions 27, 32. The BV-associated increased viral load may be caused by a number of factors. First, HIV is inactivated by H2O2, the levels of which are lower in BV due to the depletion of lactobacilli32. Second, tissue culture studies indicate that the bacteria associated with BV, such as G. vaginalis, activate HIV expression in vitro in T cells and monocytoid cells33-36. Third, women with BV have elevated levels of the cytokines IL1? and TNF? in their cervicovaginal secretions, and these cytokines are known to promote HIV replication 9, 10. Finally, cervicovaginal lavage (CVL) fluid from women with BV contains an unknown, heat-stable HIV-inducing factor37, 38. Together, these factors result in an elevated viral load in the vagina, which increases the likelihood that HIV-positive women with BV will transmit the virus to their sexual contacts.In addition to its association with increased vaginal HIV titers, BV also predisposes women to acquisition of HIV from their sexual contacts. Increased susceptibility to HIV infection is usually associated with genital infections that cause sores or severe inflammation, and BV is not generally regarded as an inflammatory infection. Sloughed epithelial cells in vaginal fluid are referred to as clue cells and are highly associated with BV. The presence of these cells is indicative of mucosal damage. Damage to the vaginal mucosa could be caused in part by the elevated levels of IL1? and TNF? that are associated with the infection. There is also evidence that sialidase and mucin-degrading enzymes produced by the BV-associated bacteria can break down the protective mucus layer 39. Obstetric complications associated with BV Pregnant women with BV have an increased risk for spontaneous abortions during the first trimester as well as pre-term and low birth-weight deliveries29, 40. There is an approximately two-fold increased risk for pre-term births associated with BV, but most women go to term. A recent meta-analysis evaluating bacterial vaginosis and intermediate vaginal flora as risk factors for adverse pregnancy outcome included results for 30,518 patients in 32 studies41. Bacterial vaginosis more than doubled the risk of preterm delivery in asymptomatic patients (OR: 2.16, 95% CI: 1.56-3.00), and in patients with symptoms of preterm labor (OR: 2.38, 95% CI: 1.02-5.58). As pre-term births account for as much as 75% of neonatal mortality, and incidence of BV are high, a two-fold increased risk translates into an unacceptable cost of life. The basis for the increased rate in pre-term deliveries is not fully understood, but there is increasing evidence that certain allelic variants result in an inability to down-regulate the inflammatory response that occurs when the vaginal flora is altered12, 42. Specifically, IL1? is induced when the normal vaginal flora gives way to BV-associated anaerobes. The inflammatory response should be subverted by the IL1? receptor antagonist and IL10, but genotypic variation in a sub-population of affected women appears to lead to persistent inflammation, which in turn irritates the uterine muscle, with subsequent contraction activity resulting in pre-term delivery12, 43. More recent studies have linked bacterial vaginosis with the risk of late miscarriages. A prospective cohort study of 1948 women enrolled at a mean gestational age of 10 weeks (range 7.4 to 12.6 weeks) found that women with the highest level of bacterial vaginosis-related vaginal flora alteration compared with women with normal vaginal flora had over a twofold increased risk of second trimester pregnancy loss after adjustment for confounders2. Low amounts or the absence of Lactobacillus spp. in the first trimester also significantly increased the risk of second trimester pregnancy loss. In the meta-analysis described above, bacterial vaginosis also significantly increased the risk of late miscarriages (OR: 6.32, 95% CI: 3.65-10.94) in asymptomatic patients. These observations highlight the importance of understanding the vaginal microbiome in early pregnancy. There is also evidence for a greater than two-fold increase in the incidence of infections following therapeutic abortions and other gynecological surgeries44.Other complications associated with BVBV has also been associated with pelvic inflammatory disease, although the data are somewhat conflicting 44. Likewise, BV and BV-associated anaerobes have been associated with endometritis45. Furthermore, women with BV are more likely to test positive for the bacterial STD pathogens, Neisseria gonorrhoeae and Chlamydia trachomatis46. These observations suggest that the protective microbial flora, which is displaced during BV, is a critical component of the natural defense of the female genital tract against disease acquisition.  Vaginal colonization with E. coli from the gut can precede a urinary tract infection (UTI) and women who suffer recurrent UTIs are often vaginally colonized with E. coli for extended periods47. Vaginal colonization with E. coli is enabled by a lack of H2O2 -producing Lactobacilli within the vaginal flora47, which has led to the hypothesis that re-colonization of the vagina with appropriate strains of Lactobacillus could prevent recurrent UTIs in susceptible women48. Since the presence of H2O2 - producing Lactobacillus species is also associated with decreased risk of BV, colonization of the vagina and/or rectum49 with these protective Lactobacillus species is suggested to be beneficial in preventing both recurrent conditions. These observations suggest that the vaginal microflora has important impacts on the urinary tract health of women and also that UTIs can result from perturbations in vaginal microflora. Risk factors for BV developmentThe interaction between the vaginal microbiome and the host is dynamic in terms of the vaginal ecology50. Black race51, sexual activity and lifestyle, including smoking, and nutrition52 have also been shown to be associated with alterations in the vaginal microflora and bacterial vaginosis53. Longitudinal studies suggest that about one fifth of women with normal vaginal flora will develop BV over a given 6- to 12-month interval, and that the modifiable risk factors of cervicitis and lack of monogamy contribute to the development of BV 54. Increased fat intake is associated with increased risk of severe bacterial vaginosis, whereas increased intake of folate, vitamin A, and calcium might reduce the risk52. Douching confers an increased risk of disruption of the vaginal flora55. Evidence that host genetic factors interact with the vaginal microbiomeThe host genetic background could influence the vaginal microflora through molecular, metabolic and immunologic mechanisms. It also will influence the host response to changes in the microbiome. The same genes may control vaginal ecology and host response, or these may be determined by different sets of genes. There is little information regarding genetic variation that directly controls vaginal microbial ecology. Obtaining evidence for host genetic contributions to the vaginal microbiome is one of the major goals of the proposed research. This research will address this problem through the powerful paradigm of twin-based studies. It will also assess the role of ethnicity/race in determining the vaginal microbiome. These studies may shed light on the disparities in prematurity associated with bacterial vaginosis. Host response in relationship to alterations in of the vaginal microbiome has been studied in the context of preterm birth on a limited scale. However, the existing literature is consistent in its support for the notion that genetic variation in host genes involved in the innate immune response, contribute to adverse pregnancy outcomes in the setting of BV. Alterations in the vaginal microbiome characteristic of bacterial vaginosis engender a local host cytokine response56, 57. Since there is accumulating evidence for genetic variation in the innate immune system, a first-responder to infection, it appears likely that the genetic background of the host is a major determinant of the vaginal microbial ecosystem. Genetic variation influencing other environmental and metabolic features of the vagina could play equally important roles. Macones et al. 3 demonstrated that pregnant women with bacterial vaginosis were more likely to have a spontaneous preterm birth if they carried the -308 A allele in the TNFA promoter, which confers increased promoter activity. Genc et al. 58 found that carriage of the IL1RN*2 allele was associated with a blunted proinflammatory interleukin-1? response to abnormal vaginal flora. Whether genetic factors contribute to the ethnic/racial disparity in the incidence of bacterial vaginosis remains to be determined. Hormonal modulation of the vaginal microfloraThere is substantial evidence indicating that estrogens, presumably through their action on reproductive tract tissues including the storage of glycogen, modulate the vaginal microflora. The evidence suggesting a key role for this female sex steroid hormone include alterations in the vaginal flora during the menstrual cycle, and more impressively the changes that occur in the menopausal period when estrogen levels are markedly reduced, and the response of the vaginal microflora to estrogen replacement therapy. Transient alterations in the vaginal microflora have been described during the menstrual cycle, particularly during the follicular phase of the cycle 59, 60. Estrogen deficiency associated with menopause results in a loss of lactobacilli and in some women the appearance of an abnormal flora associated with urogenital infections 61, 62. Estrogen replacement therapy restores lactobacilli. The exact mechanism of estrogenÆs effects on the vaginal microflora is not yet understood, but in preliminary studies it has been associated with changes in expression of selective genes in the vaginal epithelium 63.Pregnancy is a physiological condition associated with major changes in steroid hormones. Both estrogens and progesterone increase dramatically. These changes in steroid hormone levels are associated with alterations in the maternal immune system, which may selectively affect specific compartments. The influence of these substantial changes on microbial ecology is a subject that has received little or no attention. Hormonal contraception in females has traditionally been based on a combination of estrogen and progestagens, although progestagen-only based modalities either in oral or injectable form, or delivered in an intrauterine device or vaginal ring are used. Given the increasing menu of hormonal contraceptive methods, different formulations, and routes of delivery, it is not surprising that the existing literature contains studies with conflicting conclusions. In some cases increases in vaginal infections (Candidiasis) have been described 64 as well as altered vaginal immunity65 while in other studies either modest impact66 or a reduced rate of bacterial vaginosis has been reported67. The nature of the hormonal contraceptive method, its dose and delivery, and its duration of use as well as the methods employed to assess the vaginal microflora could each contribute to the apparent discrepancies.</t>
  </si>
  <si>
    <t>Hypothesis 1. A womanÆs genetic composition significantly affects the ability of certain commensal, parasitic and pathogenic microbes to colonize and/or infect the genital tract.Hypothesis 2. ôAlteredö physiologic (pregnancy, menopause)- and pathologic (chronic disease, hysterectomy) conditions, or environmental ôexposuresö (exogenous hormones, antibiotics, chronic immunosuppressant, smoking; douching) can and often do predictably alter the vaginal microenvironment.Hypothesis 3. Infectious diseases predictably alter the vaginal microbiome, and that these changes have an impact on the disease process; furthermore, the vaginal microbiome has an impact on susceptibility to some relevant infectious diseases.</t>
  </si>
  <si>
    <t xml:space="preserve">Communication. The Executive Committee, consisting of the PIs, will communicate weekly, either by phone,e-mail or in person to discuss experimental design, data collection, data analysis and all administrativeresponsibilities. All PIs will share their respective results with other PIs and key personnel. They will worktogether to discuss any changes in the direction of the research projects or goals. Group Meetings with key personnel will be held approximately once per month to update all personnel on theprogress of the project. All PIs involved and study staff will be up to date on CITI training. All research staff will complete both CITI Basic Research and HIPAA online training modules. Research Coordinators will additionally be asked to complete both the VCU and Hospital New Employee orientations, be enlisted into the Research Coordinators Council at VCU, complete the CITI Good Clinical Practice module, receive training on Specimen Collection and Handling through the Research Coordinators Council, complete the Infection Control and Universal Precautionsmodules on the MCV Hospitals Learning Exchange, and be responsible for the Health Care Policies and Procedures provided through the CTSA. </t>
  </si>
  <si>
    <t>The benefits of learning more about the oral, vaginal, and gastrointestinal microbiomes and how they relate to health and disease, seem to greatly outweigh the current and potential future risks.  In brief, risk is minimal in this study, but includes the physical risk of collecting the swab and blood samples, psychological risks in participating in a research study, GINA û related risks associated with DNA samples, and breach of confidentiality. As outlined above, we have spent a significant effort on ensuring that none of these risks is more than minimal. In contrast, the overall benefit of this study could be significant. Little is known about the vaginal microbiome, but evidence is accumulating that it has a significant impact on the health and well-being of women. Vaginally û related health issues, some of which certainly have microbial components (e.g., bacterial vaginosis, STIÆs, HIV infection, preterm labor and stillbirth, among others) have a heavy impact on womenÆs health and well-being, and are responsible for billions of dollars of health care costs annually. We anticipate that this study is the first step to identification of new innovative ways to: 1) detect; 2) treat, and ; 3) cure, many of these diseases. In short, we believe that the high likely impact of this study outweighs the relatively minimal risks.</t>
  </si>
  <si>
    <t>Recruitment of Mid-Atlantic Twin Registry (MATR) Twins:1. Identifying Subjects.  Subjects meeting eligibility criteria will be identified from computerized records held by the MATR.  We plan to enroll approximately 600-800 twins by the end of the study. A stratified random sample of MATR twins will be generated to create a pool of subjects large enough to generate the target sample size, allowing for possible attrition.  Additionally, IRB-approved study advertisements will be placed in a variety of locations in both electronic (for MATR website and Craigslist) and paper-based formats (for MATR newsletters, Twinsburg Ohio mailers and materials, and public locations such as bulletin boards, parking lots, ect.)The identification of subjects will be done by the MATR in compliance with MATR SOPs to safeguard human subjects.  All MATR staff have undergone training in MATR SOPs, signed confidentiality agreements, and have undergone VCUÆs Human SubjectÆs Training.2 &amp;3.  Preliminary Contact and Turnover.Subjects matching study criteria will initially be contacted by a letter (Micro MATR Heads Up Letter or Micro MATR Recruitment Letter) from the MATR to briefly describe the study. The participants receiving the Micro MATR Heads Up Letter will beinformed that someone from the MATR staff will contact them to offer additional study related information and invite them to participate in the study.  Following at least one week from the date the letter is sent, the participants will be contacted by phone by trained MATR Interviewers who will introduce themselves as representatives of the MATR and follow a script (Micro MATR Script, Micro MATR Zygosity) throughout their phone call.  Participants who are not reached after at least five calls will be sent the MATR Micro Trying to Reach Letter. The participants receiving the Micro MATR Recruitment letter will be asked to return a form to indicate whether they are interested in learning more about the study.  Twins who express interest in the study and their co-twins will be contacted by a trained MATR Interviewer who will introduce herself or himself as a representative of the MATR and follow a script (Micro MATR Script, Micro MATR Zygosity) throughout the phone call. Participants who are not reached after at least five calls will be sent the MATR Micro Trying to Reach Letter. Note that if a twin indicates that she is not interested in the study, she will not be contacted.Subjects will be asked if they are willing to hear more about what study participation would entail and are given an opportunity to address questions or concerns they may have regarding the study (Micro MATR tip sheet).  Subjects who are prepared to consider participation will have the goals of the study explained to them and they are informed that this visit does not replace their annual doctorÆs visit; it is strictly for research purposes.  Turnover consent is also obtained to send their contact information to Dr. Gregory BuckÆs research staff for additional information regarding the study and to consider participation. The MATR staff will release the following information to Dr. Gregory BuckÆs research staff: full name, date of birth, sex, family ID #, individual ID #, pair ID #, contact ID #, zygosity, source of zygosity, address, phone numbers, and relevant notes taken by MATR interviewers during initial contact.  In instances where the first contacted twin of the pair is ineligible to participate and/or refuses study participation, then the designated MATR database personnel member will remove the other co-twin from the ôpoolö of potential participants.  Both individuals in the twin pair must agree to be contacted by the study in order for the MATR to turn their information over to the study staff.  After an individual and her co-twin agree to be contacted by the study, the contact information for both individuals is released to Dr. Gregory BuckÆs research staff.  Once an individual has been contacted by the study, she is eligible to participate even if her co-twin refuses to participate in the study.Women participants in the MATR will be invited by the study staff to visit a Health Clinic Associated with the VCU Health Center to provide samples (Micro Research Coordinator- Twin Script). Participants who are not reached after 10 calls by the study staff will be sent a letter in the mail (Trying to Reach Letter).  During the phone call, the twins will be provided information about the importance of the study and its relevance to human and womenÆs health issues (Micro Research Coordinator- Twin Script).   Following scheduling of the appointment, the twin will be sent a reminder letter along with directions and any additional information needed (Micro Appointment Reminder Letter).  The twins will receive the Dietary Assessment with the appointment reminder letter so that they may complete the form before arriving at the clinic.  As described above, some twins are selected for multiple visits to the clinic weeks or months after their initial visit.  The study staff will recontact these twins.  The twins will sign an additional consent form during these visits.Recruitment twins from the clinical population into the MATR portion of the study: Approximately 1 in 50 of our clinical participants is a twin.  Given the large number of participants that we recruit in the clinics and the hospital, we encounter a substantial number of twins in our clinical population by chance.  Many of the women enrolled from our clinical population have a condition that we are interested in studying (pregnancy, bacterial vaginosis, ect.).  Notably, some of these individuals come from discordant twin pairs, which are of particular interest for twin researchers.  Therefore, we will recruit twins for the MATR portion of our study from our clinical recruitment sites.To recruit these twins, the Research Coordinator will ask each clinical participant if she is a twin.  This information is also requested as part of the health history questionnaire.  If the participant is a twin, she will be further asked if her co-twin is a female (only female-female twin pairs are eligible for our study). Clinical participants who are twins will be informed that we are also studying the microbiome profiles of twin pairs in coordination with the Mid-Atlantic Twin Registry. If the participant has a female co-twin and is interested in participating in the MATR portion of our study, the Research Coordinator will provide her with the æadultÆ MATR registration brochure (ADR Full Registration Brochureù(currently being submitted under the MATR protocol #71), the twin version of the study brochure (VM study brochure twins), and business cards with contact information.  If the participant has a male co-twin, she will be provided the æadultÆ MATR registration brochure, and business cards with contact information. The Research Coordinator will be available to answer questions that might arise.  Participants who have a female co-twins will have several options including the following: 1) to decline to participate in the MATR portion of the study, 2) to take the information home and decide later whether or not to enroll in MATR and learn more about the twin portion of our microbiome study, or 3) to complete MATR registration during the visit.  The twinÆs decision regarding MATR enrollment will have no effect on eligibility for the clinical portion of the study.  The twin will be informed that if she chooses to register for the Mid-Atlantic Twin Registry, she is not obligated to participate in any research studies and that she may withdraw her registration at any time.  Only study participants who are willing to enroll in the MATR will be eligible to complete the MATR portion of the study.  Unfortunately, we are not equipped to enroll women who do not speak English into the MATR portion of the study at this time. Participants with male co-twins will have the options: 1) to decline to participate in the MATR, 2) to take the information home and decide later whether or not to enroll in MATR, or 3) to complete MATR registration during the visit. They will not be useful in and will not be eligible to participate in the MATR portion of our study. If a twin decides to complete the MATR registration during her visit, she may elect to mail her registration directly to the MATR or to return the sealed registration form to the Research Coordinator.  The Research Coordinator will return the sealed MATR registration envelopes to the study office, and the sealed envelopes will be forwarded to the MATR by the study staff study.   All MATR registration brochures will be coded with a random study identifier so that twins recruited through the study can be tracked.  The identifiers will be retained by the study so that twins recruited at clinical recruitment sites, and their co-twins, can be linked back to the initial clinical visit (if applicable).  The identifiers used for this purpose will be different from the primary study identifier and the contactIDs assigned by MATR.For adult female-female twin pairs ascertained through the clinical portion of the study, the MATR will follow one of two protocols depending on the individual twinÆs registration status with the MATR. Please note that completion of the MATR registration form is sufficient for registration. 1) For individuals who are already registered with the MATR, MATR staff will send a letter describing the study (Micro MATR Heads Up Letter), and a trained MATR interviewer will follow up with a phone call (Micro MATR Script, Micro MATR Zygosity).  The letter and script are the same documents that are used for twins selected directly from the computerized records held by MATR.  2) For individuals who have not yet registered with the MATR, the MATR staff will send a registration mailer (approved under MATR protocol #71).  A trained MATR interviewer will also contact the twin by phone.  The twin will have the option to enroll in the MATR and express interest in participating in the study during the call (MATR Registration and Micro Turnover Script). All twins are given an opportunity to address questions or concerns they may have regarding the study (Micro MATR tip sheet). æTurnover consentÆ is also obtained to send contact information to Dr. Gregory BuckÆs research staff for additional information regarding the study and to consider participation.The MATR will turn over individual twins that are recruited from the clinical population as they complete turnover consent.  In addition to the information that is released to the study for all twins (see above), the MATR staff will also release the random identifier from the registration brochure of the individual or her co-twin.  This will allow the study staff to link the twin pair back to the initial clinical visit (if applicable).Re-contacting twins.  The Project Coordinator or other qualified individual will recontact twins who completed the study (mostly in 2009) to ask them to complete the Dietary Assessment and the new twin version of the Health History Questionnaire.  Twin subjects will be contacted by phone (Micro Recontact Twin Script).  Those who agree to participate will be mailed 1) the new version of the twin Health History Questionnaire, 2) the Dietary Assessment (see attached), 3) an addendum to the consent (Recontact Twin Consent), 4) a substitute W9 form and 5) a letter with detailed instructions (Recontact Twin Letter).Clinical subjects: We will recruit participants from VCUHS (MCV hospitals and WomenÆs Health clinicsùinpatient and outpatient) and from the Chesterfield County Health Department.  We will only recruit women who will be having a vaginal exam as part of their medical care.  Women recruited from Labor and Delivery (VCUHS) who are having a vaginal examination as part of their care will have a speculum introduced if they chose to participate in the study.  A separate consent form has been introduced for Labor and Delivery (Clinic consent L&amp;D version). A Research Coordinator will talk to the participants about the study, obtain informed consent, and may assist the clinician with the sample collection.  They will be provided information about the importance of the study and its relevance to human and womenÆs health issues (Micro Research Coordinator Non-Twin Script). The minimum number needed to evaluate the role of the vaginal microbiome is approximately 4,000.  We will enroll up to 10,000 from the clinical population to ensure that we have generalizable sample and sufficient representation of participants with various physiological and infectious conditions of interest.</t>
  </si>
  <si>
    <t xml:space="preserve">The aims of the project are intended to answer the following questions:Specific Aim 1. Do the genes of the host contribute to the composition of the vaginal microbiome? This aim is divided into 2 subaims, the first of which will compare and quantify the microbial populations inhabiting the vaginas of monozygotic (MZ) and dizygotic (DZ) twins in the Mid Atlantic Twin Registry (MATR). The second subaim will address the question of whether there is a relationship between the microbiomes of the vagina,mouth and GI tract utilizing samples collected from the DZ and MZ twins. Specific Aim 2. What changes in the vaginal microbiome are associated with common physiological perturbations or non-infectious pathological states of the host? These alterations in turn will lead to alterations in microbial populations within the vagina. Changes in the microbial populations may have impacts, positive or more likely negative, on the spontaneous and future well-being of the affected individual. We will characterize the effects of these ôalteredö physiologic and pathologic conditions, and environmental exposures exert on the composition of the vaginal microbiome, and test the hypothesis that they lead to predictable changes in the vaginal microbiome. The relationship between the molecular analysis of the microbiome and laboratory findings based on AmselÆs criteria and the Nugent Score will be evaluated.Specific Aim 3. What changes in the vaginal microbiome are associated with relevant infectious diseases and conditions? The research to be conducted in this Specific Aim will provide a platform for modeling the impact of physiological, pathological, environmental and ethnic/racial factors, and their interactions, in determining the vaginal microbiome. In addition to providing critical descriptive data, this will bea hypothesis-generating Specific Aim. We will analyze the vaginal microbiomes of: normal women of reproductive age; women in the same age range with common pathological conditions (e.g., vaginosis, vaginitis, viral infections, bacterial STDs); women of three different ethnic/racial groups: European Caucasian, African-American, and Hispanic.We will address these questions using a combination of high throughput ænextgenÆ sequencing technologies, including the Roche 454 FLX and the upgraded Illumina Genome Analyzer II instruments currently installed in the Nucleic Acids Research Facilities at VCU. </t>
  </si>
  <si>
    <t>All subjects will be greeted by a Research Coordinator who is familiar with the protocol. Interactions of the Research Coordinators and participants is dictated by the Clinical and Twin SOPs for Research Coordinators (attached). The Research Coordinator will be available to answer questions about the relevance and importance of the project, the risks to the individual, and the possible benefits. A signed consent form will be obtained and retained by the practitioner. The consent form will be scanned electronically, and filed electronically and physically. A sub-sample of clinic patients will have already provided samples for the study and asked to provide additional samples for studying changes in microflora related to changes in health status. These women will be re-consented.  See below for details about consent options.Health History, Demographics and other Relevant MetaData. The Research Coordinator will ask all participants (twin and clinical subjects) to complete the Health History Questionnaire (see attached). The Health History Questionnaire will be scanned and stored electronically and physically. The twin subjects will also be asked to complete a Dietary Assessment (see attached). The data will be entered into a database on a password-protected, secure, HIPAA-compliant server.  Identifiable data will only be accessible only to a small group of study personnel who have completed the CITI and HIPAA training programs and who require this information to do their jobs.  Other Recorded Data.  Height, weight and vitals (blood pressure, pulse, and oral temperature) will also be taken and recorded.  For clinical subjects, the Research Coordinator will record height, weight, and vitals as they are taken as part of the doctorÆs visit.  The Research Coordinator will not take these measurements if they are not taken as part of routine patient care.  For the twins, the Research Coordinator will take these measurements directly and record the readings.  For all subjects (twins and clinical), mid-vaginal pH will be measured during sample collection, while the speculum is inserted into the vagina. For both clinical subjects and twins, diagnoses and notes from the clinician also become part of the study records.Samples.  For clinical subjects, samples will be taken from: 1) the vaginal wall, 3 swabs (one for total DNA, one for bacterial DNA, and one for culture); 2) the cervix; 2 swabs (1 swab for DNA, one swab for culture); 3) the vaginal introitus (opening), 1 swab for total DNA; and 4) the cheek, 1 buccal swab for total DNA. For twin subjects (MATR component), samples will be taken from: 1) the vaginal wall, 3 swabs (one for total DNA, one for bacterial DNA, and one for culture); 2) the cervix, 2 swabs (one for total DNA and one for culture); 3) the vaginal introitus, 2 swabs (1 for total DNA and 1 for culture); 4) the cheek, 1 buccal swab for total DNA; and 4) perianal skin, 2 swabs (one for total DNA and one for culture). Processing and handling of these samples by the clinicians and Research Coordinators will follow standardized SOPs that differ slightly for the twin and clinical participants (attached).All samples will be identified with alpha-numeric codes that will not include the participantsÆ name.  The protocols for taking these samples are:a.	Vaginal Wall: Twins and clinic patients. The standard operating procedure (SOP) for obtaining a vaginal swab sample is: Place an unlubricated appropriate size speculum in the vagina, visualizing the cervix. Insert a CultureSwabÖEZ swab into the vagina, and sample an area on the right vaginal sidewall about halfway between the introitus and the cervix, to avoid contamination by cervical mucous. Press the swab into the sidewall to a depth of roughly the diameter of the swab, and roll the swab dorsally/ventrally back and forth four times to coat the swab. Remove the swab and place in tube. Repeat with a second CultureSwabÖEZ Repeat the process in the same location on the left sidewall. Swabs will be in CultureSwabÖEZ tubes and brought to the laboratory for storage and processing within 4 h. b.	Cervical: Twins and clinic patients. The SOP for obtaining a cervical sample is: Use a scopette (large swab) to gently clear any excess cervical mucous, then place a CultureSwabÖEZ swab into the endocervix to the depth of the entire tip of the swab. Rotate the swab 360 degrees, let it sit for ten seconds, and remove, being careful not to contact the vaginal walls in the process. Swab is placed in  CultureSwabÖEZ tube as described above for processing.c.	Buccal: Twins and clinic patients. Use buccal swab and swab the mid-portion of the right cheek up and down 10 times. Place swab in transport container for processing. d.	Vaginal Introitus: Twins and clinic patients. Spread the labia to visualize the vaginal introitus immediately prior to sampling.  Use a CultureSwabÖEZ swab to swab the vaginal introitus (the opening of the vagina) posterior to the hymenal ring/tissue.  Rotate swab along the lumen with a circular motion five times.  Swabs are placed in the CultureSwabÖEZ tube as described above for processing.e.	 Perianal: Twins only. Moisten the CultureSwabÖEZ swab with two drops of sterile saline, then place the swab at 3:00 adjacent to the anus. Roll the swab across the anus right ûto- left, and back again. Repeat. Place at 12:00 and roll ventral û to û dorsal and back again. Repeat. Swabs are placed in CultureSwabÖEZ tubes as described above for processing.f.	Peripheral blood: Twins only. Standard venipuncture techniques will be used to collect blood into two EDTA containing tubes (purple top) for preparation of genomic DNA isolation using a commercial system (Puregene DNA isolation kit, Gentra Systems, Inc.). Consent Options.  There are several options that the study participants may choose on the consent form.  For twin participants, these options are selected on the consent form during the first visit.1) Both clinical and twin study participants will have the option to release VCUHS medical records to the study. Study participants recruited from Chesterfield County Health Department will also be asked if they consent to release their health records from the Virginia Health Department to the study.  This information will be used to supplement the information supplied by the research participant.  This option relates to the current study.  Additionally, subjects who release their medical records to the study will also be asked to review and sign the ôAuthorization For Use And Disclosure Of Patient Health Information In Researchö form provided by VCUÆs HIPAA compliance office. As required by the sponsor of this study (NIH), a limited amount of this data, pre-approved by the IRB and NIH, will be made available on public controlled access databases. The remainder of the data, including sensitive data (e.g., sexual history, abortion history, HIV, etc.), will be maintained only in secure databases at VCU, and access will be controlled by the study and will require prior NIH and IRB approval.2)  Both clinical and twin study participants will have the option to give consent to allow their human DNA to be analyzed and examined in future studies related to the human microbiome.  This option applies to future studies only.  Any future use of human DNA from these samples would only be permitted after IRB approval.3) There is a MATR specific component added to the informed consent process that applies only to twin participants.  The twin participants will be asked if they are willing to provide a blood sample to be stored in the MATR repository.  For the current study, these samples will be used for the limited purpose of testing zygosity in cases where twin zygosity is in question.The rationale for requesting a blood sample for the MATR repository is that increasingly researchers are requesting blood samples, particularly from twin populations, to further investigate the genetic and associated components of social and biological characteristics in humans.  Obtaining samples for the MATR while a participant is already giving blood for specific research purposes, minimizes the necessity of contacting that participant again in the future for additional samples; in other words, we hope to decrease subject burden, particularly in regards to blood collection studies and venipuncture.  These samples will only be obtained in those instances where subjects consent to it being drawn and stored.  The samples will be stored using randomized, anonymous codes in secure storage at a MATR-affiliated, VCU laboratory.  No laboratory staff will have access to the key that could connect the samples to the participant or any participant data.  This information will only be available to necessary MATR staff and will be safeguarded with rigorous adherence to the IRB-approved MATR SOPs, which were developed to maintain the utmost confidentiality.  Subjects will have the opportunity to contact the MATR at a later date and request that samples be destroyed and this will be made clear during the informed consent process. Any future use of the samples would only be permitted after IRB approval.Recruiting Study Participants in Labor and Delivery (VCUHS).The vaginal microbiome almost certainly has implications on the outcomes of pregnancy. However, we have extremely limited information relating to the profile of the vaginal microbiomes of these women. We are very interested in adding to this data.  Our preliminary studies clearly suggest that some prokaryotic taxa are specifically correlated with preterm labor, and we are currently extending these studies.  To collect distinct samples from the three distinct vaginal sites that we are studying (cervix, introitus, mid vaginal wall), a vaginal examination with a speculum is required.  Where visualization of the cervix is not specifically required, women who are admitted for suspected labor generally undergo a digital vaginal examination instead of a speculum examination.  In other cases, women who are admitted for suspected labor have a speculum examination as part of the standard of care (e.g. preterm labor rule out, suspected ruptured membranes, history of herpes).  According to records, approximately one third of patients presenting to Labor and Delivery undergo a speculum examination. As of January 21, 2011 we have enrolled 69 women who had speculum examinations as part of their routine care from Labor and Delivery.  Currently, the analyses that we can perform are limited since we do not have proper controls.  Therefore, we are expanding our recruitment in Labor and Delivery so that women who do not specifically require a speculum examination are not excluded from the study.  The additional samples collected from women at term in their gestation will help us understand how the vaginal microbiome is related to the outcome of pregnancy. At all of our recruitment sites, we exclude women under the age of 18 and women who are incarcerated.  There are two additional exclusion criteria for women recruited in L&amp;D: 1) women for whom the clinician determines that a speculum examination is medically contraindicated and 2) women late in active labor.We have introduced an additional consent form to be used in Labor and Delivery that explains that a speculum will be introduced during the vaginal examination for research purposes.  There is, at most, minimal risk involved in introducing a speculum to the vagina of women in labor.  Moreover, as outlined above, speculum examinations are already routinely performed as standard of care on women at prenatal visits as well as on a significant percentage of women in labor.  Willams Obstetrics (the most recognized textbook of Obstetrics) in its 23rd. edition, Copyright 2010, in the Labor and Delivery chapter, page 392 specifically recommends routine speculum exam for pregnant women who report leakage of fluid. Additionally, we only recruit women in latent-phase and early-active phase labor, so there is never contact with the babyÆs head or other parts.Thus, in our study, our Research Coordinators will approach women who are admitted to Labor and Delivery for suspected labor.  Some of these women are not yet in active labor and are sent home after their examination, while others are admitted for delivery.  We are sensitive to the fact that pregnant women in labor are a vulnerable population.  The Research Coordinators are available to answer questions, and they will ensure that potential participants understand that the study is optional and that they do not have to participate.  Participants can withdraw from the study at any time.  Longitudinal Study with MATR Twins.  When we began this study, we were told (by NIH) that the HMP pilot data that were generated from the first phase of the HMP project at various institutions would give us insight into the stability of the various vaginal microbiome profiles.  Our team has more recently determined that we need to generate approximately ten times more DNA sequencing reads per sample than were produced in the pilot data set to measure the full diversity of taxa in the vaginal microbiome.  Thus, the available longitudinal vaginal microbiome data are insufficient for measuring intra-individual variability in our study.  As a result, we have determined that we must generate this control data in house.To accomplish this, we are now selecting twin pairs, representing various microbiome profiles of interest, to come back to the clinic for an additional visit or two. We are performing this study in the twin population for several reasons. 1) Multiple samples from a subset of twin pairs will help to strengthen our analyses addressing whether genetic differences in human hosts affect the vaginal microbiome profiles.  2) Twins do not receive treatment as part of the study, so they are much less likely than clinical participants to have had an intervention or treatment that would affect the vaginal microbiome between visits (e.g. treatment of an STI, treatment for bacterial vaginosis).When a twin is initially contacted by the study, she will be told that in the weeks or months after her initial visit to the clinic, she may be selected for an additional visit or two (Micro Research Coordinator Twin Script).  Also, the twin consent for the first visit now has language to indicate that the twin may be recontacted for additional visits to the clinic (Micro twin consent COC).  In addition to selecting twin pairs who complete under this updated protocol, we will also select twin pairs who consented under the Micro Twin Consent version 031610 to return for additional visits.A study staff member will recontact twins who are selected for additional visits (Micro Research Coordinator Additional Visit Twin Script).  The same script will be used to schedule the second visit and the third visit (if applicable).  The twins always have the option to elect not to complete additional visits.  This will be tracked and reported back to the MATR as well.Additional clinic visits are almost identical to the first visit, but there is a shortened consent form (Micro twin consent additional samples).  The twin will not be asked to reconsent to medical record release or to use of human DNA for future studies.  Blood samples will not be taken during the additional visits.  During additional visits, the twins will be asked to fill out the health history questionnaire, the dietary assessment, and to provide samples from the vaginal wall (3 swabs), the cervix (2 swabs), the vaginal introitus (2 swab), the cheek (1 swab), and the perianal region (2 swabs).  Vitals, vaginal pH, and diagnoses and notes from the clinician collected on additional visits also become part of the study records.  As compensation for their participation, we will reimburse travel expenses (usually less than $100), provide them with a place to stay overnight if necessary, and provide them an incentive of a $100 gift card for each visit.Recontacting Twins.  Twins who have already completed the study will be re-contacted by phone and asked to complete the new version of the twin Health History Questionnaire, the Dietary Assessment, an addendum to the consent form, and a W9 substitute form. A letter with detailed instructions will be included in the mailing (see Recontact Twin Letter).  We will provide separate self-addressed envelopes with prepaid postage so that the de-identified Health History Questionnaire and Dietary Assessment will be mailed separately from the consent and the W9 substitute form.  When we receive the completed forms, we will mail a $10 gift card as a thank you. Please note that twins who are/were recontacted for this purpose were consented using the Micro Twin Consent version 120809 or an earlier version, so they will not be selected for the longitudinal twin study.De-identified Samples for Protocol Validation.  In the early stages of the study, for the purpose of protocol validation and optimization, approximately 20 de-identified vaginal samples were obtained from the WomenÆs Health Clinics.  These samples would have otherwise been discarded.  No patient information or diagnostic information will be obtained.  More than one sample was collected at a time to provide further protection against re-identification. We are no longer obtaining de-identified samples for this purpose.Data Analysis Plan: It will be essential to create a relational database for the storage of the metadata and the analyzed data generated in this project.Statistical analysis of the rich data generated by this study addresses two principal issues:  1) characterizing the differences in microbiomes between groups of clinic patients and between cases and normal controls (e.g. twins); 2) analysis of the contributions of the host genotype to the composition of the vaginal microbiomes of twin subjects.   Results of 1) will inform some aspects of 2).  No single statistical approach is obviously ôbestö. We remain sensitive to the unique characteristics of the specific data and open to a variety of approaches contingent on the properties of the data that emerge from the laboratory.Preliminary statistical analysis will attempt to identify the most informative approach to quantifying the components of the vaginal microbiome as a foundation for subsequent analysis.  One plausible initial approach to these low-level issues will: 1) estimate the mean levels and standard errors of each count, using a Poisson model; 2) aggregate counts to higher levels (i.e. include all lower level counts in their super-ordinate taxa); 3) divide counts by the total number of aligned reads to estimate the proportions of reads in each category and divide standard errors by the square root of counts; 4) Compare the differences at each level in the hierarchy: genus, then species, then strain.Twins subjects: For evaluating the association in profiles in MZ and DZ twins and addressing whether genetic differences in human hosts affect the profiles of species identified, we adopt both standard and more exploratory methods of analyzing twin data.</t>
  </si>
  <si>
    <t>Virginia Department of Health, Chesterfield County Health Department;Virginia Department of Health, Chesterfield County Health Department;Virginia Department of Health, Chesterfield County Health Department;Virginia Department of Health, Chesterfield County Health Department;Virginia Department of Health, Chesterfield County Health Department;Virginia Department of Health, Chesterfield County Health Department;Virginia Department of Health, Chesterfield County Health Department;Virginia Department of Health, Chesterfield County Health Department;</t>
  </si>
  <si>
    <t>1;1;1;1;1;1;1;1;</t>
  </si>
  <si>
    <t>HM14707</t>
  </si>
  <si>
    <t>VCU ASPiRE Evaluation</t>
  </si>
  <si>
    <t>Mary Slade</t>
  </si>
  <si>
    <t>Division of Community Engagement</t>
  </si>
  <si>
    <t>VCU ASPiRE is an innovative certificate program focusing on community engagement that is delivered to studetns within a vibrant living-learning community.  It is unique in its inegrated foci on curricular and co-curricular initiatives shared by both academic and student affairs efforts.  The purpose of this study is to disseminate program effectiveness and student impact results within the community engagement and livign learning fields in order to replicate this unique LLC experience.</t>
  </si>
  <si>
    <t>Satisfaction of course or program requirements.</t>
  </si>
  <si>
    <t>not applicable</t>
  </si>
  <si>
    <t xml:space="preserve">The question guiding the program elvaution asks how to create an innovative residential experience that transforms students into engaged citizens and acts as a powerful force for positive change in the community. </t>
  </si>
  <si>
    <t>The process is explained in program orientation as well as during course participation.</t>
  </si>
  <si>
    <t>Program sustainability and replication.</t>
  </si>
  <si>
    <t>Students enroll.</t>
  </si>
  <si>
    <t>Understand the unique characteristics and needs of people represnting differnet cultural groups.Undestand what it means to be civically engaged.Engage ina  continuum of civic actions.Engage in the ocmmunity through actiivties affecting positive change.Understand the roles and responsibilities of teamwork.</t>
  </si>
  <si>
    <t xml:space="preserve"> Students are asked to complete class assignments in compliance with the required curriculuma nd co-curriculum.  This includes surveys and written reflections.  random students will be asked to participate in focus group interviews when exiting the two-year program.  Some standard student data (gpa, demographics) will be mnded from existing institutional data.The evaluation design is outcomes-based.  Data provides formative and summative data reflecting program effectivness in terms of meeting goals and demonstrating student, campus, and community impact.</t>
  </si>
  <si>
    <t>Friends Association;Hands Up Ministries;Woodville Elementary School;City of Richmond;Peter Paul Development Center;City of Richmond;Hands Up Ministries;Woodville Elementary School;Peter Paul Development Center;Friends Association;Hands Up Ministries;Peter Paul Development Center;City of Richmond;Friends Association;Woodville Elementary School;</t>
  </si>
  <si>
    <t>2;2;2;2;2;2;2;2;2;2;2;2;2;2;2;</t>
  </si>
  <si>
    <t>HM20000153</t>
  </si>
  <si>
    <t>Qatar Unified Imaging Project</t>
  </si>
  <si>
    <t>Tammi  Moe</t>
  </si>
  <si>
    <t>Qatar Campus</t>
  </si>
  <si>
    <t xml:space="preserve"> The Qatar Unified Imaging Project (QUIP) began in January 2010 with a research grant from the Qatar National Research Fund, National Priorities Program. QUIP's overall objectives are to document primary sources about Qatar and the surrounding Gulf through an encoded registry following international standards. This registry will guide researchers to relevant materials and will also guide the development of a digital repository that makes primary sources in Qatar widely accessible for study and critique. QUIP has organized a corpus of visual based documentation related to Qatar. The lack of intangible primary sources documenting cultural phenomenon in a society with a strong oral tradition is a limitation to the study. Publications or resources providing accessibility to intangible experience of those persons living during the transition from traditional coastal settlements, trading ports and the semi-migrant Bedouin tribes of south-east Asia are few.  In 1978 Helga Graham published "The Arabian Time Machine: self-portrait of an oil state," which includes 41 oral histories collected for the following purpose: "To see the present day Gulf Arab into perspective it is necessary to understand that behind this Arab world of newspaper headlines with its flavour of exotic wealth, there is another Arab world the West knows very little about, as Robert Stephens writes in 'The Arab's New Frontier. It is the bread-and-butter, everyday world where people have to earn their living, the world of farmers, factory workers, business men, civil servants, engineers, where tractors and trucks have long been replacing camels, where giant dams and diesel pumps are taking over from water-wheels, where more and more villages rely on power stations instead of kerosene lamps, where thousands of students go to modern universities, instead of Koranic schools, where more and more girls work computers and run clinics instead of staying behind veils and shutters at home. (Graham, 1978). Nasser al-Othman Fakhroo, Editor and Chief of Arrayah newspaper provides a narrative on the oil industry in Qatar through first-hand accounts in his book "With their Bare Hands." Published in 1984, this book is based on a series of articles published in Arrayah newspaper. Founder of the Qatari Broadcast service, Abeer Abu Saud, conducted radio interviews for her English language program "Features on Qatari Women," and published the resulting output in her book Qatari Women Past and Present (1984). There have been no recent publications on the subject and collections that exist within cultural institutions are currently inaccessible. There is increasing interest in documenting the intangible. In 2003 UNESCO Member States adopted the convention for the Safeguarding of the Intangible Cultural Heritage, the first legally binding instrument for living heritage. "The safeguarding of intangible heritage aims above all to ensure its continuous recreation and transmission, communities and groups that practice these traditions and customs have their own systems for transmitting their knowledge and skills. Safeguarding measures thus revolve around the process of knowledge transfer, endeavoring to ensure that this heritage remains an active part of the lives of today's generation and is handed on to tomorrow's. Safe guarding begins and continues with communities, as they alone can identify, enact, recreate and transmit their cultural heritage." (Freland, 2009) The involvement of the community in the research process is the key to QUIP's success. Integrating Fahad Al Obaidly, a Qatari National, into the process of capturing the oral histories ensures that local knowledge remains active and that new knowledge is generated independent of foreign interpretation. Following a well devised methodology is significant for future initiatives. This program is repeatable and can be implemented by other institutions in Qatar.  This study proposes that accessibility to human experience benefits scholars, educators and Qatari Nationals interested in understanding the perception of change in the modern Gulf. Rapid urbanization is quickly erasing physical structures and the built environment that bear witness to a place in time. Preserving memories that will otherwise be lost with the passing of time and eventual demise of the narrators is an absolute necessity to provide emotional context to the physical documentation that exists in Qatar and ensures that heritage and history is successfully transferred. It is hoped that the information captured through personal interviews will provide new perspectives and support the research emerging in the developing nation of Qatar. </t>
  </si>
  <si>
    <t xml:space="preserve">The benefit for the person is the chance to share their story and preserve their memories for family and friends. </t>
  </si>
  <si>
    <t xml:space="preserve">We are targeting a specific age to gain understanding and perceptions of change during a defined period of time. </t>
  </si>
  <si>
    <t xml:space="preserve">The purpose of this study is to document the communities in Qatar by recording interviews with local residents on the following subjects: life in Doha between the 1930s-70s, women in Qatar, pearling life, hunting, and traditional medicine.Living in Doha 1930s-70s- Oral History ScriptAimsThe overall aim is to examine the transition of Doha from a traditional city with an ancient economic, social and civic pattern, into a modern city. The key decades under investigation are the mid 1940s to mid 1970s. The aims may be summarized as follows:1.	To gather testimony of traditional life in Doha, i.e. to describe the experience of living in the town during the prior to the discovery of oil, including simple practicalities, social networks, economic behavior and daily life for both sexes.2.	To document the transition from the traditional lifestyle to the modern one, including the coming of modern amenities and civic services, development of and movement into new housing, migration within Doha, changes in employment and wealth, changes in material culture, migration into Doha from elsewhere in Qatar, migration from outside Qatar, perceptionÆs of social change.A. PRE-OIL ERA QUESTIONS (key questions, to be asked first)Before Doha and coming to Doha:1.	Please tell us your full name and how old you are.2.	Where were you born? 3.	Do you remember the place(s) you came from and will you please describe those places?ò	Narrator's from outside Doha ask: How old were you when you moved to Doha?4.	Do you know when and why your family or tribe moved to Doha?ò	Did you come to Doha with anyone? 5.	What part of Doha did your family originally live in?  6.	Do you know anything about the history of that area of Doha, e.g. who was first to move there?Homes and life in Doha:7.	What do you remember of life in Doha before the first shipment of oil in 1949?8.	Who lived with you in your first house?ò	How big was your family?9.	Please describe your first house.ò	How was it made?ò	What was its arrangement, and how were the rooms used?10.	Where did you buy/trade your household objects, food and medicine from?ò	Can you tell me which items came from which countries?ò	What was their significance in your family or community?11.	Where did you get your drinking water from?ò	Who did the sweet water wells belong to and how did you know? 12.	What type of foods did you eat?13.	Describe education in Doha before oil exports?14.	When did formal schooling come to Doha, and what did you think of it?15.	Please describe the healthcare and medicine available in Doha before 1949?16.	Can you please describe the first hospital in Doha? 17.	What did you/your relatives do for a living before oil?18.	What kind of work was available? 19.	What were the traditional celebrations?  20.	Were those traditions different in any way from today's celebrations?21.	What were the best and worst things about the old days before oil revenues?Doha society:22.	Who were your neighbors?23.	What was the sense of community like?24.	Can you describe Doha society before oil?  How was it organized?25.	Can you tell me about DohaÆs different districts?ò	Where were the borders?ò	Who lived where?ò	Which tribes lived where?   26.	Was there much intermixing, intermarriage, etc. between tribes or groups?27.	How was Doha governed?28.	What was the port like before oil?29.	How much contact did you have with foreigners or the outside world?30.	Was the weather different in Qatar before and during the 'Years of Hunger?"31.	Tell me about the major events of that time?  E.g., storms, shortages, politics, society, the influx of foreigners.32.	When is the first time you can remember a government in Doha and what was it like? B. OIL ERA QUESTIONS (secondary questions, to be asked next)Homes and life in Doha:1.	Please describe the first time you listened to a radio, saw a car, an airplane, the cinema and television. 2.	What were your favorite radio and television programs?3.	How did employment prospects change when the Oil Companies came to Qatar?4.	Did you ever enter Hussein Naameh's house? ò	What was it like when the oil company took up residence there? ò	Do you remember the blacksmith shop at the house? 5.	What happened during the World War II when the oil companies left Doha? 6.	How did things change when the company changed its headquarters to Dukhan?7.	The men that worked for the oil company were allowed to return to Doha only one day per month up until 1950. What was it like when they came home? What did they do on their day off?8.	Tell us about when your family begin to benefit directly from the export of oil?9.	How did everyday life change when money and jobs developed alongside the oil economy? (including daily routine, work, food, shopping/consumer society/property, availability of hired help in the home and at work, use of cars)10.	After oil exports began to change the economy of Qatar did the products that were available for purchase/trade change? ò	Can you describe what products came from where?  ò	What was their significance?11.	How did the port change?12.	Can you please describe how medical care changed with the revenues from oil? 13.	When did you move to modern housing, where did you move and why?14.	What was it like to move to modern housing û what did you think of it?15.	Were you pleased to leave the old house?16.	Electricity was run by generators, what was the common practice for generators to be on and when were they turned off? 17.	Can you remember when piped water, electricity and AC arrived? ò	What did you think of it? ò	Was it installed in your old house, or did you only get it when you moved to a new one?18.	Were these changes gradual or did they happen quickly? 19.	Were you conscious at the time that things were changing forever?Doha society:1.	How did the sense of community change?2.	How did Doha society change?3.	Did your family and neighbors move to new housing in the same area as you?4.	What major events of the 1950s, 60s, 70s do you remember: storms, shortages, politics, society, the influx of foreigners, etc.C. PRESENT-DAY QUESTIONS (tertiary questions, to be asked last)1.	What happened to your old house? 2.	What do you think should be done with any surviving old buildings today?3.	Do you still live near some of the same families that you did in the old neighborhood?4.	Is the sense of community different now????? ?????? û ????? ??????? ?????? ??????? :????? ?????? ?? ????? ?????? ?????????? ?????? ?? ????? ????? ??????? ??? ???? ??????? ? ??????? ? ???? ???? ??? ????? ?????.?????? ???????? ?? ??? ????? ?? ??? ??? ?????????? ??? ??? ????????? ? ???????? ?????? ??????? ?????? :1.	?????? ?????? ?? ?????? ????????? ?? ?????? ??? : ??? ????? ????? ?? ?????? ?? ???? ?? ??? ????? : ??? ???? ??????? ??????? ? ??????? ????????? ? ?????? ????????? ? ?????? ??????? ???? ??????? .2.	?????? ??????? ????????? ?? ??? ?????? ????????? ??? ???????? ???  ???? ????? ?????? ???????  ? ??????? ??????? ? ?????? ???????? ?????? ???????? ??? ?????? ? ???????? ?? ??? ??????? ? ??????? ? ???????? ??  ?????? ??????? ??? ?????? ?? ?? ???? ?? ??? ? ?????? ??  ???? ???.????????? ??? ?????? ?????????.??-	????? ??? ???? ?? ??? ????? (????? ??????? , ???? ????? ?????)?? ??? ?????? ? ??? ?????? ??? ?????? 1.	?? ???? ?????? ???? ???? ?? ??????2.	??? ?????3.	?? ???? ??????? ???? ???? ????  ? ?? ??????? ?????  ??? ?ò	???? ?????? ?? ???? ??? : ?? ??? ???? ????? ?????? ??? ???????4.	?? ???? ??? ? ????? ?????? ?????? ?? ?????? ??? ?????? ?ò	??  ???? ??? ?????? ????? ????5.	?? ?? ??? ?? ?????? ???? ?????? ?6.	?? ???? ?? ??????? ?? ????? ??? ???????? (??? :?? ??? ??? ?? ??????)	 ??????? ? ?????? ?? ??????  7.	???? ???? ?? ?????? ?? ?????? ??? ??? ???? ??? ?? ??? 1949 ?8.	?? ??? ??? ?? ????? ????? ?ò	?? ?? ??? ?????? ??????9.	?? ????? ?????.ò	??? ?? ???????ò	??? ?? ???? ?? ?????? ? ? ???? ???? ?????? ?????? ?10.	?? ??? ??? ???? ??? / ????? ?? ??????  ???????? ??????? ????????  ?ò	?? ?? ??????? ???? ???? ?? ?????ò	?? ?? ??????? ?? ?????? ?? ?????? ?11.	?? ??? ??? ???? ??? ??? ????? ?ò	??? ???? ???? ???? ????? ?????? ? ???? ??? ???? ?????12.	?? ?? ??? ?????? ???? ??? ????? ?13.	?? ??? ?? ??????? ??? ????? ?? ?????? ??? ????? ????? ?14.	??? ?? ????? ???? ??????? ??????? ?? ??????? ? ?? ???? ?? ?15.	??? ??? ??????? ?????? ??????? ???????? ?? ?????? ??? 1949 ?16.	?? ??????? ??? ??? ?????? ?? ?????? ??? ????? ????? ?17.	???? ??? ???? ??? / ?????? ????? ?18.	???? ??????? ???? ???? ?????? ?? ??? ????? ?19.	?? ?? ?????????? ????????? ???? ???? ?? ??? ????? ?20.	??  ????? ??? ??????????  ?? ???? ????? ??? ????? ?21.	?? ?? ????? ? ????? ??? ?????? ??? ????? ?????? ??????22.	?? ?? ?????? ????? ????? ???????23.	???? ??? ????? ??????? ?24.	?? ?????? ??? ????? ?????? ??? ????? ???? ?? ???????25.	?? ?????? ?????? ?? ????? ?????? ???????? ?ò	??? ???? ?????? ?ò	?? ????  ??? ?? ?? ????? ?ò	?? ?? ????? ???? ?? ????? ?26.	?? ??? ???? ?????? ???? ?? ????? ... ???  ??? ??????? ?? ????????? ?27.	??? ?? ??? ?????? ?????? ?28.	??? ??? ??? ??????? ???  ???? ????? ?29.	?? ??? ?????? ??  ??????? ? ?????? ??????? ????? ?30.	?? ???? ???? ????? ?????? ?? ??? ??? ?????? "????? ?????   " ?31.	?????? ?? ??????? ?????? ?? ??? ????? ???? : ?????? ?????  ??????? ? ??????? ? ???? ??????? .32.	?? ?? ????? ?????? ???? ???? ???? ???? ????? ?? ??? ? ???? ????  ???-	????? ??? ????  ?? ??? ????? ( ????? ?????? , ???? ????? ??????)??????? ? ?????? ?? ??????  1.	?? ??? ??? ??? ?????? ???? ??? ???????  ?????? ?????  ??????  ???????? ???????? .2.	???? ???? ?????? ?????? ??? ???????  ???????? ?3.	??? ????? ???? ??????? ??? ???? ????? ????? ??? ??? ?4.	?? ??? ?? ????? ???? ???? ???? ?ò	???? ??? ????? ???? ??? ???? ????? ???? ?ò	?? ???? ??? ??????? ???? ?? ?????? ?5.	???? ??? ????? ????? ????? ????? ?? ????? ???????? ????????6.	??? ????? ?????? ????? ???? ????? ??????? ?? ?????7.	??? ????? ?????? ????? ?????? ?? ????? ????? ??????? ?????? ???? ??? ???? ??? ?? ?? ??? ??? ??? 1950 . ??? ??? ?????? ??? ?????? ???????? ? ???? ????? ?????? ?? ??? ??????? ??? ?8.	??? ??????? ?????? ????????? ?????? ?? ????? ????? ?9.	??? ????? ?????? ?????? ??????? ????? ?????? ??????? ? ??????? ?? ???? ?????? ????? ?(?? ??? ??????? ?????? ? ????? ? ?????? ?????? ? ?????? ???????? ? ????????? ? ???????? ? ???? ?? ????? ?? ????? ?????? ? ????? ? ??? ??????? ????????)10.	??? ?? ??? ????? ????? ?????? ?????? ??? , ?? ????? ???????? ???? ???? ???????  ?????? /??????? ?ò	?? ?? ??????? ???? ???? ?? ?????ò	?? ?? ??????? ?11.	??? ???? ????????12.	?? ??? ??? ????? ??????? ?????? ?? ?????? ??????13.	??? ??? ????????? ??? ???? ???? ???? ??? ?????? ?????? ?14.	???????? ??? ??? ???? ??? ???? ????? ????? ??? ???? ???? 15.	?? ??? ???? ?? ??? ????? ?????? ?16.	???? ???? ???????? ????????? ,?? ?? ??????? ???????? ???? ??? ???? ??? ????? ??? ????? ????????  ?  ??? ??????? ?????? ??? ??????? ?17.	?? ?????? ???? ??? ???? ??????? ????? ? ???????? ? ??????? ??? ?????? ?ò	?? ?? ??? ???? ????ò	?? ??? ??? ??????? ??? ????? ?????? ? ?? ????? ?????? ????? ??? ??? ??????? ????? ???? ?18.	?? ???? ??? ???????? ??????? ??  ???? ???? ????? ?19.	?? ????? ????? ?? ??? ??????? ?????  ????? ?????? ??????1.	??? ???? ????? ????????2.	??? ???? ????? ?????? ?3.	?? ?????? ?????? ?? ?????? ??? ??????? ??????? ?? ??? ???????4.	???? ?????? ??????? ?????? ?? ??? ????? ?? ????????? ?? ???????? ?? ????????? ?(??? ?????? ?????  ??????? ? ??????? ? ???? ??????? ....)??-	????? ??? ?????? ??????? (????? ?????? .. ???? ????? ??????)1.	?? ???? ?? ?????? ???????2.	????? ?? ???? ???? ???? ?????? ??????? ??????? ???? ?? ???? ??? ????? ?3.	?? ?? ??? ???? ????? ??? ???????? ???? ???? ?? ???? ???????4.	?? ???? ????? ??????? ???? ??? ????Healing in Qatar - Oral History Script AimsThe overall aim is to examine the perceptions of health care practices in Qatar:1)	To gather testimony on traditional folk medicine and the changes that came with modern health care in the 20th century. i.e. to describe the experience of sickness and traditional treatments available, describe the experience of modern health care facilities that were founded in Qatar and particularly Doha and the surrounding area.2)	To document the transition from natural healing practices to modern medicine, record the techniques and materials used, gather testimony regarding the physical and emotional aspects of those changes, document the perceptions of those changes. ______________________________________________________________________________1)	Please tell us your full name and when you were born. 2)	What area of Qatar did you live in when you were a child and later as an adult ? 3)	What do you remember about your first experience being sick, how old were you then, and what was that experience like? 4)	Who treated you, and how did you or your parents come to know of this person? 5)	Do you remember seeing a doctor or traditional folk healer when you were growing up? 6)	Describe what it was like to visit the doctor/folk healer. 7)	Can you describe what type of treatments were provided at this time? 8)	What form of payment did the doctor or folk healer receive?  9)	Were you able to learn treatments from the folk healer that could be performed at home? 10)	What was the most effective treatments and for what illnesses11)	What happened when the illness could not be treated by the folk healer? 12)	What do you think are the basis for traditional healing practices? (Where did they come from?)13)	What types of medicines were transported to Doha through the Bedouins and where did they originate?14)	What types of medicines were transported to Doha through the merchants and where did they originate?15)	Do you remember the first pharmacy in Doha? Where was it located? When did it open? What type of medicines were they selling? 16)	What do you remember about the first hospital in Qatar? (Can you describe where the hospital was located and what types of treatments were available there?)17)	What was your first impression of the hospital?18)	Did you every receive care or have a close family member receive care at that hospital for an illness or injury? And, if Yes what were your impressions of the health care providers and the treatment that the recommended or provided? 19)	Do you remember how the hospital space was divided for different treatments? (were there special sections such as women and men, birthing, tuberculosis, infectious disease, surgery, etc.)20)	Given the choice now are there things that you would specifically go to a traditional healer over a doctor and also the opposite, seeking treatment from a doctor instead of traditional healing and why? 21)	Do you use natural treatments to keep yourself healthy? If yes what do you advise is the most important preventative medicine? ???????? ?? ??? û ?? ??????? ?????????????:????? ??????? ?? ????? ???????? ?? ???????  ??????? ?????? ?? ??? .1)	?????? ?????? ?? ???? ?????? ???????? ????????? ???? ???? ?? ??????? ?????? ??????? ?? ????? ???????. ???:??? ????? ????? ????????? ???????? ????????? ???? ????? ??????? ?????? ??????? ???? ????? ?? ??? ????????? ?? ?????? ???????? ???????.2)	?????? ?????? ?? ??????? ???????? ????????  ???? ?????? , ?????? ???????? ??????? ????????? ?????? ?????? ?? ??????? ??????? ????????? ???? ???????? ?????? ???????? ?? ??? ???????? .  ______________________________________________________________________________1)	?????? ?? ???? ?????? ????? ??????.2)	?? ?? ????? ?? ??? ???? ?? ?????? ?????? ???? ? 3)	?? ???? ?????? ?? ????? ?????? ???? ???? ??? ? ?? ??? ???? ????? ? ???? ???? ??????? ?4)	?? ???? ????? ????? ???? ??? ?? ?????? ??? ??????5)	?? ???? ? ? ??? ?????? ????? ?? ????? ????? ?????? ????? ?????6)	?? ??? ????? ????? ???? / ????? ????? ?????? .7)	?? ????? ??? ????? ???????? ??????? ???? ???? ?? ???? ?? ???????8)	?? ??? ????? ???? ??? ??????? ?????? ?? ??????? ?????? ?9)	?? ?????? ????  ?????? ????? ?? ??????? ?????? ???? ??????  ??? ?? ?????? ? 10)	?? ?? ???????? ?????? ?????? ???? ????????11)	???? ???? ????? ?? ?????? ??????? ?????? ???? ??? ???? ?12)	????? ?? ?? ??????? ??????? ?????? ?????? ?( ??? ??? ????? )13)	?? ?? ????? ??????? ???? ???? ?? ???? ????? ? ?? ????? ?14)	?? ?? ????? ??????? ???? ???? ?? ???? ?????? ? ?? ????? ?15)	?? ????? ??? ?????? ?? ?????? ? ??? ???? ??? ?  ???? ???? ?????? ? ??? ??? ??????? ???? ???? ???? ?????16)	???? ????? ?? ???????? ?????? ?? ??? ?( ?? ??????? ??? ?????? ??? ?? ???????? ???? ???? ??????? ????? )17)	?? ?? ??????? ????? ?? ?????????18)	?? ????? ?????? ?? ???? ??? ?? ??????? ???? ?????? ?? ??? ???????? ????? ?? ??????? ??? ??? ???? ?? ?? ????????? ?? ????? ????? ??????? ?????? ????????? ???? ???? ??? ?? ???? ?? ?19)	?? ???? ??? ???? ???????? ????? ???? ???????? ?????????( ?? ??? ????? ????? ????? ?????? / ??????? ??? ???? ? ??????? ? ??????? ??????? ????????? ???????? .. ???)20)	?? ?????? ???? ?? ????? ????? ????? ????? ???? ??????? ?????? ????? ?? ?????? ?? ????? ??? ???? ?????? ???? ?? ??????? ?????? ? ?????? ?21)	?? ?????? ???????? ???????? ????? ???? ???? ? ?? ??? ???? ?? ?? ??????? ??????? ????? ???? ???? ?? ?Pearling Life - Oral History ScriptAimsThe overall aim is to examine the life of pearl divers in Qatar:1)	To gather testimony regarding the daily life in the pearling industry in Qatar and the surround GCC, i.e. to describe the experience of apprenticeship, demands of work, the inter-relationship of the ship's crew including simple practicalities, social divisions, behavior, health and rituals. 2)	To document the affects of the pearling industry on the individual, family and community and preserve historical accounts regarding the boats and the people that participated in the pearling trade.   Pearling Memories1)	Introduce yourself (name, age and career).2)	What is the first memory you have related to the pearling industry?3)	What was your first job in the pearling industry and what tasks did it involve?4)	Describe your first time on a pearling ship, (what type of ship were you on, what was your impression of the ship itself?)5)	What type of boat did you work on and did it have a name?6)	How could you differentiate between ships when you were at sea, (did they have numbers or special markings?)7)	What are the names and types of ships and where did they come from?8)	What did you take with you on the ship when you would leave for the season?9)	How did you secure your family while you were away during the pearling season?10)	What was the nature of the relationship with the other crew members, (did you form close friendships, did you know  to each other before working on the ship together?)11)	How was the space divided on the ship? 12)	How did you learn to perform your job? 13)	Tell me about the typical day working on the ship during pearling season. 14)	Provide traditional terms used at the time.15)	What are the songs you used to sing on the pearling ship?16)	Remind us of the proverbs used at the time. 17)	What type of food would you have on the ship and who prepared it?18)	Where did your fresh water come from for drinking and cooking?19)	What type of sickness and disease did you experience?20)	Was there medical treatment available for you? 21)	Did you experience any deaths or tragedies while at sea and what impact did this have on the pearling fleet?22)	Describe the best year during your pearling career.23)	Describe the worst year during your pearling career.24)	How did the community treat you as a pearl diver, syyab, nokhatha, nahham, etc. (was there prestige or fame that came with the position)25)	Which nokhatha did you work for?26)	Can you please name other nokhathas  and their boats 27)	Which port(s) did you set sail from?28)	Which locations do you most frequent for pearling?29)	What happened if the boat needed repairs while at sea?30)	Tell us about the end of the pearling season, where did you go and what did you do during the off season?31)	What happened when the Tawash would buy the lulu pearls, (how was the price negotiated, when did the purchase happen, and where did the exchange take place?)32)	Who were the Tawash in Qatar?33)	Who were the divers in Qatar?34)	How were you paid at the end of the season?35)	What happened to your family and community when the Japanese began to manufacture pearls? 36)	Did you have debt that followed you after the decline of the pearling trade? Were you ever granted Barwa?37)	After the pearling industry shut down what did you do for a living and did the quality of life improve or diminish initially?38)	Are there any famous stories that you would like to share? ?????? ????? ??? ?????? - ?? ??????? ????????????? :????? ?????  ?? ????? ???? ?????  ?????? ?? ??? .1.	?????? ?????? ????? ??????? ?????? ??????? ?????? ?????? ?? ??? ??????? ?????? ??? : ??? ????? ??????? ??????  ? ??????? ????? ????????? ????????? ??? ???? ????? ??? ??????? ??? ???? ?????? ??????? ??????? ? ?????????? ??????????? ?????????? ????? ???????.2.	?????? ???? ????? ?????? ??? ????? ???????? ???????? . ??????? ??? ???????? ????????? ???????? ?????? ???????? ????? ??????  ?? ????? ?????? .?????? ?????? :1.	??? ?? ???? ( ????? ?????? ??????? ) .2.	?? ?? ?????? ?????? ???? ?? ????? ??? ??????? 3.	?? ?? ?????? ?????? ?? ???? ????? ?????? ? ????? ?????? ???? ??????? ????4.	??? ??? ????? ?????? ???? ????? ???? ??? ??? ???????  ????? ??? ?????? ? ( ?? ??? ???????  ????   ??? ??????? ?? ?? ???????  ?? ??????? ?)5.	?? ?? ? ??????? ???? ???? ??? ?????  ??? ??? ??? ??? ????? 6.	???  ??? ??????? ??????? ??? ????? ?????  ???? ?? ??? ?????? ( ?? ??? ??? ????? ?? ?????? ??????)7.	?? ?? ?????? ????? ????? ??? ??? ??? ???? ??? ?8.	???? ??? ???? ??? ??? ??????? ??? ???? ???? ??????9.	??? ??? ????? ??? ?????? ?? ????? ???? ??? ????? ??? ????? ???? ???? ????? ?10.	??? ???? ????? ??????  ?????? ?????? ????? ????? ??? ??? ??? ??????? ? (  ?? ????? ?????? ?????? ????.?? ??? ??? ????? ??? ??? ????? ??? ??????? ?????) 11.	?? ?? ??????? ???? ?????? ??? ????????12.	??? ?????  ?????? ????? ?13.	?????? ??  ?????? ????? ??????? ???  ???????  ???? ???? ????? ??? ??????? 14.	????? ???? ????????? (???????) ???? ???? ?????? ?? ??? ????? .15.	?? ?? ??????? ???? ???? ????? ??? ??? ????? ?16.	?? ????? ??????? ??????? ?? ??? ????? ?17.	?? ??? ?????? ???? ??? ???? ??? ??? ???????? ??? ???? ??? ???? ???????? ? 18.	?? ??? ???? ?????? ??? ?????? ??????? ????? ???????19.	???? ??????? ???? ???? ??? ?20.	?? ??? ????? ????? ???? ????? ???21.	?? ???? ?? ????? ???? ?? ???? ????? ???? ????????  ???? ???? ??? ??? ???????22.	?? ?? ???? ??? ???? ?? ???? ?????. 23.	?? ?? ???? ??? ???? ?? ???? ????? . 24.	???  ???? ?????? ??????? ?? ????? ???? ?? ????? ?? ????? ?? ??? .. ??? ( ?? ???        ????? ??? ?? ???? ???? ???? ???????)25.	??? ?? ????? ??? ?????26.	?? ?????? ????? ?????? ????? ?????? ???????27.	?? ?? ????? ???? ??????? 28.	???? ??????? ???? ??? ??????? ????? ?????? ????? ?29.	???? ?? ????? ?????? ??????  ????? ???? ?? ??? ??????30.	??????  ?? ???? ?? ???? ??? ?????? ???? ????? ??? ?????? ? ??? ??? ??? ????? ????? ??? ???? ??? ?????? ???? ????? 31.	?????? ??? ???? ????? ?????????? ???? ?????? ( ??? ???? ??? ????? ??????? ??? ??????? ? ??? ???? ????? ?????? ???? ? ???? ???? ????? ???????? ???? ) 32.	?? ?? ?????? ???? ??? ?? ??? ?33.	?? ?? ????? ??? ?34.	???  ??? ?????? ?? ????? ???? ????? ? 35.	?? ???? ?? ??????? ??????? ??? ???? ?????? ??????? ???????? ?36.	?? ??? ???? ?? ????  ????? ?????? ???? ????? ???????? ?????? ?? ??? ?? ??? ????? 37.	???  ????????? ??  ????? ????? ??? ??????  ? ??  ?? ?????? ???? ???? ??  ? ??? ????? ????? ??????? ???? ?? ?????  ????????38.	?? ???? ?? ??? ????? ??? ???????? ?????Seasons of Women - Oral History ScriptAimsThe overall aim is to examine the stages of womenÆs life in Qatar and the rituals and events that mark those changes:1)	To gather testimony specific to female life in Qatar, i.e. to describe the experience of childhood, the females role in the family, the roles of wife and mother including simple practicalities, social networks, behavior, traditions and daily life.2)	To document the transition from childhood to womanhood including the physical and emotional aspects of those changes, gain understanding of the perceptions of social change, and examine the rituals and customs specific to this region. _____________________________________________________________________________________1)	What area of Qatar did you live in when you were a child? 2)	What is your earliest childhood memory?3)	What type of education did you receive when you were growing up? (Who taught you, what subjects did you study, was there a school that you attended, until what age?)4)	When you were a child, how did you spend your free time? (What types of games did you play, who were your playmates?) 5)	As a child, what songs and stories did your mother share with you?6)	What is the role of the eldest sister in the household?7)	Were you told about becoming a woman and the changes in your body before it happened?8)	How did things change in your daily life when you were no longer a child and considered a ôwomanö?  9)	How did you feel about these changes?10)	What did you do in your free time as a young woman?11)	What did you dream about doing when you were growing up?12)	Tell me about when you were married (how was it arranged, what was your role in the decision, how did you celebrate, how much was the dowry (mahar), how did you feel about getting married?)13)	Tell me about the Dezzah, when did it arrive, what did it contain? 14)	What memory stands out most to you on your wedding day?15)	How did your life change when you became a wife (zojah)?16)	What did you do for fun as a married woman? (did you have hobbies, gatherings, activities you were involved in)17)	How did you feel with your new family?18)	How did your mother feel about your status as a wife and being part of new family? 19)	How old were you when became a mother and how did you feel about it?20)	What kind of special food or drinks were you given during your pregnancy and for what reason?21)	Tell us about the delivery of your babies (who helped with the delivery, were all of your kids born in the same place?)22)	Were you given special food or drinks after your delivery?23)	Who picked the names for your children and did the names have a special significance? (Are there naming traditions in your family)24)	Why do Qatari families wish to have a son first before daughters?25)	What if you never have a son? 26)	I understand there were special songs for breastfeeding, waking up, sleeping, crawling, walking, for the moon and sun, etc. Can you sing one of these for us or describe the meaning behind the songs and where they originally came from?27)	What was life like as a mother (did you have help or were you alone, who gave you advise)?28)	How old were you when you became a grandmother and how did you feel about it?29)	As a grandmother what is your role in the family?30)	Looking back what is your favorite period in your life: childhood, motherhood or being a grandmother and why?31)	Were there any special heirlooms, photos, recipes, or memorabilia passed down in your family?  32)	Can you share one of your favorite folktales that you remember telling your children? ????? ?????? ???????  - ?? ??????? ????????????? :????? ?????  ?? ????? ????? ?????? ??????? ?? ??? ??????? ???????? ???? ???? ??? ???????? .1.	?????? ?????? ?? ???? ?????? ?? ????  ??? : ??? ????? ??????? . ??? ?????? ?? ??????? ? ??? ?????? ????? ?? ????? ????????? ??????? ? ??????? ????????? ? ????????? ????????? ??????? ??????? .2.	?????? ??????? ?????????? ?? ???????  ??? ????? ??????? ????? ??????? ??????? ????????? ???? ???????? . ???? ???????? ??? ?????? ????????? ?????? ?????? ???????? ?????? ???? ???????.1)	?? ?? ????? ????? ?? ?????? ?2)	?? ?? ???? ?????? ?????? ?3)	?? ??? ??????? ???? ?????? ???? ??? ?????? ? ( ?? ???? ??? ???????? ? ?? ?? ?????? ???? ???????? ?? ???? ??????? ??? ????? ? ??? ?? ?? ????? ???????)4)	????? ???? ???? ? ??? ???? ????? ????? ?????? ( ?? ?? ??????? ???? ???? ????????? ?? ?? ??? ??????? 5)	????? ? ?? ??????? ??????  ???? ???? ????? ??? ???????6)	?? ?? ????? ?????? ?????? ?? ??????? ?7)	?? ??? ????? ???????  ?? ???? ???? ?????? ????????? ??????? ???? ???????8)	??? ?????  ????? ??????? ??? ????? ( ????? ?????? ????) ? 9)	??? ????? ???? ??? ????????? 10)	?? ???? ??? ??????? ?? ??? ????? ??????11)	?? ???? ??? ?????? ????? ????? ???????12)	??????? ?? ?????? ???? ?????? ???   ( ??? ?? ????? ????? ? ?? ??? ???? ?? ????? ??????? ?? ?? ??????? ???? ??????? ???? ?? ??? ??????  ??? ??? ????? ??????13)	??????? ?? ???? ? ??? ?????? ??? ???? ????? ?14)	???? ?????? ???? ???????????  ??? ??????15)	??? ????? ?????? ????? ?????? ????? 16)	???? ??? ?????? ????????? ????? ?????? ?????? ?(?? ??? ????? ?? ?????? ?  ??? ?????? ?? ?????? ?? ???????17)	??? ????? ???? ?????? ????????18)	??? ??? ???? ?????? ????? ?????? ????  ? ??? ?? ????? ????? ?19)	?? ??? ???? ????? ?????? ?? ? ???? ??? ?????? ?????? 20)	?? ?? ????? ?????? ??????? ?????? ???? ???? ???? ?? ????? ???? ????? ? ???????21)	??????? ?? ???? ?????? (?? ???? ???  ???????? ?? ????? ????????  ??? ????? ???? ?????? ?? ??? ???????)22)	?? ??? ????? ???? ?? ???? ??? ????? ??? ????????23)	?? ???? ??? ???????  ????? ?????? ? ??? ???? ??? ???? ???? ?? ????? ?????? ???????  ??????? ??  ???????24)	????? ????? ???????? ??????? ?? ???? ????? ????? ??? ????? 25)	???? ?? ?? ????? ???? ?26)	???? ??? ????? ????? ???? ??????? ? ????????? ?????? ? ????? ?????? ?????? ?????? ..??? ?? ???????? ?? ???? ??? ???? ??? ???????  ??????? ??? ?????? ??? ??? ??? ?27)	??? ???? ????? ???? ( ?? ??? ????? ???????? ??? ?? ???? ???? ??????? ??? ????? ????????)28)	?? ??? ???? ????? ?????? ????? ???? ????? ???? ??? ?29)	?? ?? ??????  ?? ??????? ????? ?30)	?????? ??? ??????. ?? ?? ??????? ??????? ????? ( ???????? ???????? ?? ????? ?????? ???) 31)	?? ???? ?? ???? ?? ??? ?? ????? ??? ?? ??????? ??????? ?? ???????32)	?? ??????? ???????? ????? ????? ??????? ??????? ???? ?? ?????? ?Hunting - Oral History Script AimsThe overall aim is to document the intangible practices of traditional forms of hunting in Qatar:1)	To gather testimony specific to learning how to hunt with falcons and Saluki dogs, i.e. to describe the  process of training, motivations for involvement in the sport.2)	To document the transmission of knowledge and gain understanding to the customs specific to this region. _____________________________________________________________________________________1.	Introduce yourself (name, age and career, etc).2.	Tell us about your hunting career. How you start?3.	What are the reasons you like this hobby?4.	What are the difficulties and problems you might face if you own Saluki or a falcon?5.	What are the types of saluki dogs and falcons? What do you prefer? Why?6.	What are the tools you use for training the Saluki or a falcon?7.	What are the diseases that Saluki or falcon could have? How would you cure these diseases in the past?8.	In which seasons and in which places have you been to hunt? 9.	What was your favorite place to hunt and why? ??? ???? ?????? ????????????? : ???????1.	??? ?? ???? ? ???? ,????,?? ?? ????? ? 2.	????? ?? ???? ????? , ??? ???? ?????? ?? ????? ?3.	?? ?? ??????? ???? ????? ??? ??? ??????? ? 4.	?? ?? ??????? ? ???????? ???? ?????? ?? ????? ??????? ?? ????? ?5.	?? ?? ????? ????? ?? ??????? ? ?? ?? ????? ?????? ???? ? ????? ? 6.	?? ?? ??????? ???? ???????? ????? ?? ??????? ? 7.	?? ??????? ???? ?? ???? ??? ????? ?? ??????? ? ??? ??? ??? ??????? ?????? ? 8.	?? ?? ??????? ???? ??? ???? ??? ? ?? ?? ??????? ? 9.	????? ???? ????? ???????? ?? ????? ? ????? ? </t>
  </si>
  <si>
    <t xml:space="preserve">Training sessions will be conducted by the interview team on interview techniques and informed consent. Team members involved in production and post-production will be provided printed copies of the protocols which will be systematically followed in preparation for the interviews and at each narrators interview. All potential narrators will be provided with the Research Subject Information and Consent Form, a complete overview of the project from data collection to publication. Fahad Al Obaidly and myself will be the only persons involved in site capture. The transcription and translation will involve other team members during post-processing. The protocols have been discussed extensively during the structuring of this proposed program to ensure they are culturally appropriate. The PI will be present at all interviews and will conduct regular follow up sessions with Fahad Al Obaidly to discuss any problems with the study that may arise. There is daily communication between the Lead PI and Fahad Al Obaidly as part of the research project. Transcription will be handled by Fahad Al Obaidly and translation by Reem Al Khoder and Tammi Moe.  PREPARATION AND POST-TASK CHECKLISTCandidates are identified through the Potential Narrator Information forms to be completed by the research team, QUIP Steering Committee, and through personal references. Before Interview:*       Two weeks prior to interview: provide narrator with the Research Subject Information and Consent Form,  Initial Contact Letter, Historical Information Survey, and the Biographical Information form with an addressed envelope.  Arrange the return of the forms through post or messenger. ò	One week prior to interview: Contact narrator and make sure that he/she remembers the correct date, time, and place of interview.  Mention again which topics you hope to cover to allow narrator adequate time to prepare for the interview.  Ensure that the narrator fully understands the project. (It is often helpful if an interview outline is sent to the narrator prior to the actual interview).ò	Acquaint yourself with as much information as possible on the general background of the narrator.If helpful, arrange a brief pre-interview visit, either in person or over the phone.Develop a questions list and an outline of topics for discussion.Gather all materials and thoroughly check out equipment and supplies, including:1.	Interview Agreement form2.	If group interview, Group Interview Release form3.	Research notes and question sets4.	Biographical Information form (should be completed prior to the interview)5.	Proper Word form 6.	Deed of Gift form, in the event that photographs, artifacts or other materials are donated7.	Copies of any material used during the interview8.	Black permanent marker, fine tipped9.	Digital recorder, with fully charged batteries or power cord 10.	External microphones11.	Headphones12.	Cataloging information sheet13.	Extension cord (4 meters)14.	Camera 15.	Narrator/Narrator's address and directions 16.	Information about organization and project17.	Bottled water  ò	One day before the interview, call to reconfirm and make sure that there are no problems that might interfere with your planned agenda (i.e., poor health, bad weather or inability to make on-site visit).  Get directions.Day of Interview: ò	Ensure that all equipment is available and in working order (microphone, external recorder with memory card, necessary cords, extra batteries, maps, photos, drawings, vehicle).  Review interview outline. Ensure that the room in which you are conducting the interview has minimal noise, look for air conditioning, fans, washers, dryers, dishwashers, telephones, chiming clocks, ice makers, etc.At Interview:ò	Interview Agreement Form read and discussed with narrator.   All questions answered as completely as possible. The possibility of narrator restrictions on future use of information explained.  Narrator signs Interview Agreement Form, and given a copy. ò	Before beginning the interview, discuss informally with the narrator the range of topics you hope to cover. Narrator is informed verbally that they are free to answer or not answer any questions during the interview according to their comfort level and that not answering question in now way affects their inclusion in the study.ò	Test recording equipment. Check the recording level and adjust microphone as needed. Levels should read -10 db maximum with no filters unless environmental conditions require. If recording (audio/video) is not possible, take good notes throughout the interview and record all site locations. ò	Conduct interview. Make certain to introduce the narrator on the recording.ò	Be attentive to the length of the recording. If the narrator appears tired or attention drifts, suggest a break or ask if the interview should continue on a different day.ò	Take notes during the interview. Record proper nouns and other words if spelling may be questionable and no verification is provided during the interview.ò	When referring to maps during the interview, make sure that a reference location and/or name is stated to provide a focus for the recording.   After the Interview:ò	Discuss with narrator the range of topics you would like to discuss at the next interview.  Schedule a tentative date for this interview.ò	If introduction was not recorded earlier, create an introduction to be added in post-production.ò	Duplicate the digital file on the server, following the æidentifierÆ naming parameters. ò	Complete Oral History Interview Summary form and add interview data Transcript Index form.ò	Attach copies of all interview notes to the Interview Summary form and store file in project oral history file. ò	Make a list of proper nouns and other words on the Proper Word form.  Include aspects of the interview that may be useful to future indexers and transcribers. ò	Attach a list of all photographs taken during the interview to the interview notes.  This list should include a description of each photo, the total number of photos taken, and the location of the film.ò	Complete Donated Material Inventory form.ò	Complete the Artifact Inventory form.ò	Complete the Deed of Gift form.  ò	Complete the Cataloging Information formò	Send thank you letter to narrator. </t>
  </si>
  <si>
    <t>Local sources are rarely used by scholars of the Gulf, largely because they are difficult to find and access, but they are nonetheless necessary for a balanced understanding of the past and critical for an understanding of local culture and society. The scientific benefit of collecting, documenting and preserving memory is that the intangible does not disappear but can be studied over time. Documenting intangible heritage is essential in a society where oral history and traditional rituals are more important modes of expression than physical production (writings, the visual arts, textiles, etc.).  This in part explains why Qataris and Khalijis generally regard images and sound recordings in their museum collections as more valuable than textual documents.</t>
  </si>
  <si>
    <t xml:space="preserve">Qatar locals and long-term residents are a small close-knit population. Family names play a prominent role in societal stratification and make identifying participants fairly straight forward. Families are linked with certain trades; tribal relations link families to certain geographic areas. Utilizing cultural networks such as the Ministry of Culture, Arts and Heritage and the various social clubs in Qatar, participants will be identified through family and friends, through reputation, secondary sources and word of mouth. </t>
  </si>
  <si>
    <t xml:space="preserve">The purpose of this study is to fill a knowledge gap in the field of intangible heritage and document perceptions of daily life in the Arabian Gulf and the Qatar Peninsula.  The goal is to collect 40 case narratives to enhance understanding of intangible phenomenon of daily life in Qatar, specifically the early to mid-20th century during the transition from a pearling economy to an oil economy. This is a qualitative study that uses structured and semi-structured interviews conducted with residents of Qatar. Participation is voluntarily and narrators must meet the criteria of age (born prior to 1956) and locality (participants must have lived and/or worked in Qatar for a sustained period between 1930s and 1970s). Interviews will be recorded through audio and video.  </t>
  </si>
  <si>
    <t xml:space="preserve">QUIP has adapted the methodology and forms from the Guardians of Language, Memory, and Life-ways published by the National Institute for Tribal Records Archives, Libraries, and Museums. (2008) A general structure which can be applied to many research areas which require in-depth interviewing.QUIP-Form GuideFORM 1 û Interview Preparation and Post-Task Checklist û This form covers activities that should take place before, during, and after the interviewFORM 2 - Interview Agreement - This form transfers the narratorÆs copyright of an oral history interview and waives rights to the tape, transcript, or any images taken during the interview.  A release form makes it clear to the narrator, without question, how the interviews will be used and minimizes the chances for misunderstanding. It also releases you from any liability for the content of the recordings.It is important that the form be signed by both the narrator and the interviewer, and any other person whose voice is heard in the interview, as soon as the interview session ends even if more interviews are planned with the narrator.   FORM 3 - Restricted Access Interview Agreement - This form serves the same purpose as the Interview Agreement Form, except it restricts access to the contents of the interview, or to a part of the interview, for a specific time-period. Used when the information is confidential or controversial and should not be made public immediately.FORM 5 - Potential Narrator Form û Before you commence interviews, it is a good idea to predetermine who you will interview and what topics each interview will cover. The Potential Narrator Form will help you track potential narrators and ensure that you get the best return on your efforts.  It is a good idea to include it in the interview kit in the event that narrators suggest other potential interviewees.FORM 6 û Historical Information Survey Form û This survey can help identify potential narrators on a broader scale.FORM 7 - Biographical Information - This form documents the basic biographical details of the narratorÆs life, both for project purposes and for future users. Complete this form in advance of the interview, at the pre-meeting, over the phone, or by asking the narrator to complete it.  By collecting the basic details in advance, you will be better prepared for the interview and have more time to address your interview objectives. FORM 8 û Letter to Potential Narrators -   As you begin recruiting participants, a simple letter introducing the project and your organization.  The letter should be accompanied with a return envelope, information about the project and organization, a biographical form, and a survey (if used). FORM 9 û Letter to Confirm Interview û At least a week before the interview, a confirmation letter should be sent to the narrator.  It should cover a list of topics to be discussed, mention the release form, ask for any missing information (biographical information form, survey, etc.), and confirm the time and place of the interview.FORM 10 û Thank You Letter û Send the Thank You letter soon as possible after the interview.  It serves as a reminder that the narrator will be asked to review the transcript and provides an opportunity for the interviewer to follow up with any questions that arise after the interview.FORM 11 û Standard Text for the Introduction of an Oral History Recordingû At the start of each recording, you should name the narrator, and provide a one-sentence biographical sketch of the narrator, the date and place of the interview, and your name. This form helps ensure that all the necessary information is covered.FORM 12 û Photograph Log û This form enables you to track information on each photograph used during the course of the interview. If you plan to use the photographs in a publication, it is good to know the photographerÆs name in order to seek a release, if necessary. (Not translated to Arabic since only the research team will use this form, not the narrator) FORM 13 û Donated Materials Form û If the narrator is donating photographs, letters, diaries, and other materials, it is important to collect as much information as possible to assist with cataloging the materials later.  It is also important to know if the materials are originals and, if not, where the originals are kept and who retains ownership.FORM 14 û Artifact Inventory Form û This form is to help you keep track of items either loaned or gifted to you by the narrator.  FORM 15 û Deed of Gift Form û This form transfers title to the organization for donated artifacts.FORM 16 û Proper Word Form û Either at the time of the interview of immediately thereafter, use this form to indicate proper names and other words a transcriber or researcher might have difficulty spelling or understanding. (Not translated to Arabic since only the research team will use this form, not the narrator)Form 17 - Interview Information Checklist Form (also referred to as Field Notes) û The interviewer completes this form immediately after the interview.  It provides archival control over the interview, including basic information, confirmation of the signing of the donor form and completion of other forms, the number of tapes used, and a brief abstract of the interview. (Not translated to Arabic since only the research team will use this form, not the narrator)Form 18 - Cataloging Information - This information is essential to make the taped interview accessible to researchers. (Not translated to Arabic since only the research team will use this form, not the narrator)Form 20 û Transcription Checklist û This form completed for is stored with the interview file. (Not translated to Arabic since only the research team will use this form, not the narrator)Form 21 û TranscriberÆs Guidelines - To ensure a consistent format, content, and editing practices when transcribing tapes, it is important to establish procedures in advance and instruct transcribers.  Form 21 is an example of TranscriberÆs Guidelines used by the Southern Oral History Program. (Not translated to Arabic since only the research team will use this form, not the narrator)Form 22 û Tape Transcript Index Summary Form û An index of key words and names will help increase access.  (Not translated to Arabic since only the research team will use this form, not the narrator) PREPARATION AND POST-TASK CHECKLISTBefore Interview:*       Two weeks prior to interview: provide narrator with the Research Subject Information and Consent Form,  Initial Contact Letter, Historical Information Survey, and the Biographical Information form with an addressed envelope.  Arrange the return of the forms through post or messenger. ò	One week prior to interview: Contact narrator and make sure that he/she remembers the correct date, time, and place of interview.  Mention again which topics you hope to cover to allow narrator adequate time to prepare for the interview.  Ensure that the narrator fully understands the project.  (It is often helpful if an interview outline is sent to the narrator prior to the actual interview).ò	Acquaint yourself with as much information as possible on the general background of the narrator.If helpful, arrange a brief pre-interview visit, either in person or over the phone.Develop a questions list and an outline of topics for discussion.Gather all materials and thoroughly check out equipment and supplies, including:1.	Interview Agreement form2.	If group interview, Group Interview Release form3.	Research notes and question sets4.	Biographical Information form (should be completed prior to the interview)5.	Proper Word form 6.	Deed of Gift form, in the event that photographs, artifacts or other materials are donated7.	Copies of any material used during the interview8.	Black permanent marker, fine tipped9.	Digital recorder, with fully charged batteries or power cord 10.	External microphones11.	Headphones12.	Cataloging information sheet13.	Extension cord (4 meters)14.	Camera 15.	Narrator/Narrator's address and directions 16.	Information about organization and project17.	Bottled water  ò	One day before the interview, call to reconfirm and make sure that there are no problems that might interfere with your planned agenda (i.e., poor health, bad weather or inability to make on-site visit).  Get directions.Day of Interview: ò	Ensure that all equipment is available and in working order (microphone, external recorder with memory card, necessary cords, extra batteries, maps, photos, drawings, vehicle).  Review interview outline. Ensure that the room in which you are conducting the interview has minimal noise, look for air conditioning, fans, washers, dryers, dishwashers, telephones, chiming clocks, ice makers, etc.At Interview:ò	Interview Agreement Form read and discussed with narrator.  All questions answered as completely as possible. The possibility of narrator restrictions on future use of information explained.  Narrator signs Interview Agreement Form, and given a copy. ò	Before beginning the interview, discuss informally with the narrator the range of topics you hope to cover. ò	Test recording equipment. Check the recording level and adjust microphone as needed. Levels should read -10 db maximum with no filters unless environmental conditions require. If recording (audio/video) is not possible, take good notes throughout the interview and record all site locations. ò	Conduct interview. Make certain to introduce the narrator on the recording.ò	Be attentive to the length of the recording. If the narrator appears tired or attention drifts, suggest a break or ask if the interview should continue on a different day.ò	Take notes during the interview. Record proper nouns and other words if spelling may be questionable and no verification is provided during the interview.ò	When referring to maps during the interview, make sure that a reference location and/or name is stated to provide a focus for the recording.   After the Interview:ò	Discuss with narrator the range of topics you would like to discuss at the next interview.  Schedule a tentative date for this interview.ò	If introduction was not recorded earlier, create an introduction to be added in post-production.ò	Duplicate the digital file on the server, following the æidentifierÆ naming parameters. ò	Complete Oral History Interview Summary form and add interview data Transcript Index form.ò	Attach copies of all interview notes to the Interview Summary form and store file in project oral history file. ò	Make a list of proper nouns and other words on the Proper Word form.  Include aspects of the interview that may be useful to future indexers and transcribers. ò	Attach a list of all photographs taken during the interview to the interview notes.  This list should include a description of each photo, the total number of photos taken, and the location of the film.ò	Complete Donated Material Inventory form.ò	Complete the Artifact Inventory form.ò	Complete the Deed of Gift form.  ò	Complete the Cataloging Information formò	Send thank you letter to narrator. </t>
  </si>
  <si>
    <t>Ministry of Culture, Arts and Heritage;</t>
  </si>
  <si>
    <t>HM20000302</t>
  </si>
  <si>
    <t>Simple Reaction time with Touchscreen computers</t>
  </si>
  <si>
    <t>Colleen Thoma</t>
  </si>
  <si>
    <t xml:space="preserve">Increasingly, digital devices are small, powerful, and accessible.  Newer devices are also less expensive, and multi-purpose digital devices have started to replace single-purpose devices customized for individuals with disabilities (Sennott and Bowker, 2009).  Portable devices help individuals to recall important information, access help (Hart, Buchofer, and Vaccarro, 2004), or communicate with others (Johnson, Hough,  King, Vos, Jeffs, 2008; Sennott and Bowke, 2009).  The technological innovations developed for individuals with disabilities are an example of Universal Design (UD).  UD provides individuals with access to community resources by adhering to seven principles of universal design: equitable use, flexibility, simple and intuitive, perceptible information, tolerance for error, low physical effort, and size and space approach and use (Story, 1998).   The purpose of this research project is to determine if a specific technology device improved student response time for a cognitively disabled group of high school students without impairing the response time of a separate group of high school students in a general education setting.  Results of this type of experiment could assist school districts technology procurement officials with empirical data and assist with justifying technology purchases.        	The fields of  engineering, computer science, and education use UD to support individuals with disabilities (Beard, Carpenter, and Johnston, 2011), and the principles of UD incorporate simple, flexible technologies that reduce the cognitive and physical demands necessary to operate the a device (Hall, Meyer, and Rose, 2012).  Universal Design allows more people to access a computer device without expensive, specialized modifications. Touchscreen technology is one of the newest UD technologies to be integrated into off-the-shelf technologies (Beard et al., 2011); however, having a touchscreen raises the cost of the computer device.  For instance,  an   IdeaPad Z500 Touch - 59372433 was listed for $699.00, and  a similarly configured  IdeaPad Z580 Laptop - 59371483 device, which did have a touchscreen, was listed for $599.00  (Lenovo, 2013).As a practical matter, this study examined the cost effectiveness of the touch screen technology  prior to making a recommendation to the procurement officials. Specifically, the researchers propose testing the  UD feature of a touchscreen as a surrogate to test the claim of Universal Benefit. Despite the expert assertions, the idea that UD benefits all individuals to our knowledge, UDL has not been put to the test. </t>
  </si>
  <si>
    <t xml:space="preserve">If we are able to demonstrate the effectiveness of the touch screen technology, then we can help to craft a policy that will increase the use of the touch screen devices in the public schools.  We hope our study will prove touchscreen computers will benefit all students. </t>
  </si>
  <si>
    <t xml:space="preserve">The study intends to document the effectiveness of touch screen technology for individuals with disabilities and for individuals without disabilities.  The Individuals with disabilities: The individuals with disabilities will be participants in the Virginia Alternative Assessment Program (VAAP).  VAAP has been developed for individuals comprising less than 1% of the school population who have significant cognitive disabilities.    The cognitive disabilities typically interfere with the individuals' communication process.  Alternative and multiple forms of communication (Picture Communication Systems) can help the individuals receptive and expressive communication skills.  It is best practice to encourage individuals with cognitive disabilities to make informed choices.  They can, will, and do offer assent to any and all activities presented to them. This particular group is being targeted, because they have the most to gain from Universal Design for Learning materials and hardware.    We will be intentionally including 16 individuals from each group. </t>
  </si>
  <si>
    <t xml:space="preserve">The researchers believe that all students will demonstrate faster simple reaction times when using the touchscreen technology. </t>
  </si>
  <si>
    <t xml:space="preserve">For the experiment,  a script will be utilized that will explain the duties of the researcher.The script will direct the researcher to activate a computerized protocol will walk the participants through the steps of the experiment. In addition, the research team will meet biweekly to discuss and work through challenges and issues that arise. </t>
  </si>
  <si>
    <t>1. The study helps to demonstrate how to practically conduct a within groups design study.2. The study helps to establish UD as an Evidence Based Practice.</t>
  </si>
  <si>
    <t xml:space="preserve">Two specific classrooms have been identified for participation in this study.  The first classroom contains students with disabilities.  The class is taught by the A. Wojcik. The second classroom is taught within the same building and A. Wojcik occasionally helps out with technical issues with the computers.  The second classroom contains individuals without disabilities.  A formal consent letter will be sent to the parents. </t>
  </si>
  <si>
    <t xml:space="preserve">The purpose of the study is to determine if touchscreens speed up the reaction times for individuals using computers. </t>
  </si>
  <si>
    <t xml:space="preserve">The research design chosen for this experiment is a quasi-experiment, within-subjects research design which measures reaction response time.  Response times are the dependent variable examined in this study, and are measured to the nearest hundredth of a second..  The independent variables analyzed are the two types of technologies, touchpad and touchscreen, that were used between general education high-school students and high-school students with cognitive disabilities.Fidelity will be maintained by using an established online script.  Directions will be  presented using text and Picture Communication Symbols (PCS) using Boardmaker(TM) (Johnson et al., 2008), along with verbal instructions.  The script has the random assignment embedded into the directions, and after completing the 20 trials individuals will be verbally instructed to repeat the task with the new device. Participants are prompted to  touch a baseball after  it is presented randomly on a screen. Personal information or links to the data will not be utilized.  The game is available online from:  Exploritorium. (2013). The science of baseball:Fastball reaction time. Retrieved from:http://www.exploratorium.edu/baseball/reactiontime.html.PARTICIPANTS will be selected using the following criteria:Group 1- Participants in the Virginia Alternative Assessment Program, ages 14-17, &amp; participating in classes with regular access to computers and computer technology.Group 2- Participants who took the Virginia 8th grade SOL test online, reside within a general education science class, ages 14-17, and have regular access to computers and computer technology. </t>
  </si>
  <si>
    <t>Albemarle County Public School;Albemarle County Public School;Albemarle County Public School;</t>
  </si>
  <si>
    <t>HM20002134</t>
  </si>
  <si>
    <t>Characteristics of Effective Communication about Mental Health in an African American Urban Community: a Qualitative Analysis</t>
  </si>
  <si>
    <t>Timothy Bajkiewicz</t>
  </si>
  <si>
    <t>A 2001 Surgeon General's report found significant disparities in the mental health treatment quantity and quality available to ethnic minorities, compared to that available to the American population overall.  Subsequent research indicates that ethnic minorities have their own ways of talking about mental health and illness that are not always reflected in the literature on the overall population.  Because clinicians have to talk to patients about their mental health in order to diagnose concerns, the use and nature of language are extremely important in any effort to address disparities in treatment.  Also, because research has shown that African Americans are more likely to seek help within the community instead of or before seeking professional mental health help, it is important to know how the community communicates on this topic. This study examines how African Americans in Richmond's East End communicate about mental health, and elicit from the communicators what they find effective in such conversations.Citation list in document upload.</t>
  </si>
  <si>
    <t>The research concerns patterns of communication in the African American community, and there is no control group in this preliminary research; therefore other ethnic groups are excluded.</t>
  </si>
  <si>
    <t>The proposed research will execute and analyze 10 in-depth interviews with African-American community leaders in Richmond, Va. on the topic of mental health and mental illness, in the hope that understanding the communityÆs patterns of communication on this topic will assist practitioners and policy personnel in designing and carrying out effective interventions to better the mental health of the overall community.</t>
  </si>
  <si>
    <t>Daily face-to-face, email and text communication.</t>
  </si>
  <si>
    <t>There is a demonstrated ethnic disparity in mental health care in the United States.  This research will hopefully help clinicians, policy makers and others address this disparity.</t>
  </si>
  <si>
    <t>The community-based organization will provide a list of potential participants with email and/or phone information. Student researcher Porter will initiate contact using email message or phone script attached. If first contact is a voicemail message, just name, affiliation and phone will be left. If initial outreach does not result in an appointment, 3 subsequent attempts to contact will be made until the sample size of 10 is reached. Contact information will be retained until interviews are complete, in case a participant withdraws.</t>
  </si>
  <si>
    <t>Research question 1: How do neighborhood leaders of an urban African American community perceive communication on the topic of mental health among their neighbors?Research question 2: Given basic accurate information on the topic of mental health, what kinds of choices do neighborhood leaders make in the sharing of this information?</t>
  </si>
  <si>
    <t>Participants will be recruited from a group of 21 African Americans from Richmond who each received training as part of a Mental Health First Aid initiative in February 2014. Investigator is in touch with the initiative's leader for recruitment. It is my hope that 10 will agree to participate in a 30 to 45 minute interview (Questions in "Interview questions" in document upload) at a location of their choice. Participants will be asked to discuss their experience of communicating about mental health in their community. In the recruitment and interview scripts, participants will be told there will be no questions about their specific medical conditions, or those of anyone else. Participants will choose a pseudonym for the audio-recorded 12-question interview, so there will be no directly personally identifiable data. Recordings will be transcribed, and recordings will be destroyed at the conclusion of the study.  Transcriptions will be analyzed and discussed in a thesis to be presented to committee at the end of July. Participants will be sent a copy of an executive summary of the study, unless they request the complete thesis.</t>
  </si>
  <si>
    <t>VCU Center on Society and Health - Engaging Richmond;Richmond Promise Neighborhood;Richmond Promise Neighborhood;VCU Center on Society and Health - Engaging Richmond;</t>
  </si>
  <si>
    <t>HM20002264</t>
  </si>
  <si>
    <t xml:space="preserve">WV Medical Professionals Health Program [WVMPHP] Costs </t>
  </si>
  <si>
    <t>Joseph Walsh</t>
  </si>
  <si>
    <t xml:space="preserve">This topic is understudied but of pressing and growing concern as it relates to public safety and welfare, due to the health and full functioning of physicians, and the financial impact of illness on physicians, as the central topic.  </t>
  </si>
  <si>
    <t>Understanding the issue of financial impact to the profession of physician and to the state of WV, an understudied topic and population is the direct benefit. Could increase prevention, outreach, plus sensitivity, support and/or compassion for this population and this issue.</t>
  </si>
  <si>
    <t xml:space="preserve">No target or recruitment, but pre-existing, secondary enrollment serves as data here. Medical physicians in the state of WV who have been referred for voluntary contract for intervention due to displaying some limitation related to their own illness. </t>
  </si>
  <si>
    <t xml:space="preserve"> What is the financial impact of substance misuse on physicians in West Virginia?  From a cost-benefit analysis perspective what is the impact of  substance misuse on physicians in West Virginia? </t>
  </si>
  <si>
    <t xml:space="preserve">This research will involve secondary data, but communication with any collateral, staff, constituent or academically attached persons will be clear, written, and verified by those persons. No person at any site other than those named on this form will have any research related duty or function. </t>
  </si>
  <si>
    <t xml:space="preserve">Growing the techniques, exposure, interest and data that relates to WV physicians' illness in financial terms may advise investment, enhance prevention and build protective factors to lessen this serious problem. </t>
  </si>
  <si>
    <t>Not applicable. No interaction with participants will take place for, during, from or related to this study, as data is pre-existing.</t>
  </si>
  <si>
    <t>The aim of this study is to collect for research the financial costs of physician impairment from substance abuse in West Virginia.  This may include physician's education, physician training, physician continuing education and medical practice lost wages, and possibly cost to institutions that invest funds to recruit or hire MDs , especially for rural areas.</t>
  </si>
  <si>
    <t xml:space="preserve"> Using de-identified secondary data from the West Virginia Physicians Health Program, info reported by physicians in WV will be totaled to potentially include: expenses of rehab, costs of treatment, medication or other associated medical costs, costs of coercion programs covered by these physicians, investment by the WV State Medical Board or other agencies, plus lost wages, penalties, lost investments from closed or interrupted medical practice[s], ended careers. Data processed and available with the WVMPHP prior to or by July,1 2014 will be utilized for this study.</t>
  </si>
  <si>
    <t>Brad Hall, MD, Executive Director of the West Virginia Medical Professionals Health Program located at 680 Genesis Blvd., Ste #201, Bridgeport, WV 26330, Phone:  304-933-1030, Fax:  304-933-1006  or see:  http://www.wvmphp.org/index.htm.;Brad Hall, MD, Executive Director of the West Virginia Medical Professionals Health Program located at 680 Genesis Blvd., Ste #201, Bridgeport, WV 26330, Phone:  304-933-1030, Fax:  304-933-1006  or see:  http://www.wvmphp.org/index.htm.;</t>
  </si>
  <si>
    <t>HM20003425</t>
  </si>
  <si>
    <t>Mapping the Entrepreneurial Ecosystem</t>
  </si>
  <si>
    <t>Elsie Harper-Anderson</t>
  </si>
  <si>
    <t>Entrepreneurship has become the cornerstone of economic recovery strategies in many US cities. In order to foster growth, an increasing amount of policy and programming at the federal, state, and local levels has been focused on promoting and nurturing entrepreneurship. A great deal of prior research addresses the characteristics of entrepreneurs and the factors that make their businesses more likely to succeed. However, along with economic changes, and technological innovations over the last few decades, the nature of entrepreneurship and the needs of entrepreneurs have also evolved. At the most basic level, who we consider an entrepreneur, needs to be re-conceptualized given the reorganization of work and the production process. Other noteworthy changes include the production process itself and how entrepreneurs go about setting up businesses and garnering the support and resources they need. In the new system of flexible production, the line between work and employment is less distinct and the diversity of types of employment relations reflects that gray area. Harper-Anderson (2009) suggests job seekers often operate like ôhybrid-entrepreneursö in environments where they must secure contracts, market themselves and manage their work production. According to the Bureau of Labor Statistics, the number of individuals whose main income is derived from self-employment has risen to 15.3 million as of 2009. The surge in the number of new businesses with no employees suggests that entrepreneurship has become a common way to link to the job market. These changes naturally affect the demographic and geographic configuration of the entrepreneurial population and entrepreneurial ecosystems. They also effect the configuration of physical, economic, social and policy resources required for growth and innovation.The definition of entrepreneurship has evolved along with transformations in the economy and the role of small business. Bygrave and HoferÆs (1991) define the entrepreneur as an individual who ôperceives an opportunity, and creates an organization to pursue itö (p. 14). Parker (2009) notes that not all entrepreneurs establish new businesses; rather, entrepreneurs also comprise those who are self-employed, a category worth distinguishing since one-third of self-employed individuals are not incorporated (Hipple, 2010). In fact, today approximately one in nine employed people is self-employed (Hipple, 2010).Previous research has, largely, characterized entrepreneurs either from the perspective of the individual business owner (personal traits and characteristics), or the perspective of the firm (industry, size, and performance). I propose that intersection of macroeconomic changes in organization of production, the labor market, and business culture over the last couple of decades have combined to created nuances that produce a broader spectrum of entrepreneurial types and business forms. This enhanced typology represents the intersections between changes in individual circumstances, economic conditions, technological advancement, business culture, and institutional attitudes toward entrepreneurship. A full spectrum approach is necessary to understand the needs and contributions of those entrepreneurs and businesses that exist in the gray areas of our current conceptualizations of entrepreneurship. The question arises as to whether entrepreneurial ecosystems, and more specifically assisting organizations, have evolved to meet the needs of all types of contemporary entrepreneurs.  Small businesses represent an important source of income and job creation for business owners and disadvantaged communities. Entrepreneurship has also been touted as a tool for addressing poverty through job creation (Bates, 2006). The impact of entrepreneurship is particularly strong in urban areas where other resources and markets can be leveraged (Henderson &amp; Weiler, 2010). As the U.S. emerges from one of the worst economic crisis in several decades banking on innovation, entrepreneurship and job creation as a critical component of our recovery strategy, understanding and capitalizing on entrepreneurship is crucial both for strengthening economies and revitalizing urban neighborhoods.  ReferencesBates, T (2006). The urban development potential of black-owned businesses. Journal of the American Planning Association, 72(2), 227-237. Bygrave, W., &amp; Hofer, C. W. (1991). Theorising about entrepreneurship. Entrepreneurship Theory &amp; Practice, 24, 25-36.Harper-Anderson, Elsie (2009, March). ôAfrican Americans Navigating ChicagoÆs Professional Services Sector: Facing Challenges, Seizing Opportunities,ö Policy Report prepared for the Chicago Urban League.Henderson, J. &amp; Weiler, S. (2010). Entrepreneurs and Job Growth: Probing the Boundaries of Time and Space. Economic Development Quarterly, 24(1), 23-32.Hipple, S. F. (2010). Self-employment in the United States. Monthly Labor Review, 133(9), 17-32.Parker, S. C. (2009). The economics of entrepreneurship. New York: Cambridge University Press.</t>
  </si>
  <si>
    <t xml:space="preserve">Risks to study participants are minimal. Professionals engaged in entrepreneurship efforts may benefit indirectly from the research by gaining a better understanding of the entrepreneurial ecosystem in their area. This information might help them improve existing programs. </t>
  </si>
  <si>
    <t>The target population of the survey includes administrators or organizations that provide entrepreneurship assistance services in Richmond, Pittsburgh and Chicago. Potential participants will be identified because of their leadership position with the agency or organization. No individual or organization will be excluded if they provide entrepreneurship assistance in these cities .Interview participants will include survey participants as well as local and state public officials in charge of economic development for Chicago, Pittsburgh and Richmond.  Focus group participants will include entrepreneurs who participate in the agency-led programs for entrepreneurship.  Agency leadership will be asked to send emails to their client list with instructions for those interested in participating in focus groups to contact the PI.</t>
  </si>
  <si>
    <t xml:space="preserve">This research addresses three main questions:1.	Who are the entrepreneurs and how do they differ across metropolitan areas?2.	Are the needs of contemporary entrepreneurs in each metro area being met with the assistance and support offered in their  entrepreneurial ecosystems?3.	What actors, institutions, and other stakeholders make-up various models of contemporary ecosystems? What are their roles? </t>
  </si>
  <si>
    <t>The principal investigator will meet with the research assistants on a weekly basisùeither in-person or online via email or virtual meetingsùto ensure all individuals engaged in the research are following protocol, are informed of any project changes or updates, and are aware of their responsibilities. A spreadsheet detailing individualsÆ activities and outcomes will be posted on an online platform accessible to all researchers, so that at any given time it is easy to determine the progress of the study. Research team will have no contact with human subjects in conducting the actual research outlined here.  Research assistants will transcribe anonymous audio recordings which has no identifiable information. Only the PI will interact with human subjects.</t>
  </si>
  <si>
    <t>Knowledge could help build stronger economy through entrepreneurship</t>
  </si>
  <si>
    <t xml:space="preserve">Survey questionnaire participants will be identified using publicly available websites that list the names of entrepreneurship assisting agencies along with a contact name. The names of the directors and their contact information will be captured from these sites. Initial invitation to participate will be made by the PI by email with up to three follow-up email reminders, as necessary. Focus group participants will be recruited using email advertisements and social media postings.  They will be directed to a phone number to leave contact information.Interviews: At the end of each survey, respondents will be asked if they would be willing to participate in an interview if selected and provided instructions for signing up for an in-person interview by contacting the PI. In addition, public officials involved in entrepreneurship through their economic development role in the city will be invited to participate in interviews.  For example, The City of Richmond Department of Economic and Community Development runs the public economic development for the local government.  The PI would request an interview with the Director of this organization.  The same would be true for the state level counterpart..     Focus Groups:The entrepreneurship assistance organizations identified in the survey database (described above) will be asked to publicize the focus groups to their participants via email lists.  In addition, solicitations for focus group participants may  be placed on local social media pages of those same organizations.  </t>
  </si>
  <si>
    <t xml:space="preserve">This research has tow primary goals:  1). Assess the services being offered by entrepreneurship assisting organizations in each area and the extent to which those services are meeting the needs of contemporary entrepreneurs, and 2). Document the components of each area's entrepreneurial ecosystems and evaluate the significance of various institutions and key stakeholders in coordinating resources, binding the system together and/or energizing the ecosystem to produce viable businesses. </t>
  </si>
  <si>
    <t xml:space="preserve">This research takes a multi-method approach to surveying the landscape of entrepreneurship through three case studies of the Richmond, VA, Pittsburgh Pennsylvania and Chicago, IL  metropolitan areas .  The goal is to analyze the intersection between contemporary entrepreneurial types, their needs, and entrepreneurial assistance in each study area. Survey:  The research will entail a survey administered to organizations offering entrepreneurial assistance or training in each city. Prior to administration, a database will be constructed with contact information for all of the entrepreneurial assistance organizations and programs in each city using publicly available information.  The survey will focus on five key areas: 1).Type of organization (public, private, for profit, not-for-profit, incubator, consulting); 2). Who they serve (geography, ethnicity, income level, business size, industry); 3). What types of services are offered and whether they focus on specific groups or locations; 4).Who is taking advantage of services? OwnersÆ characteristics (gender, race, age, place of residence), business characteristics (size, age, location industry) 5). Impacts/Results of their services.  Interviews: The PI will conduct between 40 and 60 in-depth semi-structured interviews with key stakeholders in entrepreneurship assistance organizations and public officials in charge of economic development in each study area (total up to 180) to gain an in-depth understanding the history of the entrepreneurial ecosystem, how it evolved, and  the institutional perspective on entrepreneurship in the city.  Each in-person interview will last approximately one hour.  Interviews will be digitally(voice only) recorded and transcribed verbatim.  NVivo software will be used to analyze the data. Focus Groups: To understand the specific needs of each type of entrepreneur, data will be gathered via focus groups. Once types of entrepreneurs have been identified through literature review and public US census data, one focus group of approximately 7-10 business owners will be set up for each type (approximately 4 types per site are anticipated for a total of 12 focus groups).  Each participant will be placed in one of four  focus groups based on the type of entrepreneur they are (based on industry, years in business, type of business).  Focus groups will be digitally (voice only) recorded and transcribed verbatim.  NVivo software will be used to analyze the data. NVivo is a qualitative software tool commonly used to organize and analyze qualitative data gathered from from interviews and focus groups. </t>
  </si>
  <si>
    <t>Great Cities Institute, University of Illinois Chicago;Great Cities Institute, University of Illinois Chicago;Great Cities Institute, University of Illinois Chicago;</t>
  </si>
  <si>
    <t>HM20003541</t>
  </si>
  <si>
    <t>Comprehensive injury surveillance in Latin America</t>
  </si>
  <si>
    <t>Michel Aboutanos</t>
  </si>
  <si>
    <t>Trauma is a global epidemic. Approximately 5 million people worldwide die from injuries yearly, accounting for 9% of the worldÆs deaths. The region of the Americas accounts for 11% of the global injury related mortality rate and 10% of the global injury burden (DALYs lost). The Latin American region are faced with the challenges and pressures of health care inequities and scarcity of resources. There is an urgent need to provide both essential and cost effective trauma care. However, a major impediment to system development and provision of essential trauma care in Bolivia is inadequate or nonexistent data. The under-registration of mortality and morbidity impedes accurate assessment of true burden of injury in the Latin American region, and the resultant decrease of allocation of resources for essential trauma care.For essential trauma care , a validated and accurate trauma registry, driven by proper injury identification, surveillance, documentation and supervision is a crucial element where resources are scarce. Basic, non-costly applications can improve injury surveillance systems and promote trauma system development at the local and regional level.  An electronic data management network can be useful in the assessment of the burden of injury at the regional level and can direct the implementation of various cost effective injury prevention and intervention programs.</t>
  </si>
  <si>
    <t>Injury is a major cause of death and disability in Low and Middle Income Countries (LMIC). A major impediment to trauma system development is lack of injury data. We aim to create information/communication infrastructure that could be implemented at every level of health care facilities in LMICs, to evaluate injury patterns, identify areas for improvement and measure effectiveness of interventions.A registry is a powerful tool for advancing trauma care in many areas, including:ò Epidemiology:1. How many trauma patients are seen each year at select trauma centers in Bolivia?2. What are the demographics of traumatic injuries in Bolivia (patient age, gender,geographic location, time of day, etc.)?3. Which types of injury predominate in Bolivia (motor vehicle accident, gunshot wounds,burns, falls, etc.)?4. How many injuries are associated with alcohol or drug use?ò Injury Control:5. Through what modes of prehospital transport are trauma patients brought to the hospital(ambulance, taxi, private vehicle, etc.)?6. What is the injury severity when patients are brought to the hospital (vitals signs,Glasgow Coma Score, Injury Severity Score, etc.)?ò Acute Care:7. Which types of treatment do trauma patients receive during the resuscitative period in theEmergency Department (airway interventions, cervical-spine immobilization, vascularaccess, etc.)?8. What types of imaging are performed in the resuscitative period (chest x-ray, pelvic xray,Focused Assessment with Sonography in Trauma (FAST), etc.)?9. What types and volumes of IV fluids does the patient receive in the resuscitative period(crystalloids, colloids, blood products, etc.)?10. What surgical procedures were performed for definitive care?ò Outcomes/Quality Improvement:11. What was the patientÆs final hospital diagnosis (at discharge)?12. What is the patientÆs disposition on discharge compared to admission?13. What was the patientÆs length of stay (hospitalization days, ICU days)?14. How do the trauma care benchmarks in Bolivia compare to those of similar traumahospitals across South America?</t>
  </si>
  <si>
    <t xml:space="preserve">The communication to all involved persons will be done at weekly held team meetings (every Tuesday), email notifications and phone conversations. The research coordinator / trainee will provide an outline describing what is expected of those participating in the study and the current status of each expectation. </t>
  </si>
  <si>
    <t>Short term:1.	To implement a piloted trauma registry in selected Trauma Hospitals in Bolivia2.	To provide information technology (IT) support, and training in data management and injury surveillance3.	To provide the data sources for effective injury control prevention and trauma education programs and workshops at the prehospital and hospital level for both rural and urban settings.Long term4. To develop a region wide injury surveillance system based on a network of hospital based trauma registries in the region</t>
  </si>
  <si>
    <t>This will be a retrospective and prospective chart review (meaning that most of the data is existing however some of the data may have not been entered at the moment the project is submitted to the IRB for review).Source (location) of records to be reviewed: All written and electronic medical records at the participating hospitals. We will obtain letters of support from the institutions, as well as IRB Authorization Agreements. If deemed necessary, we will also obtain support and approval from the local Ministry of Health.Hospital staff will review charts of patients admitted at the participating hospitals. All patients admitted as traumas will be added to the registry. Trauma Registry database will be queried with respect to the data elements being collected for each question to be studied (see appendix 1 ôData Collection Elements Currently Available Through the Trauma Registryö at the end of this request. Please know that data available to the registry is constantly evolving and therefore this list may not include all data elementsaccessible in the future.). Paper documentation from the queries will not be maintained as it will be shredded once that data is entered onto the network drive (password and firewall protected). The network drive will be accessible only to the investigators and statistician. The statistician would utilize programs such as Excel and Access to store data. No data with identifiers will be used in data analysis or publication.</t>
  </si>
  <si>
    <t>HM20002732</t>
  </si>
  <si>
    <t>Motivation and Inhibition in the Adolescent Brain- Developmental and Individual Differences in Substance Abuse Risk</t>
  </si>
  <si>
    <t>James Bjork</t>
  </si>
  <si>
    <t>(see attached uploaded document for references)Impulsivity: a neurobiologically-derived reward-biased opponent process     Severe impulsivity can result in health or psychosocial problems.  For example, choosing to smoke or eat unhealthy foods now can preclude a distal reward of better health in the future.  Impulsivity is thought to result from an unbalanced opponent process that incorporates too much motivational drive and too little behavioral inhibition.  Recent functional neuroimaging studies suggest that abnormalities in the neural networks subserving motivation and cognitive control may represent a mechanism for a latent trait or common risk factor thought to underlie both addiction and DBD [1]. This protocol aims to advance understanding of motivational brain mechanisms of increased impulsivity in normal adolescence and in adolescents with a DBD, who are at neurobehavioral/temperamental risk for a substance use disorder (SAD).     The ôgas pedalö of motivational drive derives from activity in a mesolimbic circuit centered on the ventral tegmental area (VTA) and its dopaminergic projections to the ventral striatum (VS) including nucleus accumbens (NAcc) (reviewed in [2]). According to both lesion studies [3, 4] and functional imaging studies [5, 6], our behavioral ôbrakesö are thought to reside primarily in regions of frontal cortex.  For example, when goal-directed behavior entails risk of penalties, several cortical regions are recruited, including dorsolateral prefrontal cortex (DLPFC), inferolateral prefrontal cortex (ILPFC), posterior mesofrontal cortex (pMFC) (which includes anterior cingulate cortex (ACC)), anterior insula, and inferior parietal cortex [7-10].  This protocol aims to uncover how increased impulsiveness in humans, either as an individual difference or as a factor of development, relates to covert brain signatures of hyperactive reward valuation and motivation (increased gas pedal) and or hypoactive behavior-inhibition brain activation (impaired brakes).Potential neurodevelopmental underpinnings of adolescent risk-taking     Teenagers are notorious for risky behavior. In the laboratory, healthy adolescents on average show increased impulsivity compared to healthy adults (reviewed in [11]), as either a peak in venturesomeness or risk-seeking in mid-adolescence relative to younger children and adults [12-14] or a linear decline in risky-choice from adolescence to adulthood [15, 16].   Indeed, some functional magnetic resonance imaging (fMRI) experiments indicate that adolescents show greater responsiveness of the VS to rewards than younger children or adults.  First, adolescents showed greater left VS activation by notification of money won in a roulette-like ôWheel of Fortuneö (WoF) gambling task compared to adults [17].  Galvan et al [18] reported that adolescents showed greater VS activation during delivery of unspecified monetary reward compared to activation in adults or younger children.   Similarly, Van Liejenhorst et al [19] found that mid-adolescents showed greater VS activation by risky gains than younger children or young adults in a decision-making task much like the WoF task.  Another decision-making task also indicated that the adolescent striatum is more sensitive to the delivery of unexpected rewards during cue-reward association learning [20].      This mid-adolescent peak in reward processing may be unchecked by relatively immature frontocortical behavior control circuitry.  Structural MRI surveys have revealed morphological changes from childhood to adulthood in several brain regions involved in behavior control.  For example, frontocortical gray matter volume follows an inverted-U pattern, peaking around age 12, while temporal lobe gray matter volume increases nearly linearly throughout adolescence [21-23].  Meanwhile, frontocortical white matter volume as a proportion of total frontocortical volume increases from childhood to adulthood (reviewed in [24]).  Diffusion tensor imaging (DTI) studies indicate that organization of this increased frontocortical white matter is composed of increasingly orderly fiber tracts, in that fractional anisotropy of water flow decreases from childhood to adulthood [25-27].  Resting-state functional connectivity (RSFC) [28] during fMRI indicated that from childhood to mid-adulthood, the strength of long-range connections between brain regions tends to increase while the strength of short-range connections tends to get weaker with age [29, 30]. Functional MRI studies accordingly show that with aging from adolescence to adulthood, cognitive control in rapid stimulus evaluation tasks improves [31], in tandem with more focal (potentially more efficient) frontocortical activation during inhibition [32].        Developmental differences in frontocortical recruitment by potential penalties have also been detected.  First, in the WoF task, adolescents (compared to adults) showed reduced activation of pMFC when choosing lower-probability but more potentially rewarding (i.e. riskier) pie-slices [33]. Second, while performing a monetary game of ôchicken,ö accrual of risky reward (as a contrast with accruing guaranteed reward) activated posterior mFC in adults, but not in adolescents [34].  In both experiments, greater engagement in risk-taking behavior was associated with decrements in posterior mFC recruitment in a region consistently recruited by pre-decision conflict [35].  In sum, frontocortical maturation may have behavioral significance in that decision-making requires extensive integration of the representations of incentive values, potential penalties, and of future-self with the respective outcomes.       This combined developmental pattern of a mid-adolescent peak in brain responsiveness to rewards, coupled with ostensibly underdeveloped behavior control neurocircuitry has given rise to an influential dual-process model [36] that attributes adolescent risk-taking to a functional imbalance resulting from relatively rapid development of motivational circuits of the VS relative to more protracted development of behavior control circuits of frontal cortex, where this imbalance essentially normalizes by adulthood.  The fMRI literature on adolescent brain reward responsiveness is equivocal, however.  The first fMRI comparison between adolescents and adults in reward processing used a monetary incentive delay (MID) reaction-time task with simple cues [37], where subjects had to press a single button while a target was displayed on a screen for a fraction of a second.  This indicated that adolescents showed reduced right VS recruitment by reward cues compared to adults [38].  This activation decrement in adolescents was replicated in a larger sample, using a variant of the MID task that temporally disentangled reward anticipation activation from reward notification activation  [39].  The adolescent decrement in the MID task [40] and a MID-like task [41] was also replicated in other labs.  Moreover, a longitudinal study showed that reward-anticipatory striatal recruitment by MID task reward cues increases within-subject across adolescence [42].  Finally, developmental differences in brain reward processing may also depend on the stage of instrumental behavior- i.e. whether the subject is preparing to work for the reward, versus when he or she has been notified reward has been obtained.  Adolescents showed relatively lower reward-anticipatory activation compared to young adults, but greater consummatory/notification activation by rewards in both an antisaccade task [43] and in a MID-like reaction-time task [41].     Data collected under this protocol holds the promise to explain why the directionality in reward activation differences between adolescents and adults differs between studiesùnotably whether the directionality reverses as a function of the nature of the reward opportunity.  The VS is anatomically positioned to integrate goal valuation instantiated in frontal cortex with motor and attentional circuitry to act on those goals [44].  The VS has been implicated in not only the hedonics of rewards, but also in salience (orienting to actionable stimuli generally) [45, 46].  Its function may differ slightly across development.  For example, the discrepant literature suggests that adolescents have more responsive mesolimbic neurocircuitry by rewards under conditions where incentive task for fMRI features either: a) very engaging visual stimuli (such as casino iconography, social cartoons or driving simulations), b) decisions between rewarding options, or c) having to learn during the task what behavior leads to rewards.  Conversely, VS activation during reward anticipation might be greater in adults during ôwork-likeö or arduous rewarding contexts, such as tasks with minimalistic visual stimuli, tasks requiring intense vigilance, and/or tasks with no decision-making or learning component.  In this case, the VS could be tracking environmental demands to inform optimal attention allocation.  Put simply, the adolescent VS may be wired to learn what is important, while the adult VS may have developed to most efficiently act on what is known to be important.Understanding brain motivational underpinnings of extreme impulsivity in adolescence Might increased behavioral reward sensitivity seen in at-risk youth correspond with brain signal of increased reward valuation?  A subset of youth are characterized by persistent, clinically-significant levels of antisocial behavior (AB) and are at extreme risk for SAD [47].  For example, children with CD are twice as likely to initiate alcohol use at age 15 than children without the disorder and several times more likely to initiate illicit drug use. [48].  Youth who already abuse substances or who have engaged in other dangerous risky behaviors by mid-adolescence commonly meet criteria for a DBD and frequently show a history of behavioral disinhibition since early childhood which may endure for decades as a neurobehavioral trait [49].  A second key objective of this protocol is to obtain evidence whether DBD adolescents show a severely aberrant opponent-process, whose excessive risky reward-seeking might result, for example, from delayed and/or permanently stunted maturation of frontocortical control circuitry [50].      Hypersensitivity to rewards and undersensitivity to potential losses may serve as a characteristic or liability factor for DBD (reviewed in [51]), especially in DBD youth with low levels of anxiety [52].  For example, hospitalized adolescents with DBD emit more frequent free-operant responses for reward in a task that rewards each press as a function of time since last press [53]. Moreover, when their lower IQ was controlled for, these patients also showed increased choices of smaller immediate rewards over larger-but delayed rewards in an ôexperientialö variant of the discrete-choice delay-discounting task (where subjects had to sit and acutely endure the delays).  In another example, children and adolescents with externalizing disorders (CD in particular) continue responding to previously rewarded cues even when contingencies change and the response results in escalating punishments [54-57].  Children and adolescents with CD also exhibit performance deficits on cognitive control tasks compared to normally developing youth [58-60].  Poor performance on cognitive control tasks itself has been shown to predict the development of heavy and problematic substance use [61, 62]. Castellanos-Ryan et al. [63] administered neurocognitive measures to mid-adolescents and found that the link between sensation-seeking personality at 14 and binge drinking at 16 was mediated by reward sensitivity measured in an incentivized go-nogo task, and the link between self-reported impulsivity at 14 and actual CD symptoms at 16 was mediated by inhibitory task performance.       In adolescents with no psychiatric disorder, individual differences in sensation-seeking [64], and individual differences in a tally of self-reported risky behaviors and substance use [65] correlated positively with mesolimbic recruitment by cues for operant rewards.  Similarly, striatal sensitivity to rewards correlated positively with self-reported likelihood to engage in future risky behavior in both adolescents and adults [66]. Adolescents with DBD also showed significantly greater VS recruitment by reward notifications in the MID task [67]. Gatzke-Kopp et al. [68] reported that when an operant response was no longer rewarded, AB subjects persisted in striatal activation by reward-linked cues, while controls instead recruited error-monitoring circuitry of the pMFC when response contingencies changed.   With respect to behavioral inhibition, children with CD have been shown to exhibit reduced dorsomedial prefrontal activity during attention allocation [69] and reduced pMFC and inferior parietal reactivity when committing response inhibition errors [70].  Reduced DLPFC recruitment during response inhibition has also been found in adolescents with high levels of neurobehavioral disinhibition, which includes features of CD [71].  Brain underpinnings of individual differences in adolescent impulsivity may persist into adulthoodInclusion of adult groups with a lifetime history of SAD with and without DBD  will enable a fully factorial (DBD-Hx by development) analysis of incentive-motivational and inhibitory neurocircuit function, where youth with DBD and adults with DBD history are matched on substance use histories. This comparison could isolate differences in brain reward responsiveness in adulthood as a function (correlate) of lifelong problem behavior history or whether brain differences from controls are only detectable in DBD-Hx adults who abuse(d) substances.  Comparing reward neurocircuit function between adults with and without SAD history, where both groups endorsed clinically-significant behavior histories in childhood (to ostensibly equalize premorbid behavioral/temperament factors) enables more confident attribution of observed brain differences to substance exposure itself, and has never been published to date.  A preliminary finding could be extended in a future, larger-scale study.  Moreover, brain reward differences between DBD adults who did versus did not go on to abuse substances could be a focus of interest prospectively assessed in future longitudinal study of children with minimal substance exposure at baseline (c.f.  http://grants.nih.gov/grants/guide/notice-files/NOT-DA-14-011.html).       In summary, this protocol aims to examine whether reward or inhibitory processing in the brain (detected using MID task variants) shows differences between adolescents and adults, between healthy and substance-abusing adolescents, and between adults with and without SAD or DBD histories, and under what task conditions.  These data could inform motivation-based neurodevelopmental theories of adolescent risk-taking as well as motivational theories of addiction risk.  The findings could have applications in prevention or public policy (such as what kinds of incentive opportunities uniquely appeal to adolescents to entice positive health behaviors) and could inform addiction or DBD treatment (such as by identifying which patients might respond to contingency management to improve behavior [72, 73].</t>
  </si>
  <si>
    <t>In addition to alerting subjects to having met criteria for a substance use disorder (with referral for treatment), there is also a small possibility of early detection of an incidental brain finding (such as a tumor) that would otherwise be undetected until neurological symptoms arose.</t>
  </si>
  <si>
    <t>Risky behavior has been interpreted as reflecting an imbalance between motivational drive and/or behavioral control mechanisms in the brain.  Due to the public health impact of severe impulsivity, understanding the brain signatures of reward responsiveness and cognitive control in at-risk persons is of great interest.  One group at risk for developing substance abuse or dependence (SAD) is adolescents, such that these disorders are increasingly viewed as neurodevelopmental disorders in that SAD typically develops in adolescence in at-risk persons.  Preliminary cross-sectional comparisons have revealed differences between healthy adolescents and other age groups in brain responsiveness to prospective or experienced rewards (usually greater in adolescents) or penalties (usually diminished in adolescents).  Similarly, laboratory comparisons have revealed differences between children with disruptive behavior disorders (DBD) and healthy children in behavioral and brain responsiveness to rewards (usually greater in DBD) or penalties (usually diminished in DBD).  Therefore persons with DBD may be at special risk for severe SAD and may be resistant to treatment because it is hard for them to maintain abstinence.      This protocol seeks to examine: a) the main and interactive effects of developmental differences (i.e. adolescence versus adulthood) on brain and behavioral signatures of inhibition and of reward processing as a function of context, as well as b) the brain activation signatures of individual differences within adolescent and adult age groups with respect to presence of SAD, either alone (SAD-only) or in combination with impulsive temperament as defined by a history of disruptive behavior disorder (SAD-DBD).  The resulting data hold potential to inform neurodevelopmental theories of adolescent risk-taking as well as to uncover a potential candidate endophenotype of the latent neurobehavioral trait thought to jointly underlie development of comorbid DBD and SAD.  This information would have applications in public policy (such as what kinds of incentive structures uniquely appeal to adolescents to entice positive health behaviors) and in addiction or DBD treatment (such as by identifying which patients might respond exceptionally well to contingency management to induce behavior change.Hypotheses of the protocol:With regard to normal brain development:Hypothesis 1: Adolescent mesolimbic reward neurocircuitry (chiefly the VS) is hyper-responsive to rewards only when the adolescent is able to exert a choice between responses, but not when response choice is constrained and the task requires intense vigilance (work-like)Hypothesis 2: Adolescent cognitive control neurocircuitry (chiefly the DLPFC and the posterior mesofrontal cortex (pMFC)) is under-recruited relative to adults when behavior inhibition is requiredWith regard to individual differences based on substance use and impulsive traits:Hypothesis 3a: To determine whether among adolescents, VS activation by rewards shows the following order in cross-sectional comparison: SAD-DBD &gt;  SAD-only  &gt;  ControlsHypothesis 3b: Among adults, VS activation by rewards will show the following order in cross-sectional comparison: SAD-DBD &gt;  SAD-only  &gt;  ControlsHypothesis 4a: Among adolescents, Frontocortical activation by requirements to inhibit behavior will show the following order in cross-sectional comparison:  Controls &gt;  SAD-only  &gt;  SAD-DBDHypothesis 4b: Among adults, Frontocortical activation by requirements to inhibit behavior will show the following order in cross-sectional comparison:  Controls &gt;  SAD-only  &gt;  SAD-DBDExploratory hypothesis: In a factorial analysis of the interaction between brain development and individual differences, adolescent age group will interact with SAD-DBD history to show that adolescents with SAD-DBD will have especially exaggerated reward response in VS and especially meager frontocortical responses to behavior inhibition demands compared to adult controls.</t>
  </si>
  <si>
    <t>At study launch, all members of the research team will attend an in-person project kickoff presentation by the PI that reiterates the scientific goals of the protocol, as well as the study flow for each human subject group.  In this kickoff meeting, each staff member will be directly briefed on his/her role and duties with the project.  This information will also be contained in slides of the kickoff presentation, where the presentation itself will be electronically-distributed to all members of the team.  Henceforth, the RA and support staff will conduct a daily morning meeting to discuss recruitment and screening activities for this and all other studies conducted by the neuroimaging investigators of the Collaborative Advanced Research Imaging (CARI) facility.  Larger study plans and issues with protocols will be discussed at a weekly meeting of the protocol investigators and support staff, as is the typical practice with other IDAS protocols.</t>
  </si>
  <si>
    <t>These data could inform motivation-based neurodevelopmental theories of adolescent risk-taking as well as motivational theories of addiction risk.  The findings could have applications in prevention or public policy (such as what kinds of incentive opportunities uniquely appeal to adolescents to entice positive health behaviors) and could inform addiction or DBD treatment (such as by identifying which patients might respond to contingency management to improve behavior.</t>
  </si>
  <si>
    <t>Advertisements will be placed in the following paper and online publications:Richmond Voice Newspaper				205 E. Clay StreetRichmond, Virginia  23219Richmond Free Press Newspaper422 E. Franklin StreetRichmond, Virginia  23219Richmond Times Dispatch Newspaper300 E. Franklin StreetRichmond, Virginia  23219Craigslist.org  RIchmond pageSpit for Science research assistant staff (for potential participants in Spit for Science registry)  Danielle Dick PI</t>
  </si>
  <si>
    <t>With regard to normal brain development:Aim 1: To determine under what circumstances (task contrasts) the reward circuitry of adolescents is hyper-reponsive to prospective and experienced rewards compared to adultsAim 2: To determine whether adolescent cognitive control neurocircuitry of the frontal cortex is under-recruited relative to adults when behavior inhibition is requiredWith regard to individual differences based on substance use and impulsive traits:Aim 3a: To determine whether among adolescents, VS activation by rewards is especially exaggerated in subjects with both SAD and a history of DBD prior to regular substance use, compared to subjects with SAD only, where both SAD groups show more activation compared to healthy control subjects.Aim 3b: To determine whether among adults, VS activation by rewards is especially exaggerated in subjects with both SAD and a history of DBD prior to regular substance use, compared to subjects with SAD only, where both SAD groups show more activation compared to healthy control adults.Aim 4a: To determine whether among adolescents, frontocortical activation by demands to inhibit behavior is especially blunted in subjects with both SAD and a history of DBD prior to regular substance use, compared to subjects with SAD only, where both SAD groups will show reduced activation compared to healthy control adolescent subjects.Aim 4b: To determine whether among adults, frontocortical activation by demands to inhibit behavior is especially blunted in subjects with both SAD and a history of DBD prior to regular substance use, compared to subjects with SAD only, where both SAD groups will show reduced activation compared to healthy control adultsOther Exploratory Aims: To determine (within each age group singly) whether: a) brain signatures of reward correlate positively with questionnaire impulsivity, b) whether brain signatures of behavioral inhibition in the fMRI inhibitory task correlate with non-scanner behavioral inhibition success but negatively with questionnaire impulsivity, and c) whether non-scan measures of behavioral impulsivity relate to resting-state network coherence or strength.</t>
  </si>
  <si>
    <t>Please see attached "Research Protocol" for full details.  This protocol is composed of two closely-related experiments:Experiment 1: Individual and developmental differences in context effects on adolescent brain reward processingExperiment 2: Individual and developmental differences in adolescent frontocortical recruitment by inhibitory controlThese two experiments differ only on the incentive tasks used in the scanner during fMRI.  Therefore, all procedures described below will be applicable to both Experiments 1 and 2, where the fMRI tasks of each experiment are described separately under ôResearch Materialsö (below). Subjects: Subject Recruitment: All subjects will be recruited through the VCU CARI facility.  Subjects for each of Experiments 1 and 2 will consist of:ò	25 male and 25 female Controls: medically healthy adolescents 12-17 who do not meet criteria for any DSM Axis I psychiatric disorderò	25 male and 25 female SAD-only: medically-healthy adolescents 12-17 who meet criteria for SAD onlyò	25 male and 25 female SAD-DBD: medically-healthy adolescents 12-17 who meet criteria for SAD and DBDò	One parent or guardian informant for each adolescent (n = 150)ò	25 male and 25 female Controls: medically healthy adults 18-60 who do not meet criteria for any DSM Axis I psychiatric disorderò	25 male and 25 female SAD-only: medically-healthy adults 18-60 who self-report having met criteria for SAD during childhoodò	25 male and 25 female SAD-DBD: medically-healthy adults 18-60 who self-report having met criteria for SAD with histories of DBD during childhoodTotal for this entire protocol: 300 adolescents, 300 adults, plus 300 parent/guardian informants (psychiatric/medical interview about the adolescent only)General inclusion criteria include: no current or past Axis I disorders other than substance abuse/dependence or substance induced mood disorder allowed in the DBD-Hx groups. No clinically significant non-psychiatric medical disorders. No CNS active prescription medications other than prescribed stimulants for DBD symptomatology. No metal fragments or implants, and no history of fear of being in closed spaces for MRI scans.   A detailed list of inclusion and exclusion criteria is provided in the Human Subjects section.Procedural overview: In each experiment, adults 18-60 as well as adolescents 12-17 together with a parent/guardian informant, will visit the Collaborative Advanced Research Imaging (CARI) lab on two occasions.  The first visit is for physical and mental health characterization that includes personality questionnaires, and a second visit for completion of computerized neurocognitive tasks and a one-hour multimodal (functional and structural) MRI scan that features performance of one or two incentive task variants intended to elicit activation of the brainÆs reward neurocircuitry (experiment 1) or inhibitory control neurocircuitry (Experiment 2).  There will be an initial screening that consists of a physical examination, metal screening, and structured diagnostic interview (SCID for adults, and both parent-report and self-report using SAMHSA-supplied screening instruments for adolescent controls, and the KSADS for adolescents recruited for substance- and behavior-related issues.  All adolescents will self-complete the computerized K-SADS when it becomes available later in in 2016. Subjects who are determined to be eligible for continued participation will complete several personality questionnaires (detailed below) and undergo a baseline mock scan at the CARI facility.  On a second visit to CARI, subjects will undergo computerized testing of impulsivity using a delay- and cognitive discounting tasks, a continuous performance test, a perceptual bias task, and the Iowa Gambling task, followed by structural and functional MRI scanning to be completed within a one-hour scanning slot.  A timeline of procedures is shown below.  The maximum number of hours for subjects to complete the entire research study is about 9-10 hours.Flowchart and Timeline of Procedures for all aims:Procedure	Visit 1	(~4 hours)	Parental (informant) consent and adolescent assent for adolescent subjects, or self-consent for adult participants.  Screening, (SCID or KSADS, for DSM-IV, Medical History Interview (with Physical Exam if necessary), Urine Drug Screen (UDS), Demographics, Substance Use History, family history, color vision test, AmNART	PI consultation with research assistants re: subject eligibility		Collect saliva for genetic biomarkers, metal screening, Family History Questionnaire, Hollingshead, Edinburgh handedness, UPPS impulsivity scale, Achenbach Child Behavior Checklist, BIS-11. DUSI, BSSS, Puberty self-rating questionnaire. Placement in mock scanner.	Visit 2 (~ 4hours)		Urine Drug Screen (UDS) and Breath Alcohol. Computerized performance tasks, including: Iowa Gambling Task, Continuous performance test (IMT/DMT), Perceptual Bias Task, Adjusting Delay Discounting task, the Cognitive Effort Discounting task, and Lines GO/NOGO task .	Subject rest break 30-60 minutes		MRI session with the following scans: Survey Localizer, FLAIR, Resting-state fMRI scan, Incentive-task and behavior-control-task scans, 3DMPRAGE for signal co-localization, Post-scan affect questionnaire	Total time commitment: ~9 hours, scheduled across 2-4 visits, as preferred by the subject.		References, and detailed information on the questionnaires and laboratory/scanner tasks can be found in the uploaded and REVISED "research protocol" document.</t>
  </si>
  <si>
    <t>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Board;Chesterfield Community Services Board;</t>
  </si>
  <si>
    <t>HM20003790</t>
  </si>
  <si>
    <t>Simplify My Meds Study</t>
  </si>
  <si>
    <t>David Holdford</t>
  </si>
  <si>
    <t>Appointment Based Medication Synchronization (ABMS) has been associated with greater patient adherence and persistence when patients take chronic medications (1,2).  It is not known whether similar results will be seen for patients in independent pharmacies.  Little is known about the impact of ABMS on pharmacy operations either.(1) American Pharmacists Association Foundation. Pharmacy's Appointment Based Model: A prescription synchronization program that improves adherence. Washington, DC: American Pharmacists Association; 2013 Aug 30. (2) Holdford DA, Inocencio TJ. Adherence and persistence associated with an appointment-based medication synchronization program. J Am Pharm Assoc (2003 ) 2013;53(6):576-583.</t>
  </si>
  <si>
    <t>Medication adherence leading to better health outcomes</t>
  </si>
  <si>
    <t xml:space="preserve">The purpose of this study is to assess the impact of an appointment-based medication synchronization (ABMS) program in community pharmacies on medication adherence and persistence. It was hypothesized that individuals who (1) make an appointment with a pharmacist to resolve medication-related issues and (2) synchronize their chronic medications to be refilled on a single day of the month will be more likely to take their medications as directed.In addition, pharmacy operations data and perceptions of pharmacists will be collected to describe how ABMS impacts the pharmacy business. </t>
  </si>
  <si>
    <t xml:space="preserve">Communications will take place by phone and e-mail as needed. </t>
  </si>
  <si>
    <t>Insight into the impact of ABMS</t>
  </si>
  <si>
    <t xml:space="preserve">Recruitment of subjects occurred in individual pharmacies through contact with pharmacy employees.  </t>
  </si>
  <si>
    <t>Measure the impact of an appointment-based medication synchronization (ABMS) program in community pharmacies on medication adherence and persistence.Describe the impact of an appointment-based medication synchronization (ABMS) program in community pharmacies on pharmacy operations.</t>
  </si>
  <si>
    <t xml:space="preserve">This study contains two parts.  The first part is an analysis of data collected before and after implementing the Simplify My Meds« ABMS program. It will be conducted using prescription claims data collected from 2013 - 2014. The study population consists of patients of 5 independent pharmacies who agreed to participate in the ABMS program. Study patients were selected based on having at least two consecutive fills for one of 6 chronic medication classes after enrollment into the ABMS Program. Control patients will be selected based upon matching characteristics including age, gender, previous prescription behavior, and location. All prescription data will be de-identified and provided to investigators by ATEB, a prescription claims company. Selection of ABMS patients will be done by the individual pharmacies. The second part will consist of collection of pre- and post-intervention data from pharmacies on:o	Prescription counto	Total sales historyo	Rx sales historyo	Number of scripts filled each hour (if available)o	Number of pharmacists and technicians working each hour (if available)In addition, telephone interviews with individuals involved in providing the ABMS program will be conducted about their perceptions of the program and its impact on pharmacy operations. </t>
  </si>
  <si>
    <t>National Community Pharmacists Association;National Community Pharmacists Association;</t>
  </si>
  <si>
    <t>HM20004094</t>
  </si>
  <si>
    <t>A Mixed Methods Study of First-Year Secondary Teachers' Perceptions of their Preparedness for the Technology-Rich Classroom</t>
  </si>
  <si>
    <t>Whitney Newcomb</t>
  </si>
  <si>
    <t>There are several reasons for research on this topic.  From an outcome-based perspective, in 1999, the U.S. Departments of Commerce, Education, and Labor, in conjunction with the National Institute of Literacy and Small Business Administration, developed a review of workplace preparedness in the 21st century.  In its report 21st Century Skills for 21st Century Jobs (1999), these governmental agencies noted that technology skills (21%) and communications/quality (13%) were the job skills most often required for workplace competence. This basic working definition of 21st century skills must be translated to the educational setting.  The Partnership for 21st Century Skills (2010) has developed the common standard for educators.  This organization is a consortium founded in 2002 with partners including the U.S. Department of Education, several technology and communications companies and the National Education Association.  In addition to core content competencies, the Partnership for 21st Century Skills promotes four CÆs: critical thinking and problem solving; communication; collaboration; and creativity and innovation.  Another similar standard was promoted at the World Conference on Educational Sciences.  According to Sahin (2009), 21st century ôlearning skills can be summarized under three main subtitles; information and communication skills, thinking and problem-solving skills, interpersonal and self-directional skillsö (p. 1460).  From an educational technology perspective, the International Society for Technology in Education (ISTE) created the ISTE Standards (formerly known as NETS, National Educational Technology Standards).  The mission of ISTE has evolved from a focus to advance ôexcellence in learning and teaching through innovative and effective uses of technologyö to ôempower learners to flourish in a connected world by cultivating a passionate professional learning community, linking educators and partners, leveraging knowledge and expertise, advocating for strategic policies, and continually improving learning and teachingö (2010).  ISTE has created five separate sets of standards -- for students, teachers, administrators, coaches and computer science educators.  These standards are used by school districts and teacher preparation programs to guide practices for teaching and learning.  Now that several standards for 21st century skills and instructional technology-integration have been established, the effectiveness of teacher pre-service programs must be evaluated.  This evaluation will include several components, including an analysis of the confidence of the first year teacher in a technology-rich classroom utilizing 21st century teaching and learning methods.</t>
  </si>
  <si>
    <t>1.	What types of teacher preparation models did participants experience in terms of:a.	technological knowledge?b.	content knowledge?c.	pedagogical knowledge?2.	What are participants' perceptions concerning their pre-service teacher education programs regarding:a.	effectiveness to prepare them for  teaching 21st century skills in technology-rich high school classrooms containing a one-to-one laptop to student ratio?b.	facilitating feelings of efficacy and self-confidence for first-year implementation?3.	Do relationships exist between teacher preparation models and teacher perceptions of effectiveness and adequacy? If so, what are they? And what are the implications of these findings?</t>
  </si>
  <si>
    <t>The student/trainee submitted a full prospectus to the principal investigator outlining the protocol and research related duties and functions. Once research begins, the student/trainee will report via email on progress of the study.  The student/trainee will inform the principal investigator of any adverse events immediately via email.  The study will include a non-VCU site with communication between the student/trainee and the principal investigator as needed.</t>
  </si>
  <si>
    <t>The analysis will show colleges and universities which types of teacher preparation activities are meeting the needs of school districts that are working to infuse 21st century teaching and learning skills into their technology-rich classrooms.  It will also show school districts which types of teacher preparation programs best align with their hiring needs.</t>
  </si>
  <si>
    <t>Student / trainee will email potential subjects.  The building-level administrator will also be notified about the request for participation by first-year teachers within their building.</t>
  </si>
  <si>
    <t>The purpose of this study is to gauge first-year secondary teachersÆ perceptions of their preparedness for technology-rich classrooms, as well as determine relationships between their perceptions and type of preparation programs</t>
  </si>
  <si>
    <t xml:space="preserve">This is a mixed method approach study of approximately ten first-year high school teachers in a school district with technology-rich classrooms and a one-to-one laptop initiative.  Subjects are zero-yearsÆ experience teachers in core curriculum (math, English, science, social studies, and world languages) who graduated from an NCATE- or TEAC-accredited school of education in a mid-Atlantic state.  The study is based largely on qualitative research methods; however, it includes quantitative data collection to gain numerical and qualifying data on the sample population.  Data collection includes a survey with statistical analysis and subject interviews with theme identification. Subjects for the initial survey will include all teachers with zero-yearsÆ experience in high schools in a single school district with a one-to-one laptop to student ratio. Survey data will be collected during the spring of 2015 during the teachersÆ first year of teaching.  Once all survey data is collected, it will be analyzed to determine which subjects meet the additional criteria for content area and university accreditation standards.  The non-descriptive data in the survey for the selected subjects will be tabulated and reported using SPSS.The quantitative data collection will be followed by a focus group utilizing open-ended questions.  Te focus group responses will be analyzed to identify emerging themes using NVivo.  A list of focus group questions has been uploaded (focus group protocol).   It includes a script for the focus group and a list of questions.  An information sheet has also been uploaded (participant letter focus group). It also includes information for the participants about location, time, recording and confidentiality.  The focus group will take place at a high school in the district.  Participants will receive an email request and an additional participant letter with specifics about the focus group.  The focus group will be video- and audio- recorded.  Pseudonyms will be assigned to allow for comparison to survey data.  All identifiers will be removed after data analysis is complete.  They will be notified that the results will be used as part of my dissertation and provided to HCPS. </t>
  </si>
  <si>
    <t>Henrico County Public Schools;Henrico County Public Schools;</t>
  </si>
  <si>
    <t>HM20005127</t>
  </si>
  <si>
    <t>Researchers and Practitioners in Partnership to Enhance Data Use Practice</t>
  </si>
  <si>
    <t>Lisa Abrams</t>
  </si>
  <si>
    <t>In response to federally required testing mandates and accountability policies, school districts have increasingly relied on using data to support school improvement efforts and to inform administrative and instructional decisions in an effort to raise student achievement. Turner and Coburn (2012) note the use of data is ôone of the most central reform ideas in contemporary school policy and practiceö (p.3).  The current emphasis on data is a powerful force behind national and local educational reform strategies. These efforts coupled with improved technologies for storing and accessing data and increased on-line assessment capabilities have resulted in a proliferation of assessment data. Districts, administrators, and teachers are inundated with various forms of data and increased expectations for using data-driven practices. In spite of this, the heightened expectations for using data have not translated to effective data-use practice that leads to improved student outcomes (Olßh, Lawrence, &amp; Riggan, 2010).  There are several reasons for the disconnect between data availability and increased student achievement, including the sheer amount of information, the usefulness of data available, and teacher skill in translating assessment information to instruction.  Like the majority of the school systems nationwide, the local Richmond, VA school division (district) partners (described in detail in Section B) are focused on using data to support reform and school improvement efforts and to shape administrative and instructional decisions to encourage improved student outcomes. Similar to national trends, our school district partners are committed to data-driven decision- making to improve instruction. To that end, teachers are provided an abundance of data. For example, teachers may receive assessment results from the Standards of Learning (SOL), VirginiaÆs end of the year state-mandated exam, the periodic interim/benchmark assessments,  Northwest Evaluation Association [NWEA] Growth Assessments, the Phonological Awareness Literacy Screening [PALS] test, division summative assessments for non-SOL tested grades and content areas, Cognitive Abilities Test [CogAT], and PSAT/SAT/ACT. Also, teachers are provided other record data, including student discipline referral information and stakeholder survey data. The technological infrastructure exists to provide massive amounts of assessment data to teachers; and there is a great need to prepare teachers to use assessment data to improve instruction while determining those specific strategies and support most associated with improved student achievement outcomes.  With the extensive amount of assessment information available to teachers, it is not clear what assessment data are being used currently and whether teachers are effectively using this information.  Our partnering school divisions have identified teacher capacity for effective data use as an essential need on which to base a program of research.  Currently, no research in this area has been conducted by the school districts.  Of particular importance is the priority to improve student outcomes in English reading and mathematics at the elementary and middle school levels. Olßh, L., Lawrence, N., &amp; Riggan, M. (2010).  Learning to learn from benchmark assessment 	data: How teachers analyze results.  Peabody Journal of Education, 85(2), 226-245.Turner, E.O. &amp; Coburn, C.E. (2012).  Interventions to promote data use:  An introduction. Teachers College Record, 114, 12 pp.</t>
  </si>
  <si>
    <t>Year 1 participating individuals, specifically the teacher participants, may experience some benefits by hearing from other teachers about their instructional practices and use of data to improve their teaching.  Year 2 and 3 participants will have experienced a professional development intervention to help support their use of data to improve practice. The collaborative nature of the follow-up case study will encourage teachers to further develop how they approach and use data in the classrooms.</t>
  </si>
  <si>
    <t>The primary purposes of this study are to  (1) document teachersÆ current data use practice to inform the development of a pilot professional development intervention and (2) examine the impact of a sustained professional development model on teachersÆ capacity to use data to improve instruction and student learning outcomes. Based on these two purposes the following includes the specific aims and research questions addressed by the study.Aim 1:  Document teachersÆ current data use practices to improve instruction and existing levels of expertise to inform professional development intervention activities.Research Questions:  (1) What is the current status of teachersÆ data use? (2) How are they using and not using data to inform instruction and support learning? (3)What types of data are they using?Aim 2:  Develop and pilot a professional development sequence to support teachersÆ capacity to identify, analyze, and respond to data to improve instruction.Research Questions:  (1) How does the participation in a professional development intervention influence teachersÆ capacity to identify, analyze, and respond to data? (2) How does participation in a professional development intervention influence teachersÆ attitudes toward data use?  Aim 3:  Study teachersÆ data use practice to examine how the professional development strategies are used in instructional practice and to identify the influence of structural factors on data use practice.Research Question:  (1) How are teachers translating data to their instructional practice?  (2) How do structural features influence teachersÆ data use practice?Aim 4:  Examine the relationship of teacher participation in a data-use professional development program and student learning outcomes. Research Question:  (1) Is there a difference in student achievement among teachers exposed to the professional development and a similar group of non-participants?</t>
  </si>
  <si>
    <t>The research study/grant management plan includes a structure for regular meetings about grant activities and planned data collection and participant recruitment.  These meetings will focus on ensuring that all members of the project team have a shared understanding of the recruitment, consent, and data collection procedures or any activities during which study team members are interacting with research participants.  All members involved in the research component of the project have extensive experience with conducted educational/school-based research.</t>
  </si>
  <si>
    <t>The literature on teachersÆ data use has primarily focused on issues of access to data, how teachers use data and different strategies to guide this practice. What is lacking is an understanding of the links between data use, teachersÆ instructional responses, and the impact of these responses on student outcomes (Roderick, 2012).  Further Little (2012) contends, ômicro-process studies û investigations of what teachers and other actually do under the broad banner of ædata useÆ à remain substantially underdevelopedö (p.143).   Little argues that micro-process research is greatly needed if the field is going to develop more conceptually rigorous research on data use practice as called for by numerous scholars (Mandinach, 2012; Roderick, 2012; Spillane, 2012; Turner &amp; Coburn, 2012). As such, the primary aims, research questions, and study design are intended to provide for an in-depth micro-process investigation of the connections between data use practice, instruction, and student learning.</t>
  </si>
  <si>
    <t xml:space="preserve">Year 1 teacher and principal participants will be recruited through each school districtÆs META representative based on the sampling stratifications.  The initial stage of sampling will involve the identification several elementary and middle schools that represent a range of student populations and achievement levels.  META representatives will first employ a school-based approach to recruit several teachers from an individual and/or nearby schools. The META representatives will provide teachers and principals with a recruitment flyer which will direct interested individuals to complete a short questionnaire that will be submitted directly to the PI and Research Coordinator.  The flyer distributed in each district will include district personnel contact information.   The questionnaire includes questions that will assist with identifying appropriate locations for the focus group data collection as well as organizing the focus groups so that each session includes teachers will a similar experience and comfort level with data use.  The next stage will involve a broader sampling approach and wider distribution of the flyer to address any issues of under sampling at grade-level. Teachers interested in participating will be asked to complete the short  questionnaire.  The intent of the Year 1 data collection is to gather information about data use from teachersÆ with a range of experience levels and who are working in a variety of settings.   Self-selection bias is an issue with any study that involves voluntary participation.   Recruitment efforts are intended to target a diverse participant pool will help to address the potential for bias.  Also, the inclusion of multiple data sources (e.g., teachers and principals) will provide a range of perspectives on data use that can be used to triangulate key findings to enhance the credibility of the research and in turn, mitigate the influence of selection bias. Year 2 participants will be recruited from two teacher groups.  The first group is those teachers who participated in the summer workshop.  As part of the  summer workshop we will contact teachers for follow-up and provide information about the research/evaluation component of the project and for those interested we will provide consent information.   The comparison group includes middle and elementary teachers who did not participate in the summer workshop, these teachers will be asked to participate in a data use survey.  Our school district partner will identify the appropriate teacher groups and distribute the recruitment email and survey link. Year 3 participants will be recruited from two teacher groups.  The first group is those teachers who participated in the summer workshop in 2016-17.  As part of the  summer workshop we will contact teachers and provide information about the research/evaluation component of the project and for those interested we will provide consent information. In addition, teachers who did not participate in the summer 2017-18 workshop, but who are members of teams that include participants will be invited to participate in the research study.   The comparison group includes middle and elementary teachers who did not participate in the summer workshop, these teachers will be asked to participate in a data use survey.  Our school district partner will identify the appropriate teacher groups and distribute the recruitment email and survey link. </t>
  </si>
  <si>
    <t xml:space="preserve">The proposed study will examine the link between data use, teachersÆ instructional responses, and the impact of these responses on student outcomes (Roderick, 2012) through an embedded mixed-methods case study design. The focus of this proposed project provides for initial research that documents teachersÆ current data use practice to inform an in-depth investigation of the connections between data use practice, instruction, and student learning through a professional development intervention.  The proposed study will address the following goals to build a foundation for future research:1.	Document teachersÆ current data use practices to improve instruction and existing levels of expertise to inform professional development intervention activities.2.	Develop and pilot a professional development sequence to support teachersÆ capacity to identify, analyze, and respond to data to improve instruction.3.	Study teachersÆ data use practice to examine how the professional development strategies are used in actual instructional practice and to identify the influence of structural factors on data use practice.4.	Examine the relationship of teacher participation in a data-use professional development program and student learning outcomes. </t>
  </si>
  <si>
    <t xml:space="preserve">A mixed-methods case-study design will be used to study the landscape of teachersÆ current data use practices and to examine the implementation and impact of a professional development intervention on enhanced teacher capacity for data use (Creswell, Plano Clark, Gutman &amp; Hanson, 2003; Yin, 1994). This exploratory and descriptive design includes the concurrent collection of qualitative and quantitative data to allow for cross-validation and confirmation of findings across multiple forms of data collection methods. The design is intended to provide an in-depth exploration of teachersÆ data use practice and how these practices are associated with student learning in different contexts. The qualitative data collection includes the use of focus groups, data-based case studies, inquiry team meeting observations, individual interviews, and reflective logs. The quantitative component includes the implementation of a survey and the collection of student achievement data (e.g., interim assessments, common classroom assessments, and scores on the state exam). Year 1:  The first year of the project is focused on documenting the current status of teachersÆ data use practices and capacity across the META school divisions.  These data will be used to calibrate a professional development program to specific needs and target areas identified by practitioners.  As such, data collection undertaken in the first year of the project is descriptive in nature.  To document the ways in which teachers are (and are not) using data and specific knowledge and skill-level needs, a series of teacher focus groups and principal/administrator interviews will be conducted.  A semi-structured protocol will be developed to guide the focus group and interview sessions (Kruger &amp; Casey, 2009). The qualitative findings, coupled with the existing theoretical frameworks  will be used to inform the specific professional development activities. Year 2:  The findings of year 1 activities will be used to calibrate a summer professional development program to support teachers' knowledge and expertise with using data to inform their instruction.  As part of the professional development session and pre-post evaluation survey was administered. We would like to include these evaluation survey results in the study.Year 3:  Additional professional development will be provided to year 2 teachers, to reinforce assessment literacy knowledge and expertise as well a provide booster sessions on key data use strategies.  The data collection in year 3 is identical to that of year 2, with the exception of the short reflections that will occur in 2017-18.  The short reflections (3-4 questions) will prompt teachers to reflect on their individual use of student assessment data so that this information can be paired with the work of the team. Example questions will ask teachers about the types of student assessment data they used - informal, formative or summative.  The types of analyses they conducted and the extent who which the found different aspects of data use challenging.    Following participation in the workshop, we will invite teachers to participate in the Year 2 follow-up activities.  The study activities reflect a mixed-methods research design, which include providing additional support for their data use as well as collecting data to examine the effectiveness of the professional development.  The data collection includes conducting observations of teachers discussing and analyze data, conducting focus group sessions and classroom observations soon after the team meetings to examine how practices discussed at the team meetings are transferred to actual instructional practice.  Team Meeting Observations:  At the elementary and middle school levels, teachers are grouped in either grade-level or subject-area teams, often called Profesional Learning Communities or PLCs.  As part of the regular meetings, the teacher teams are expected to use different forms of assessment data to guide their instruction- these activites are part of standard education practice.  The purpose of the observations is to document the nature of the conversations teacher teams have about assessment data, how they approach analysis, how they organize data to facilitate analysis and interpretation, and how the collaborate in order to identify how best to support teachers in this enterprise as well as to examine how participation in the summer workshop faciliated their data-use practice. We plan to conduct 2 observations every nine weeks, for a total of 8 observations in 2016-17.Classroom Observatons:  The purpose of the classroom observations is to learn more about teachers' instructional practice.  Students are not the focus of the observations.  The literature on teachers' data-use suggests that one of the challenges to effective data-use practice is that teachers have difficulty translating what the learn from student assessment data to their own practice.  The classroom observations are designed to examine how the strategies that are discussed in the teacher team meetings are implemented in the classroom.  We plan to conduct 1-2 classroom observation each nine-weeks for a total of 4-8 observations in 2016-2017.  Teacher Focus Group/Interview:  We plan to conduct focus groups with the teacher teams to learn more about how their participation in the summer workshop supported their data use practice during the school year as well as to obtain information about their approach to using data.  If it is not possible to schedule all of members of teacher teams for the same date and time we will suggest that teachers who cannot participate in the focus group session complete an individual interview for ease of scheduling. Data Use Survey:  In addition, we will ask workshop participants and a comparison group of non-participants to complete a quantitative Data Use Survey.  This measure has been adapted from Faria et al., 2012 and includes items designed to measure different elements of the data-driven decision making (DDDM) process framework. The survey also measures contextual factors identified in the literature as influencing teachersÆ data use practice such as district policy and expectations for data use, access to data, analysis and review of data, instructional uses, and attitudes toward data use. Exploratory and confirmatory factor analytic techniques were employed to examine the underlying structure of the survey data. The results confirmed five factors related to the process and structural frameworks: (1) data use practice (i.e., frequency and time spent analyzing data, use of data and instructional adjustments) and (2) context or structural variables (i.e., district policy on data use, teacher interactions). The factor reliability (alpha) ranged from .79 to .90. This survey will be implemented prior to (pre) and at the completion of the professional development (post) to measure any changes in teachersÆ reported attitudes as a result of the professional development.  Since it is was not likely that teachers will report a range of changes in practice at the end of the professional development, the survey will be administered at the end of Year 2 (follow-up) after teachers have had an opportunity to use what they learned. These survey data will also supplement the qualitative data obtained in Year 2. Although the sample is small (n = 20-30) the survey information will help to identify key areas of the professional development that need refinement and help to establish a baseline useful for future research efforts of the partnership.Student Achievement Data:  Last, we will obtain de-identified student achievement data from Chesterfield County Public Schools to examine if there are any differences in participating teachers student achievement in 2016-17 compared to previous years as well as compared to a matched comparison group. This data will include benchmark test scores and SOL scores.  An interrupted time series design will be used to determine the relationship between the teamÆs ôextent of useö data and student learning. </t>
  </si>
  <si>
    <t>Henrico County Public Schools;Chesterfield County Public Schools;Hanover County Public Schools;Hanover County Public Schools;Chesterfield County Public Schools;Henrico County Public Schools;Richmond City Public Schools;Henrico County Public Schools;Richmond City Public Schools;Chesterfield County Public Schools;Hanover County Public Schools;Hanover County Public Schools;Chesterfield County Public Schools;Henrico County Public Schools;Richmond City Public Schools;Henrico County Public Schools;Chesterfield County Public Schools;Richmond City Public Schools;Hanover County Public Schools;Hanover County Public Schools;Richmond City Public Schools;Chesterfield County Public Schools;Henrico County Public Schools;Richmond City Public Schools;</t>
  </si>
  <si>
    <t>1;3;1;1;3;1;1;1;1;3;1;1;3;1;1;1;3;1;1;1;1;3;1;1;</t>
  </si>
  <si>
    <t>HM20005136</t>
  </si>
  <si>
    <t>Centering Pregnancy Care + Yoga (CPC+Y) for Diverse Overweight/Obese Pregnant Women</t>
  </si>
  <si>
    <t>Overweight/obesity is a major public health problem in the United States.1 According to the National Health and Nutrition Examination Survey (NHANES), one in every three women in the United States is obese.2 NHANES data from 2011-2012 reveals that the prevalence of high body mass index (overweight and obesity) in reproductive age women is highest among black women (80%) and Hispanic women (69.5%).1Maternal obesity or obesity during pregnancy is of particular concern due to its adverse consequences on both the mother and her offspring, particularly in black and Hispanic women.30-37 Established adverse consequences to the mother include gestational diabetes mellitus,38-41 type-II diabetes, pregnancy-induced hypertensive disorders,42-44 caesarean delivery,45,46 pre-term delivery,47-49 maternal mortality,50 and future obesity and metabolic disorders.51,52 Maternal obesity also has serious consequences to the offspring, such as increased risk of: delivery complications,53,54  congenital anomalies,55 respiratory distress,56,57 neonatal mortality,58,59 and future obesity and metabolic disorders later in life.60-69The Institute of Medicine (IOM) has published guidelines on recommended levels of weight gain during pregnancy and has suggested that research is critically needed to assist minority women with PA interventions to control weight gain.14 Pregnancy is a crucial time for weight management intervention.  Weight retention and weight gain at these times are important predictors of long-term obesity.70 Numerous studies have evaluated and validated the positive impact of prenatal care on reducing adverse clinical outcomes in pregnant women and their offspring.10,71-74 However, standard prenatal care (SPC) does not currently seem to impact healthy lifestyle behaviors or explicitly manage mental health concerns, such as depression, stress, anxiety, and ruminations which may contribute to sedentary lifestyles.29,75,76 As a result, there is a widespread movement to improve the traditional models of prenatal care in order to achieve the Healthy People 2020 goals of increasing prenatal care utilization and reducing the pronounced racial/ethnic disparities in pregnancy outcomes.77Centering Pregnancy Care (CPC), a group prenatal care model, has been designed to address individual lifestyle and behavioral problems facing pregnant women and women during the prenatal period.13 The CPC model incorporates three components of prenatal care û individual risk assessment, targeted education, and group support.78 Women are encouraged to take responsibility for themselves, equipping them with skills to increase self-efficacy and self-motivation to engage in healthy behaviors. Several studies have been conducted to evaluate the impact of CPC on maternal and infant health, and feasibility and receptiveness among pregnant women, particularly those at higher-risk for experiencing adverse pregnancy outcomes.10,12,79,80 Most of the earlier studies demonstrated that women in group care have higher appreciation/satisfaction and less inadequate prenatal care than women in traditional care groups.8,81 Women participating in group care also had significantly better knowledge related to pregnancy and general health than women who received traditional prenatal care.12 A number of studies, including a randomized-controlled intervention, found that CPC recipients had significantly lower incidences of preterm birth and low birth weight infants than comparison groups.8,9 Despite its extensive curriculum on healthy diet and PA, none of the studies examined the effect of the CPC model on excessive weight gain during pregnancy, on management of mental health (e.g. depression, stress, anxiety, ruminations), and its impact on the women and infants. Studies have hypothesized that group care may lead to reduced stress, improved mood, and improved healthy lifestyle choices partly due to the effect of the support group phenomena.12,82 Chronic stress related to health disparities and low-grade inflammation associated with obesity may play a key role in the pathogenesis of multiple conditions that impact maternal-child health, including gestational diabetes, depression, high blood pressure, preterm birth, and the childÆs risk of future obesity-related diseases.24,25,27,83 In particular, an innovative non-invasive method for assessing stress is salivary nerve growth factor (NGF). NGF is a neurotrophin which is involved in development and maintenance of neurons in the central and peripheral nervous systems, and recent studies suggest that NGF levels change in response to psychosocial stress.84-86 Of particular interest in the proposed study, preliminary evidence suggests that minority and low-income status during pregnancy is associated with a dysregulated maternal stress response system. 87,88  Preliminary studies of short-term meditative and mindful PA interventions suggest that the benefit of these interventions may stem from epigenetic pathways89-91 involved in inflammatory processes92,93 and neurobiological stress responses.94 More specifically, there has been only one study which evaluated the effect of yoga on salivary NGF, with increased expression after yogic breathing and physical practices.95 Thus, this study will explore the role of salivary NGF as a non-invasive stress measures in outcomes.Yoga has been chosen as the mode of PA to be combined with CPC for several reasons. First, it is a gentle introduction to PA and mindfulness, both of which may be helpful for preventing weight gain and enhancing self-efficacy for healthy lifestyle.23 Second, one of the PIs has used yoga as an intervention for depression symptom management;96,97 and mood has a strong influence on choices regarding physical activity.22,98 Third, pregnant women have expressed interest in yoga for self-management of weight and mood.99 Yoga may also contribute to positive experiences with PA which may, in turn, contribute to PA self-efficacy and enhance motivation for future PA.96,98Studies have shown practicing yoga during pregnancy reduces anxiety, depressive symptoms, and a sedentary lifestyle (i.e. low levels of PA)20,100,101 and may impact markers of inflammation.20,102,103 Some evidence even suggests yoga had a more positive effect on perceived stress levels than social support groups.20 However, studies showing yoga to be an effective weight control mechanism for pregnant women, especially those that are obese, are scarce.101  Yoga may help overweight/obese women to manage weight by giving them an opportunity to be physically active and experience increased confidence and competence with PA (i.e. self-efficacy). Furthermore, engagement in yoga may decrease depressive symptoms and related stress, anxiety, and ruminations, all of which are known barriers to weight management efforts.16 Yoga is an ideal PA to study within this population of interest because it is safe during pregnancy and can be done by women who are overweight/obese or have not done strenuous PA prior to pregnancy.21,104,105 Physical activity during pregnancy has been evaluated in a few studies within the context of preventing adverse birth outcomes such as preterm birth and low birth weight.106,107 This study proposes that the CPC model, with the inclusion of yoga practice (CPC+Y), warrants attention for potential benefits with regards to weight management, maternal mental wellness, and other long-term outcomes.Theoretical Foundation: The group prenatal care model plus yoga to be tested in this study, CPC+Y, is grounded in Social Cognitive Theory (SCT). SCT is widely used in health behavior interventions.108,109,109-113 The SCT states that behavior change is affected by environmental influences, individual factors, and attributes of the behavior itself. These factors may influence each other and have a compounded effect on the health of the individual. A central target for intervention of SCT is the concept of self-efficacy. A pregnant woman must believe in her capability to perform the behavior (i.e., PA) and must understand the outcomes or consequences that she believes will occur as a result of performing a specific behavior (i.e. preventing excessive weight gain during pregnancy by engaging in healthy PA). Outcomes may be classified as having immediate benefits (e.g., achieving the desired weight gain, improving mental wellness through decreased depression symptoms, ruminations, stress, anxiety) or long-term benefits (e.g., delivering a healthy baby, preventing offspring obesity, reaching normal weight postpartum, and reducing the risk of diabetes and pregnancy induced hypertension). Self-efficacy is believed to be the single most important characteristic that determines a person's behavior change. Self-efficacy and self -motivation are expected to be improved in CPC+Y, especially among diverse pregnant women by providing an intervention targeting individual needs, social support, addressing environmental influences, setting goals, providing clear instructions, enabling gentle PA in a controlled environment, and encouraging desired behaviors.10,13 We expect that through CPC+Y, environmental influences, maternal factors, and attributes of the behavior can be addressed.</t>
  </si>
  <si>
    <t>We cannot guarantee any direct benefits to participants in the study. The research may yield new knowledge about CP+Y approach for overweight/obese pregnant women. The findings from this study may benefit pregnant women in the future if the findings are translated into practice to help improve maternal-child outcomes, and current participants could receive benefit from this program. Subjects may experience a feeling of well-being from the knowledge that their assistance in the study may provide information that will help pregnant women in the future. Sharing of study results with community partners, study participants, and the community at large through venues such as newsletters and open forums may be perceived as a benefit and also gives opportunity for input from participants and other community members. We believe that most serious risks (e.g., loss of confidentiality, risk of physical or psychological harm) to participants are very unlikely. We have attempted to minimize these risks as described above. Therefore, the potential benefits of the proposed study seem to outweigh the potential risks of this study for the individual participants. Participants may choose to withdraw at any point from the study.</t>
  </si>
  <si>
    <t xml:space="preserve">Inclusion of Women: This study will only include women because pregnancy is an inclusion criterium. Males are not included because the research question is relevant only to females. Pregnant women are of particular interest in this study because we are interested in evaluating an intervention (CPC+Y) during pregnancy. At this time of recruitment into the study, participants must be women in their first trimester of pregnancy (1-12 weeks of gestation).  Inclusion of minorities: Because this project is designed to focus on a diverse population, minorities will be included and are expected to represent an equal portion of the population studied. The targeted/planned enrollment table details the anticipated distribution of racial and ethnic categories, based upon our purposeful sampling plan and on the typical population of patients at our recruitment sites. Women in disparity populations, such as black and Hispanic women, are historically underrepresented in clinical research studies. Our research team has experience recruiting this patient population and we have the commitment of local healthcare providers (at RHD) to assist with recruitment. We have made participation as easy as possible for participants and participants are remunerated for their time and effort. </t>
  </si>
  <si>
    <t xml:space="preserve">The overall goal of this interdisciplinary program of research is to increase self-efficacy for and engagement in physical activity (PA), facilitate appropriate weight gain, and enhance psychological health in overweight/obese pregnant women, with the overarching goal of enhancing maternal-child health outcomes. To that end, we plan to evaluate the feasibility, acceptability, and preliminary effects of adding mindful PA through yoga to the Centering Pregnancy Care (CPC) model by conducting a pilot longitudinal mixed-methods study of predominantly Black and Hispanic overweight/obese pregnant women (N=20) who participate in CPC plus yoga (CPC+Y) at the Virginia Department of Health Richmond Health DistrictÆs prenatal clinic (RHD) and at the VCU Health System's obstetrician clinics during their pregnancies. We will compare these data with recently collected matched archival comparison group data from an existing study (Center for Medicare and Medicaid Services [CMMS], 1D1CMS331148-01-00; PI: Masho) that has examined the same longitudinal measures at the same time points in a large population of pregnant women receiving CPC alone. </t>
  </si>
  <si>
    <t xml:space="preserve">Drs. Kinser (PI) and Masho (Co-I) will work closely with the project director (PD) and research assistant (RA) to finalize the training and study materials in the first two months of the study, including finalizing all processes involved in the ethical conduct of research; procedures for participant screening and recruitment; data collection procedures; documentation; basic fiscal monitoring; creating a comprehensive manual of operations; and, securing final IRB approval. Regularly scheduled meetings of the PI, Co-I, RA, and yoga teachers will be held bi-weekly during the recruitment and intervention phases of the study, and ongoing communication will be facilitated by telephone conference calls and emails as needed. </t>
  </si>
  <si>
    <t>The risk of study participation is minimal as noted above, whereas the potential benefits to participants, society and the potential future benefits to participants, if new practices emerge, are substantial. For example, the study may provide preliminary information which will allow us to conduct a larger study regarding how CP+Y helps with managing excessive weight gain, maternal mood, and how CP+Y may affect birth outcomes. This could result in further study that leads to therapeutic or diagnostic interventions to minimize poor maternal-child health outcomes, including preterm birth.</t>
  </si>
  <si>
    <t xml:space="preserve">Following IRB approval, IRB-approved flyers will be used to advertise the research study, provided to all women who enroll in CPC prenatal care. Additionally, the PI and the research assistant (RA) will educate RHD staff about the study and the inclusion criteria so that they can provide IRB-approved flyers to potential participants. Individuals will be encouraged to call the study phone number so that they may discuss their potential interest in participation. </t>
  </si>
  <si>
    <t>Study Aim 1: Evaluate the feasibility and acceptability of the CPC+Y study protocol, in which Black and Hispanic women will be recruited during pregnancy to participate in the CPC+Y intervention, by: (a) exploring recruitment, retention, and adherence data (feasibility); and, (b) evaluating participantsÆ experiences (acceptability) with the intervention through focus groups conducted following the intervention period.Specific Aim 2: Explore the preliminary effects of CPC+Y on maternal outcomes measured prior to the start of the intervention (=12 weeks gestation), intervention midpoint (approximately 22-26 weeks gestation), and the end of the intervention (approximately 36-40 weeks gestation), including: (a) self-efficacy for PA; (b) weight gain during pregnancy; and, (c) measures of maternal psychological health (depressive symptoms, anxiety, ruminations, stress), compared with matched archival data from pregnant women who participated in CPC alone, to estimate effect sizes to inform future larger-scale studies.Specific Aim 3: Explore the preliminary effects of CPC+Y on maternal biomarker outcomes measured prior to the start of the intervention (early pregnancy; =20 weeks gestation), intervention midpoint (approximately 28-32 weeks gestation), and the end of the intervention (approximately 36-40 weeks gestation), including:(a) blood pressure and blood glucose levels (derived from the medical record); and, (b) non-invasive stress biomarker (salivary NGF).</t>
  </si>
  <si>
    <t xml:space="preserve">ApproachThe proposed study will evaluate the feasibility, acceptability, and preliminary biobehavioral effects of the CPC+Y model of care. In the proposed CPC+Y intervention, the group will engage in 30 minutes of gentle PA, in the form of yoga, during CPC meetings. Yoga can be practiced by those without prior PA experience21 and may lead to positive experiences that increase the likelihood of future PA.96,98 Research Design and Setting: Our longitudinal mixed-methods study will use a one-group repeated measures intervention design coupled with qualitative methods to provide a comprehensive view of the feasibility, acceptability, and preliminary effects of CPC+Y in diverse (predominantly black and Hispanic) pregnant women in the community. This study will be conducted at the Virginia Department of Health Richmond Health DistrictÆs prenatal clinic (RHD) and at the VCU Health System's obstetrician clinics, both of which are primary prenatal care providers for underserved, inner city pregnant women in Richmond, Virginia. This site is located in close proximity to sections of the city where more than three-quarters of the population is black and Hispanic.118 The RHD is staffed by an obstetrician, a midwife, nurses and a social worker. The midwife at the RHD is fully trained and certified to provide CPC and RHD is an accredited provider of CPC. Annually, RHD provides services to nearly 300 pregnant women. Over two-thirds of the pregnant women visiting these sites are black or Hispanic and nearly one-half are overweight/obese (unpublished data). Sample: Inclusion criteria for this proposed study include: pregnant women age 18 years or older; currently participating in CPC at the Richmond Health District and VCUHS; self-identify as black, Hispanic, or white non-Hispanic; no current physical conditions preventing participation in gentle physical activity. Based on preliminary clinic data, we anticipate that approximately 150 women will fulfill the eligibility criteria. We anticipate over 40% will consent to participate based on our previous work.119 The RHD clinical population is predominantly black (66%) or Hispanic (30%). Currently, Dr. Masho (co-PI) is conducting a large federally funded study on the effectiveness of CPC on preterm births at RHD and at VCU Health System. Additionally, she has completed two studies at RHD and VCU Health System (R03 and CDC funded health navigation model to improve prenatal care in black pregnant women). In the R03 study, 150 black women were enrolled in the study meeting target in 1-year. For the navigation study, over 930 black women were screened in a year. Based on current patient volume, the target sample size of 20 is achievable within a 3 month period.Comparison Group for Specific Aim 2: To strengthen our ability to examine causal relationships between the intervention and outcomes, we will use longitudinal comparison group data contributed from de-identified archival data from an existing IRB-approved study (CMMS, 1D1CMS331148-01-00; PI: Masho) which includes pregnant women who participated in the CPC model of care alone (without the yoga component) and were followed throughout their pregnancies using numerous measures identical to those in the proposed study, including weight/BMI, blood pressure, depressive symptoms, anxiety, and stress.Recruitment, screening, consenting, and retention procedures: Following IRB approval, IRB-approved flyers will be used to advertise the research study, provided to all women who enroll in CPC prenatal care. Additionally, the PI and the research assistant (RA) will educate RHD staff about the study and the inclusion criteria so that they can provide IRB-approved flyers to potential participants. All individuals who enroll in CPC prenatal care at RHD will be offered the opportunity to engage in this study. Individuals will be encouraged to call the study phone number so that they may discuss their potential interest in participation. Interested pregnant women will be invited to an in-person screening at a private and mutually agreed upon location (e.g., private room in RHD) to engage in the consent process with the PI and RA and potential participantsÆ questions will be answered to exhaustion. Consented and enrolled participants then will be asked to complete the baseline questionnaires and provide the baseline saliva sample. Participants will be contacted on a regular basis (e.g., weekly) by the RA to enhance retention, monitor for adverse events, and schedule study measurement visits. In previous studies, we have successfully retained participants (including pregnant women) through frequent communication and by providing compensation for time spent in the study 96,97. Participants will be compensated for their time at three points during the study (baseline, mid-point, end). Intervention: Women will participate in CPC+Y for the duration of their pregnancy. Centering Pregnancy: Pregnant women with similar expected delivery dates will receive prenatal care in a group setting. CPC includes 10, two-hour sessions of prenatal care visits that follow the recommended schedule for standard prenatal care delivery. Each 2-hour prenatal care session includes clinical assessment, health education, skill building, and support through facilitated group discussion. Each session has an overall theme, but the discussions are guided by the needs of the women in each group. These sessions will be facilitated by a multidisciplinary team including a medical provider, dietician, and prenatal yoga instructor. Each participant will receive a Centering Pregnancy MomÆs Notebook which includes a personal progress record, self-assessment, and personal goals. Yoga: The prenatal yoga instructor will lead 30 minute yoga sessions during each of the 2-hour CPC meetings, as well as discuss strategies to adhere to daily home practice of yoga or other similar PA. Of note, yoga sessions are currently offered in the CPC model at Richmond Health Department, but only on an infrequent basis. As such, we are not introducing a new intervention, per se, but rather simply increasing the frequency of the yoga offerings so that participants engage in yoga at the end of every CPC session. The prenatal yoga sessions will be taught by experienced yoga teachers (through the community organization Nurture- see letter of support) who are familiar with teaching yoga-na∩ve, overweight/obese, and pregnant individuals and are trained to the protocol by Dr. Kinser who is a certified prenatal yoga instructor. The safety of the prenatal yoga session has been generally established as safe during pregnancy120,121when following guidelines of the American College of Obstetricians and Gynecologists.122,123 The timing and frequency of visits for the CPC+Y intervention will follow the standard ACOG prenatal guideline.124 For pregnancies that are not high-risk, there are 10 sessions with the frequency of visits as follows: monthly visits up to 28 weeks of gestation, every two weeks from 28-36 weeks of gestation and weekly from 37 weeks until delivery. Women with pre-existing high risk conditions are excluded from the study. However, women diagnosed with gestational diabetes, pregnancy-related hypertension, or other high risk conditions during the course of the study will remain in the group and receive the group CPC+Y intervention, given permission from the primary obstetrics healthcare provider (midwife/ physician) who is leading the CPC+Y group sessions.Data collection and instruments: All data will be collected on site at RHD and VCUHS. Women who consent to participate in the study will be asked to complete a baseline set of questionnaires. Data will be collected at three time points: baseline (early pregnancy, =20 weeks of gestation), mid-intervention (approximately 28-32 weeks gestation), and end of intervention (approximately 37-40 weeks gestation), as outlined in Table 1. These measurement intervals match those of Dr. Masha's current CPC studies.Measures for Specific Aim 1-- Feasibility and Acceptability Measures: (a) Focus groups, conducted by the PI, who is experienced in qualitative methods, will contribute qualitative data to provide a comprehensive view of the feasibility, acceptability, and perceived effects of the CPC+Y intervention. Focus groups will be conducted at the end of the intervention to evaluate participantsÆ experience with the CPC+Y intervention. Focus group questions can be found in the Appendix. (b) Data about recruitment, retention, and adherence (acceptability) to the CPC+Y intervention will be measured by: (1) numbers of individuals eligible to participate and who consent to participate (recruitment); and (2) attendance rosters for the group classes (retention). If a participant drops out of the study at any time, she will be contacted and asked questions to elicit reasons for withdrawal and similar questions as used in the focus group to evaluate her experience with the intervention. Measures for Specific Aim 2-- Maternal Outcomes (self-efficacy for PA, weight gain, psychological measures- depressive symptoms, anxiety, ruminations, stress): To minimize participant burden, instruments have been chosen that are short, appropriate to a 6th grade or less reading level, and easily self-administered, with well-established reliability and validity (references for each instrument are provided in Appendix). The RA will offer to read the items to participants, to account for potential low literacy. All measures are listed in Table 1 which indicates the time points at which they are measured along with psychometric data to support the reliability and validity of the instruments.Measures for Specific Aim 3:(a) Blood pressure and blood glucose: Because ambulatory blood pressure monitoring and blood glucose monitoring occurs regularly during prenatal care visits, these data will be collected from the participantsÆ medical records (Table 1).(b) Salivary NGF: A salivary sample will be obtained via the passive drool method125 to generate a sample volume of approximately 1-5mL at baseline, midpoint of intervention, and end of intervention. Participants will be asked to avoid brushing teeth, using salivary stimulants e.g., gum), and consuming high-acid or high-sugar foods prior to collection. Following their collection, salivary specimens will be placed in a biohazard container and transported to the School of Nursing Biobehavioral Laboratory, where they will be processed according to standard procedures and the NGF assay will be performed using a commercially available enzyme immunoassay kit. </t>
  </si>
  <si>
    <t>Nurture;Nurture;Nurture;Nurture;Nurture;Nurture;</t>
  </si>
  <si>
    <t>HM20005708</t>
  </si>
  <si>
    <t xml:space="preserve"> Improving Health of At-Risk Rural Patients: Project Clinical and Utilization Outcomes (Relationships Between Clinical Outcomes and Medication-related Problems and Hospitalizations and ED Visits Among IHARP Medicare Beneficiaries)</t>
  </si>
  <si>
    <t>Leticia Moczygemba</t>
  </si>
  <si>
    <t>Clinical pharmacists focused on the management of individual patient conditions such as anticoagulation, diabetes, and high blood pressure, have contributed to contained or reduced health care costs, and reduced adverse clinical events (hospitalizations, emergency room visits, etc.1-13 Direct cost savings to the patient 14-15 and reductions in-missed/nonproductive workdays have also been noted. 16,17 Integrating pharmacists into existing primary care practices where they can provide comprehensive medication and disease state management for complex patients who have two or more chronic disease states we believe will contain or reduce health care costs, and improve the proportion of patients who reach the desired treatment goals. Significant reductions in medication misadventures could be achieved by with this care delivery model in which pharmacists as active team members have comprehensive medication management authority and real time access to participate in the clinical decision making processes. By selecting and monitoring therapeutic and patient care regimens through focused management of medication-related problems and chronic diseases, pharmacists can improve the overall quality of care delivered in the health care system.Discrepancies in the medications documented in physician and institutional medical records as well as the recollections of medications that patients self-report they are taking are an acknowledged problem in the best of clinical settings.6 Patients that are elderly, undereducated, and those with chronic or multiple chronic conditions are especially problematic, with respect to medication management and costly to the healthcare system. These problems are acutely realized in the rural United States in poor and underserved areas and southwestern Virginia is a reflective microcosm of these nationwide healthcare issues.Carilion Clinic, an ACO with 5 hospitals and 50 plus patient centered medical homes (PCMHs) and Virginia Commonwealth University School of Pharmacy partnered to improve the medication and disease state outcomes for patients in southwestern Virginia by designing an intervention to allow pharmacists to become active participants in inter-professional team based care.18 The novel practice model, the Improving Health of At-Risk Rural Patients (IHARP) program, was funded by the CMS Innovation Center (CMMI) in 2012 and patients were enrolled beginning in January 2013.  The demonstration project ended June 30, 2015. For disease specific clinical measures outcomes will be assessed as the change in each clinical measure from baseline to last visit and achievement of treatment goals. Total healthcare costs will be determined from all available claims data (i.e., medical and prescription claims). A comparison group will be selected retrospectively based upon matching on the following variables:  age, gender, race/ethnicity, number of maintenance medications at baseline, and number of comorbidities.  Patient satisfaction and physician, nursing staff, and pharmacist perceptions of IHARP will be evaluated   2678 patients were enrolled in the IHARP program and received pharmacistsÆ services from January 1, 2013 to June 30, 2015.  This study will examine if the addition of a clinical pharmacist to the primary care team was able to reduce health care utilization, and therefore health care costs, for patients in rural Southwest Virginia.1.	Bunting BA, Smith BH, Sutherland SE. The Asheville Project: clinical and economic outcomes of a community-based long-term medication therapy management program for hypertension and dyslipidemia. J Am Pharm Assoc 2008;48:23-31.2.	Dole EJ, Murawski MM, Adolphe AB, Aragon FD, Hochstadt B. Provision of pain management by a pharmacist with prescribing authority. Am J Health Syst Pharm. Jan 1 2007;64(1):85-89.3.	Ellis SL, Carter BL, Malone DC, et al. Clinical and economic impact of ambulatory care clinical pharmacists in management of dyslipidemia in older adults: the IMPROVE study. Impact of Managed Pharmaceutical Care on Resource Utilization and Outcomes in Veterans Affairs Medical Centers. Pharmacotherapy. Dec 2000;20(12):1508-1516.4.	Garrett DG, Bluml BM.  Patient self-management program for diabetes: first-year clinical, humanistic, and economic outcomes. J Am Pharm Assoc 2005;45:130-137.5.	Johnston A, Doane K, Phipps K, Bell A. Outcomes of pharmacists' cognitive services in the long-term care setting. Consultant Pharmacist. 1996;11(1):41-50.6.	Bootman JL, Harrison DL, Cox E. The health care cost of drug-related morbidity and mortality in nursing facilities. Arch Intern Med. Oct 13 1997;157(18):2089-2096.7.	Carmichael JM, Alvarez A, Chaput R, DiMaggio J, Magallon H, Mambourg S.  Establishment and outcomes of a model primary care pharmacy service system. Am J Health Syst Pharm. 2004;61:472-82.8.	Chiquette E, Amato MG, Bussey HI. Comparison of an anticoagulation clinic with usual medical care: anticoagulation control, patient outcomes, and health care costs. Arch Intern Med. Aug 10-24 1998;158(15):1641-1647. 9.	Christensen DB, Roth M, Trygstad T, Byrd J.  Evaluation of a pilot medication therapy management project within the North Carolina State Health Plan. J Am Pharm Assoc. 2007;47:471-83. 10.	McMullin ST, Hennenfent JA, Ritchie DJ, et al. A prospective, randomized trial to assess the cost impact of pharmacist-initiated interventions. Arch Intern Med. Oct 25 1999;159(19):2306-2309.11.	 Schumock GT, Butler MG, et al. Evidence of the Economic Benefit of Clinical Pharmacy Services û 1996-2000. Pharmacotherapy. 2003;23:113-32. 12.	Schumock GT, Meek PD, Ploetz PA, Vermeulen LC. Economic evaluations of clinical pharmacy services--1988-1995. The Publications Committee of the American College of Clinical Pharmacy. Pharmacotherapy. Nov-Dec 1996;16(6):1188-1208.13.	Christensen D, Trygstad T, Sullivan R, Garmise J, Wegner SE. A pharmacy management intervention for optimizing drug therapy for nursing home patients. Am J Geriatr Pharmacother. Dec 2004;2(4):248-256.14.	Cranor CW, Christensen DB. The Asheville Project: short-term outcomes of a community pharmacy diabetes care program. J Am Pharm Assoc (Wash). Mar-Apr 2003a;43(2):149-159.15.	Jameson J, VanNoord G, Vanderwoud K. The impact of a pharmacotherapy consultation on the cost and outcome of medical therapy. J Fam Pract. Nov 1995;41(5):469-472.16.	Bunting BA, Cranor CW. The Asheville Project: long-term clinical, humanistic, and economic outcomes of a community-based medication therapy management program for asthma. J Am Pharm Assoc (2003b). Mar-Apr 2006;46(2):133-147. 17.	Cranor CW, Christensen DB. The Asheville Project: long-term clinical and economic outcomes of a community pharmacy diabetes care program.J Am Pharm Assoc. 2003b;43(2):173-84.18.	 https://www.carilionclinic.org/pharmacy/iharp</t>
  </si>
  <si>
    <t>Not Applicable</t>
  </si>
  <si>
    <t>The principle research questions that will be addressed by this project are: 1)  Evaluate the clinical outcomes and health care utilization of all patients enrolled in the Improving Health of At-Risk Rural Patients (IHARP) program; 2) ascertain if better health outcomes for individual patients within rural Southwest Virginia can be achieved by establishing a coordinated  ôcommunity basedö  individualized prevention, wellness, and therapeutic management strategy(IHARP delivery model)  that integrates the efforts of primary care medical practices, community pharmacists and the Carilion Clinic health system; 2) Can health care costs be significantly reduced by optimizing health outcomes of hospitalized and ambulatory patients by the provision of comprehensive medication and chronic disease state management; 3) Assess the satisfaction of patients, health providers and clinic staff with the IHARP integration of clinical pharmacists into primary care practices owned by the Carilion Clinic medical group.  It is hypothesized that patients will have decreased utilization of health care services and improved clinical outcomes following enrollment in the IHARP program.  The factors that contribute to decreased utilization and improved clinical outcomes will be examined and may be related to the number of visits/encounters with the clinical pharmacist.</t>
  </si>
  <si>
    <t>Frequent communication in between weekly meetings via e-mail and telephone will keep all members informed of the status of the project. Communication between VCU researchers and Carilion Clinic will occur via conference call on a weekly basis with additional ones as needed to meet the project's aims. In the event of a problem, I can be reached via email or cell phone.</t>
  </si>
  <si>
    <t>This study will examine if the addition of a clinical pharmacist to the primary care team was able to improve health outcomes, facilitate patients achieving the desired treatment goals for their clinical conditions, reduce health care utilization, and therefore health care costs, for patients in rural Southwest Virginia.  This information can potentially demonstrate the clinical and economic value that pharmacists integrated into primary care health teams can provide to patients and health systems or insurers.</t>
  </si>
  <si>
    <t>No recruitment necessary. We are retrospectively evaluating data collected for quality improvement efforts at Carilion Clinic.</t>
  </si>
  <si>
    <t>AIM I: To determine the change in total health care utilization and associated costs from baseline to follow-up for all patients in the IHARP program.AIM II:  To determine factors associated with changes in health care utilization in patients who have participated in the IHARP program.AIM III:  To determine the change in chronic disease outcomes, eg. BP, AIC, LDL, etc. in IHARP patients. AIM IV: To assess patient and health care provider satisfaction with the IHARP health care delivery model.</t>
  </si>
  <si>
    <t xml:space="preserve">Retrospective Study Design:The proposed study investigators will have no interventions or interactions with the IHARP patients (research participants).The proposed study is a retrospective analysis of health care clinical and laboratory data as well as the utilization of health care services and the costs associated with utilizing these services of all patients enrolled in the quality improvement IHARP program as well as the propensity matched control group that did not receive care in a primary care clinic that had an integrated clinical pharmacist during the period of project conduction i.e. January 2013 through June 30, 2015.  Patient and provider satisfaction with the IHARP program data collected as part of the original project will also be analyzed. This data does not have identifiers and is not linked to any identifiers.  It is expected that approximately 2,500 IHARP patients and 2,500 control patients will meet the original project inclusion criteria as well as the criteria established specifically for this retrospective analysis.  The existing data use agreement with Carilion Clinic allows for secure transfer of identifiable data, laboratory values, clinical measures and health services utilized to VCU for patients enrolled in the IHARP program and the retrospectively identified control group. The IHARP group identifiable data includes elements such as, name, dob, mrn, address, and visit dates and we have access to the linking document. For intervention group patients who have Medicare insurance, we will also have access to Medicare claims (about 1,000 beneficiaries) to examine the same objectives.  We will not have a linking document, however, will be able to link the Medicare data with clinical outcomes using date of birth, gender, and zip code. The control group identifiable data includes dob and visit dates. For the control group, we do not have access to a linking document.Inclusion criteria =18 years of age at enrollment Primary use of English for oral and written communication= 2 chronic diseases associated with increased health care utilization (e.g., CHF, DM, COPD, HTN) = 4 chronic prescription medications Have a telephone line available Exclusion criteria Terminal condition with life expectancy = 6 monthsPrevious enrollment in Medicare MTM program with medication reconciliation or assessment for medication-related problems within previous12 months Variables:See Appendix one that lists all data elements provided by Carilion Clinic to VCU.  Medicare claims variables will include a demographic file, inpatient and outpatient utilization and prescription claims data. </t>
  </si>
  <si>
    <t>Carilion Clinic;Carilion Clinic;Carilion Clinic;Carilion Clinic;Carilion Clinic;Carilion Clinic;Carilion Clinic;</t>
  </si>
  <si>
    <t>HM20005740</t>
  </si>
  <si>
    <t>A Randomized Double-blinded Comparison of 24-hour interval-Mifepristone and Buccal Misoprostol versus Mifepristone and Vaginal Misoprostol for Cervical Preparation in Second-Trimester Surgical Abortion</t>
  </si>
  <si>
    <t>Frances Casey</t>
  </si>
  <si>
    <t xml:space="preserve">Standard of care for cervical preparation prior to second trimester surgical abortion has traditionally been a pelvic exam with speculum, a paracervical block with lidocaine, and placement of a number of osmotic dilators through the cervical canal.  Dilators obtain maximal expansion within 4-6 hours and patients experience cramping with this process.  This cervical preparation allows for a faster procedure for the patient (limiting time for anesthesia) and an easier procedure for the provider (decreasing necessity for further dilation, decreasing risk of cervical laceration, and decreasing blood loss).   Following cervical preparation, trained providers use instruments to remove the pregnancy per standard of care.  Several studies have examined the use of medication (mifepristone and/or misoprostol) to dilate the cervix as an alternative to osmotic dilators  (see descriptions below and citation list) .  Patients prefer medication to dilators as medication is associated with less discomfort.  Medications alone can achieve adequate cervical preparation but the optimal timing and routes of these medications has not been sufficiently evaluated.  The addition of mifepristone, a progesterone antagonist, to a misoprostol regimen has been shown to significantly decrease the medication-to-abortion interval in second-trimester induction terminations.1 Vaginal administration has demonstrated improved dilation as compared to buccal administration but it is known that patients prefer buccal administration.2  A comparison of mifepristone and vaginal versus mifepristone and buccal misoprostol has not been studied prior to second-trimester surgical abortion.A Cochrane review (2010) of cervical preparation for second-trimester D&amp;E did not recommend mifepristone and misoprostol for cervical priming due to high rates of pre-procedural expulsions. 3 However, the primary basis for this conclusion is the trial by Carbonell et al. in which the 48-hour interval between the medications accounts for the high out-of-facility expulsion risk.4  A retrospective cohort of over 200 women between 14 and 19 6/7 weeks gestation showed no difference in difficulty of cervical dilation for patients receiving mifepristone 24-48 hours misoprostol as compared to osmotic dilators prior to surgical abortion. Two out of facility expulsions occurred in the mifepristone-misoprostol arms but the timing of medication to expulsion interval is not reported.5 More recent studies have limited the timing of mifepristone to 24 hours or less prior to procedure.  Mifepristone only has been shown to provide adequate cervical dilation as compared to osmotic dilators to 16 weeks gestation with noninferiority design to detect a 3-minute difference in procedure time.6  A 24-hour interval between 200mg mifepristone and 400mcg buccal misoprostol has been shown as non-inferior to osmotic dilators for total procedure time for 15-18 week surgical abortions.7 Mifepristone and one-set of osmotic dilators was found to be non-inferior for total procedure time as compared to two sets of osmotic dilators for surgical abortion 19-23 6/7 weeks gestation.8The addition of mifepristone has benefit as a cervical priming agent as an adjunct or alternative to osmotic dilators for surgical abortion, but it is not known whether the addition of vaginal versus buccal misoprostol changes cervical dilation and thus procedure time outcomes.  </t>
  </si>
  <si>
    <t>We anticipate direct benefit for the participants as 1) the participant will not require a pelvic exam for dilator placement and 2) it is known that patients prefer to take medications as opposed to dilator placements from prior studies.</t>
  </si>
  <si>
    <t xml:space="preserve">We hypothesize that giving oral mifepristone 20-24 hours and vaginal misoprostol 1-2 hours prior to D&amp;E will provide better cervical dilation than mifepristone 20-24 hours and buccal misoprostol 1-2 hours prior to D&amp;E.  </t>
  </si>
  <si>
    <t>The Principal Investigator works at both VCU Medical Center and the affiliated clinical site.  The PI will have b-weekly meetings with staff at both locations to ensure adequate information about the protocol and research responsibilities.  The PI will also be available by e-mail and telephone should any staff member have a question.</t>
  </si>
  <si>
    <t>Comparison of vaginal to buccal misoprostol in setting of combination with mifepristone for cervical preparation prior to D&amp;E.  Scientific importance includes future alternatives to dilator placement.</t>
  </si>
  <si>
    <t>Only participants requesting D&amp;E at either the Virginia League for Planned Parenthod or VCU Medical Center will be recruited.  Trainees, the PI, co-investigator and research coordinator will explain the study in the context of cervical preparation prior to the procedure.  All patients undergo cervical preparation prior to their procedure.  This study will be explained as an alternative to receiving the combination of osmotic dilators the day before and misoprostol the day of the procedure that is currently utilized as standard of care.</t>
  </si>
  <si>
    <t xml:space="preserve">This study aims to compare mifepristone and buccal misoprostol to mifepristone and vaginal misoprostol for cervical preparation for second trimester D&amp;E. </t>
  </si>
  <si>
    <t xml:space="preserve">We have chosen a randomized controlled trial to ensure that neither patient nor provider will be biased by medication choice.  Seventy-two English or Spanish-speaking women greater than 18 years of age and at 16 0/7-20 6/7 weeks gestation will be enrolled with 36 women in each arm. Computer-generated randomization will be utilized to assign treatment arms and the vaginal misoprostol and buccal placebo and buccal misoprostol and vaginal placebo will be prepared according to randomization scheme by the research pharmacy in opaque-sealed envelopes as to blind participants and providers.  Upon enrollment, a participant will complete a demographic questionnaire that includes information about distance traveled, education and insurance type and pregnancy history.One arm will receive mifepristone 200mg orally 20-24 hours prior and misoprostol 400mcg (two 200mcg tablets) vaginally 1-2 hours prior and placebo (buccal mint powder) buccally 1-2 hours prior to D&amp;E.  The second arm will receive mifepristone 200mg orally 20-24 hours prior and misoprostol 400mcg (two 200mcg tablets) ground with mint into buccal powder and placebo (two lactose tablets designed to appear similar to misoprostol) vaginally 1-2 hours prior to surgical abortion.  Participants will be witnessed taking the oral mifepristone in the office by either the PI, Co-Investigator, or trainee.  20-24 hours following the mifepristone, the participants will place the medications in the pre-operative area from pre-marked envelopes. The patient will be instructed to take the powder medication in the envelope marked buccally (misoprostol 400 mcg or placebo) to be placed in the cheek pouch for 30 minutes and then remaining swallowed and the envelope marked vaginally (misoprostol 400mcg or placebo suppositories) to be placed vaginally as far as the patient can insert with her finger.  The patient will be witnessed taking the buccal medication but the patient will be given privacy for vaginal administration for patient preference.  The time will be recorded in the patient's chart.  Prior to the procedure, the patient will complete a survey to provide an assessment of medication acceptability and side effects prior to anesthesia.  Lab values, including hemoglobin and type and screen will be performed per standard of care.At 1-2 hours after misoprostol and placebo administration, the participant will be brought into a procedure room for a dilation and evacuation (D&amp;E) as per standard of care. Prior to the D&amp;E, an assessment of cervical dilation will be made as assessed by largest size Pratt dilator accepted without resistance starting with 39-French. Only the principal investigator will assess cervical dilation but procedures will be performed by the attending and residents-in-training.  Type of provider will be recorded.   Assessment of cervical dilation prior to procedure and record of this evaluation is standard of care.  This assessment is often made with a manual cervical exam but can be made with Pratt dilators as will be performed in this study.  A recorded time of this assessment is specific to this research.Five time estimates will be recorded: 1) time interval between mifepristone and misoprostol/placebo placement, 2) time interval between misoprostol insertion and assessment of cervical dilation 3) total procedure time (speculum in to speculum out), 4) intraoperative procedure time designated as start of additional dilation (if required) or start of uterine instrumentation (if further dilation not required) to time of last instrument removed from uterus.  These time estimates will be recorded by trainees assisting with the procedure.  These time estimates are a part of the provider assessment form.   Following completion of the procedure, the PI or trainee (whoever completed the procedure) will complete the provider assessment including estimated blood loss and any complications.  The Co-Investigator will not be performing these procedures.The patient survey following the procedure will assess pain (as measured using an 11-point visual analog scale) and acceptability of treatment with respect to ease of use, side effects, and recommendation to others (as measured using a 5-point Likert scale).   This survey will be performed once the patient has awakened fully from sedation but prior to the patient's discharge from the recovery unit.The provider (PI or trainee) performing the procedure  will complete the provider questionnaire immediately following procedure completion.   The provider questionnaire elicits ease of cervical dilation (with responses rated on an 11-point visual analog scale), procedure difficulty, recommendation for same patient and recommendation for other patients (as measured using a 5-point Likert scale). </t>
  </si>
  <si>
    <t>Virginia League of Planned Parenthood;Virginia League of Planned Parenthood;Virginia League of Planned Parenthood;</t>
  </si>
  <si>
    <t>HM20006109</t>
  </si>
  <si>
    <t>Lipidomics in Ovarian cancer</t>
  </si>
  <si>
    <t>Philippe Girerd</t>
  </si>
  <si>
    <t>One in 77 women will develop ovarian cancer in their lifetime. With a 45% 5 year survival rate, ovarian cancer affects 21,00 women in the US every year and leads to the death of 14,000 women yearly. Although ovarian cancer is the 17th most common cancer in women, it is the 7th most common cause of death from cancer in women. This is largely attributable to the difficulty in early diagnosis. Most ovarian cancers are diagnosed when in stage 3. Only 15% of ovarian cancer is diagnosed at the local stage where the 5 year survival is 92%. Over 60% of cases are diagnosed with distant spread where the 5 year survival rate is only 28%. (All statistics are from the NCI fact sheet and reflect trends in recent years (2010 to 2015): http://seer.cancer.gov/statfacts/html/ovary.htmlBecause early recognition of ovarian cancer would significantly improve survival,  the literature is replete with papers reflecting the search for useful biomarkers for ovarian cancer. However, no reliable screening and/or early detection diagnostics are available.No work has yet been done on the lipidomic profile of ovarian cancer so this provides an opportunity for discovery.</t>
  </si>
  <si>
    <t>Potential psychologic benefit to participant of contributing to knowledge base about ovarian cancer.</t>
  </si>
  <si>
    <t>Is there a recognizable and distinct lipidomic profile, which differentiates women with ovarian cancer from controls without ovarian cancer? This might eventually lead to a method allowing for early detection of ovarian cancer and improve outcome.</t>
  </si>
  <si>
    <t>The research protocol will be discussed with research personnel, a copy of the protocol will be given to them and any questions will be addressed. The research team will meet on a regular basis to assess the progress of recruitment and research results and discuss if any changes are required for the protocol.</t>
  </si>
  <si>
    <t>The information gained from this study could contribute towards developing a lipidomic fingerprint for earlier detection of ovarian cancer. This could lead to future grants and research project to further investigate this lipidomic profile and its utilization for early cancer detection.</t>
  </si>
  <si>
    <t>No recruitment materials will be posted in any locations. Care providers and research coordinators at VCU Massey Cancer Center and Johnston-Willis Gynecologic Oncology offices will be approaching patients about participating in the study and responding to questions and requests from participants in those locations.</t>
  </si>
  <si>
    <t>Generate preliminary data on the lipidomic profile of women with ovarian cancer and women who get pelvic surgery with no ovarian cancer to observe any differences in the two populations, This data would be used to leverage future grants to further the investigation with the idea of eventually developing a lipid-based "fingerprint" of ovarian cancer.</t>
  </si>
  <si>
    <t xml:space="preserve">We plan to recruit 30 participants who have a new diagnosis of ovarian cancer and have not yet undergone chemotherapy as the experimental group. This group would include patients who have had surgery and were found to have ovarian cancer (group 1) as well as patients who present for pelvic surgery for pelvic masses and subsequently undergo oophorectomy or ovarian biopsies which reveal ovarian cancer (group 2).We also plan to recruit 30 patients who have had pelvic surgery at their post operative visit and do not have ovarian cancer on histopathology (group 3), as well as those who present preoperatively for pelvic surgery with pelvic masses but are not found to have ovarian cancer (group 4). Groups 3 and 4 will serve as a control groups for groups 1 and 2 respectively. Groups 1 and 3 (already post-op at the first visit) --Blood sampling: 10 cc's of blood will be draw from participants a their initial post-operative office visit. Lipidomic profiles will be generated by the core facility under the guidance of Charles Chalfant.Groups 2 and 4 (those presenting prior to surgery) --Blood sampling: 10 cc's of blood will be drawn at the initial preoperative visit, a second 10 cc sample will be drawn at the post-operative visit. This will provide information about undiagnosed pelvic masses. </t>
  </si>
  <si>
    <t>Johnston-Willis Hospital;</t>
  </si>
  <si>
    <t>HM20007768</t>
  </si>
  <si>
    <t xml:space="preserve">Using a Multi-Component, Technology-Mediated Inservice Training Course to Enhance Early Intervention Service ProvidersÆ Abilities to Facilitate Caregiver Learning during Visits </t>
  </si>
  <si>
    <t>Dana Childress</t>
  </si>
  <si>
    <t>The literature on technology-mediated inservice professional development (PD) for early intervention (EI) service providers is emerging. Leaders in the field (Brown &amp; Woods, 2012; Bruder, Dunst, Wilson, &amp; Stayton, 2013; Dunst, 2015; Kzar at al., 2014; Maturana &amp; Woods, 2012; Odom, 2009; Ridgley, Snyder, McWilliam, &amp; Davis, 2011; Snyder, Hemmeter, &amp; McLaughlin, 201) have suggested that additional research is needed to determine the process components necessary for training to result in positive, long-term changes in provider practices. To date, there has been no research in the field of EI PD that explores the application of adult learning principles to both the delivery of technology-mediated training and the content being delivered to service provider learners. This research project is designed to apply adult learning principles and evidence-informed PD practices to the delivery of a multi-component, technology-mediated inservice training course for EI service providers. Participants in the training course will also learn how to apply adult learning principles to their interactions with families so that participants gain a deeper understanding of how and why to use coaching strategies to support caregiver and child learning during and between visits.</t>
  </si>
  <si>
    <t xml:space="preserve">According to the service provider consent form: By participating in this research, you may enhance your knowledge and skills related to supporting caregivers during intervention visits. The families with whom you work may also benefit from your enhanced knowledge and skills. You will receive individualized performance feedback during the training course and follow-up support during a phone call with the researcher/trainer after the training. You will also receive a certificate of completion at the conclusion of the course to document 15 hours of professional development, which can be used toward your state EI re-certification. Parents will be informed of the following during the phonecall with the PI: While you may not receive any direct benefits by participating in this research, your participation may help to improve the quality of the support offered by EI service providers, as well as the training available to them. </t>
  </si>
  <si>
    <t>The following three hypotheses will be tested:1.	Practice. Completion of a 6-week multi-component, technology-mediated inservice training course and a single follow-up interview will increase the use of four EI coaching strategies by 10 inservice EI service providers, when 45 minute pre and posttest coded video recorded intervention sessions with families are compared.2.	Knowledge Acquisition. Completion of a 6-week multi-component, technology-mediated inservice training course on applying adult learning to EI will increase inservice EI service providersÆ knowledge of five adult learning principles and their application of associated EI coaching strategies during visits with families, as measured when results of a 20-question pre-posttest knowledge measure are compared.3.	Participant Perceptions of Training Effectiveness. Inservice EI service providers will perceive the multi-component, technology-mediated inservice training course which includes embedded support as an effective means of developing their knowledge of adult learning principles and their ability to foster caregiver learning with the use of four EI coaching strategies during intervention visits, as measured when the results of an investigator-developed, 12-item social validity survey, one follow-up interview per service provider participant two weeks post-training, and initial and final self-assessments by service provider participants are compared.The following research questions will be examined:     1. Practice. Does completion of a 6-week multi-component, technology-mediated inservice training course (which includes three interactive webinars, each 1.5 hours in length, on applying adult learning principles during EI visits with caregivers of young children with disabilities, ages birth to 36 months, and three embedded support sessions, each 1.5 hours in length) and a single follow-up interview increase the usage of four EI coaching strategies (e.g., reflective conversation, caregiver practice with feedback, collaborative problem-solving, and joint planning) by 10 inservice EI service providers, as measured by 45 minute pre and posttest video recorded intervention visits?      2. Knowledge. Does completion of a 6-week multi-component, technology-mediated inservice training course on applying adult learning to EI increase inservice EI service providersÆ knowledge of five adult learning principles and how to apply associated EI coaching strategies during visits with families, as measured by a 20-question pre-posttest knowledge measure?      3. Perceptions. What perceptions do inservice EI service providers have about the effectiveness of a multi-component, technology-mediated inservice training course which includes embedded support on their knowledge of adult learning and their abilities to foster caregiver learning during intervention visits, as measured by an investigator-developed, 10 question social validity survey, one follow-up interview with each provider two weeks following the completion of the training, and comparison of initial and final self-assessments by service provider participants?</t>
  </si>
  <si>
    <t>Study activities (facilitation of the technology-mediated training course) will be conducted by the PI at her home office (she is a telecommuter working in Chesapeake VA). Communication between the PI and her sub-investigator, Cori Hill, will occur by weekly phone meetings and frequent email exchanges. Data will be coded by graduate student coders who will complete initial and any additional training in the coding procedures with the PI and Dr. Sharon Raver-Lampman (dissertation chair) at Old Dominion University. Communication with coders will occur daily during coding process by phone, email, and/or in-person.</t>
  </si>
  <si>
    <t>The outcomes of this type of inservice EI professional development (PD) will add to the literature by offering statesÆ comprehensive systems of personnel development (as well as PD providers in other fields) a new method of providing inservice training that is grounded in recommended PD practices for adult learners, may have a greater reach than a single workshop, and allows participants to apply and reflect on what they are learning during and after the training experience. It is anticipated that the results of the proposed study will provide evidence as to whether this kind of training will actually result in measurable changes in the practices used by service providers when supporting caregivers and their young children with disabilities.</t>
  </si>
  <si>
    <t xml:space="preserve">An email announcement about the training course will be sent out via a listserv of all certified early intervention service providers in Virginia. The announcement will provide the PI's email address for interested providers to use to register for the training course. The PI will respond to all requests for information about the training course and will maintain the registration list, which will include the interested provider's name, location, and email address, in a password-protected, encrypted file. Interested service providers will be offered a phone call with the PI to discuss the study and consent process. Interested providers will also receive the Letter to Providers about Study and Consent Form - Service Provider Participant with information about the study.Parent and child participants will be recruited by service provider participants from among the families on their caseloads. Service provider participants will be provided with a copy of the Letter to Parent about Study to share with the interested family. Service provider participants will be instructed to provide the PI with the parentÆs contact information if the parent expresses interest in participating in the study so that the PI can call the parent to discuss the study and consent process, answer questions, and obtain verbal consent. </t>
  </si>
  <si>
    <t>This study is will examine the design, delivery, and evaluation of a new inservice training course for early intervention service providers within the Infant &amp; Toddler Connection of Virginia's early intervention system. This training course is being provided at a distance using web software and teleconferencing in order to make it more widely available to a variety of service providers across the Commonwealth. The training course will be aligned with Dunst's (2015) key features of evidence-informed professional development in that it will illustrate best practices, be provided across time, include reflection and active engagement opportunities for service provider participants, and include ongoing support embedded in the course as well as following the course. The ongoing support embedded in the course is designed to assist service provider participants in using what they learn immediately (during the course) in their work with infants and toddlers and their families. Service provider participants will receive performance feedback which will be provided via ongoing "embedded support" sessions. These sessions will facilitate service provider participants' reflection, application, and deeper understanding of how to support caregiver learning by using specific coaching strategies during intervention visits. The goal of this study is to determine whether or not a brief, multi-component, technology-mediated inservice training course has an effect on service provider participants' professional practices and their knowledge of adult learning and caregiver coaching strategies. Participant perceptions of the effectiveness of the course will also be examined. Findings from this study could add to the professional development and early intervention literature by offering a new method of conducting inservice training that purposefully plans for adult learning, is aligned with key evidence-informed features of professional development (Dunst, 2015), and potentially replicable for most states' modest training systems within the field of early intervention.</t>
  </si>
  <si>
    <t>Design: A within-subjects pretest-posttest design will be used to evaluate a multi-component, technology-mediated inservice training course provided to a small group of EI service providers. This project will include the design, delivery, and evaluation of a new inservice training which was developed for the purposes of this research project. Setting: The multi-component inservice training course will be provided using web-conferencing software (Blackboard Collaborate) and teleconferencing technology, which are used to facilitate learning at a distance. The trainer (PI) will conduct the training sessions from a wired home office.Participants: 10 certified early intervention (EI) service providers from multiple disciplines (e.g., education, special education, physical therapy, occupational therapy, speech-language pathology) and service localities who meet the following inclusion criteria: 1) currently certified as either EI Specialists or Professionals under the Infant and Toddler Connection of Virginia; 2) currently practicing EI in an Infant and Toddler Connection of Virginia system; 3) at least 18 years of age and are willing and able to give informed consent for their participation; 4) able to gain written permission to digitally record two videos of intervention visits with one child and one caregiver enrolled in the local EI program; and 5) attend and complete activities for all required activities as part of their participation in the training course. Participants will be asked to sign consent forms for their participation in the study and for digitally recording two intervention visit videos. The service provider participant sample is intentionally being kept small to align with recommendations in the professional development literature (Dunst, 2015; Trivette et al., 2009) for more effective training with groups of less than 20 adult learners and in consideration of how to manage the individualized, performance feedback that will be provided in this online learning environment. Service provider participants will volunteer to participate in the training course following an email announcement sent to all certified early intervention providers in Virginia (see attached announcement).     Ten parent participants will be asked to give their informed verbal consent to participate in the study and permission for two intervention visits with service providers to be digitally recorded and shared with the trainer/PI. Parents and 10 children will only participate by being included in the pre-post video recordings.      Procedures: Pre-training. Service provider participants will complete the pre-training knowledge measure (via Survey Monkey) and record and submit the pre-training intervention visit video before the first training session. Service provider participants will also submit the informed consent forms for themselves to the PI. Each provider will submit contact information for the parent and child with whom they would like to partner for this study to the PI, who will then contact the parent by phone to discuss the study and consent process and obtain verbal consent to be digitally recorded before the first training session.Training. Service provider participants will attend the 6-week, multi-component, technology-mediated inservice training course, Using Adult Learning Strategies to Support Caregivers during Early Intervention Visits. Training sessions will occur weekly for 1.5 hours each week and include three interactive webinar sessions and three embedded support sessions. Training session types will alternate weekly so that each interactive webinar will be followed by an embedded support session during which service provider participants will discuss their application of what was learned during the previous week. Following each interactive webinar, service provider participants will complete a researcher-developed self-assessment to facilitate the participantÆs reflection on his or her understanding, use, and mastery of practices discussed in the webinar. Service provider participants will be required to submit their initial and final self-assessments by email to the investigator for later analysis. Following each embedded support session, service provider participants will work on their joint plans, which will be discussed during the session and will include one skill each participant verbally commits to target for improvement of professional practices related to supporting caregiver learning during the next week. Throughout the training course, service provider participants will receive verbal performance feedback to support their efforts to plan intervention, understand training content, reflect on their own practices, and apply what they are learning in their work with children and families. Performance feedback will be provided in response service provider participantsÆ comments shared during the training to help participants address challenges, adapt their practices to support families and gain a deeper understanding of how to support caregiver learning. Post-training. Service provider participants will: 1) complete the post-training knowledge measure via Survey Monkey (within three days after last training session), 2) record and submit the post-training video (within two weeks after last session), 3) complete the social validity survey via Survey Monkey  (within one week after last session), and 4) participate in an individual follow-up interview with the trainer/PI (within two weeks after last session).See attached documents: Training Course Session Plans, Letter to Providers about Study, Letter to Parent about Study, Consent Form - Service Provider Participant, Consent Form - Parent Child Participants, Video Permission - Service Provider Participant, Video Permission - Parent Child Participants, Pre-Post Knowledge Measure, Social Validity Survey, Follow-up Interview Questions, Initial and Final Self-Assessment - How Are You Supporting Caregiver Learning during EI Visits, Self-Assessment - Using Coaching Strategies to Apply Adult Learning Principles during EI Visits, and email announcement.See attached instructional materials: Sessions 1-6 - Powerpoints, Session 1 Handout - Adult Learning Quick Reference Guide, and Session 1 Handout - EI Adult Learning Strategies. All materials for the training course sessions have been uploaded.</t>
  </si>
  <si>
    <t>Infant &amp;amp; Toddler Connection of Virginia;Infant &amp;amp; Toddler Connection of Virginia;Infant &amp;amp; Toddler Connection of Virginia;</t>
  </si>
  <si>
    <t>HM20008136</t>
  </si>
  <si>
    <t>Comparative effectiveness of triage instruments used by paramedics in the prehospital environment to determine acuity and predict outcomes (CETIPPE).</t>
  </si>
  <si>
    <t>Donald Smith</t>
  </si>
  <si>
    <t xml:space="preserve">       Triage is a process that seeks to provide the appropriate resource to the appropriate individual in the appropriate time to minimize morbidity, mortality, disfigurement, pain and emotional distress (Sasser, S.M., Hunt, R.C., Faul, M., Sugerman, D., Pearson, W.S., Dulski, Tà&amp;Galli, R.L., 2012).  Triage also seeks to identify those needing immediate management while providing resources to those seeking emergency care when not all care seeking behavior is appropriate (Aacharya, R.P., Gastmans, C. &amp; Denier, Y., 2011).	Despite the availability of various 5-level triage instruments for use by nurses in the ED, paramedics do not have an evidence-based, uniform, or feasible triage instrument to either determine patient acuity or predict admission likelihood.  Nearly 21 million (16%) people use EMS for transport to the ED (National Ambulatory Medical Care Survey, 2010).  Therefore it is critically important to identify those who do and do not need an immediate intervention especially considering that as many as 61% (80 million) of ED transports are not medically necessary (Gratton, M.C., Ellison, S.R., Hunt, J., &amp; Ma, O.J. 2003).             Triage Qualifications: According to the 2013 Emergency Nurses Association (ENA) position statement on triage qualifications, qualities necessary for successful implementation of triage include: 1) a diverse knowledge base with strong interpersonal, communication, critical thinking, and physical assessment skills; 2) the ability to focus while multitasking, work under intense stress, conduct a brief, focused interview, and make rapid, accurate decisions; and 3) the ability to work collaboratively with interdisciplinary team members, to adjust to fluctuations in workload, to communicate understanding of patient and family needs and have understanding of cultural and religious concerns that may impact care and outcomes.	Paramedic triage involves an extensive understanding of anatomy and physiology as it relates to the mechanism of injury, patterns of illness or special population needs (Sasser et al., 2012).  Paramedic triage is also strained by complex decision-making strategies that occur in extreme situations within volatile and uncertain environments including: season and weather; threat to safety or security; the varying type of patient and the environment in which they are assessed; and the time of day and the amount of time before additional resources arrive to offer assistance (Hagiwara, M., Henricson, M., Jonsson, A. &amp;Suserud, B.O., 2011).  Of significant importance to the triage process is the determination of urgency (Almeida, S. L., 2004).  When prehospital patient care increases in complexity, so does the need for a decision-support tool, such as those being tested in this study to offer information or guidance that aid in the management of increasingly complex patients (Hagiwara et al., 2011). The Federal Interagency Committee on Emergency Medical Services and the National EMS Advisory Council state ôscientifically rigorous guidelines could significantly increase the quality of paramedic care in the future (Lang, E.S., Spaite, D.W., Oliver, Z.J., Gotschall, C.S., Swor, R.A., Dawson, D.E. &amp; Hunt, R.C., 2012).	Emergency Department Crowding: ED crowding, which has evolved into a hospital wide problem is compounded by ambulance transports and negatively impacts throughput and quality of care in the ED (Trzeciak, S. &amp; Rivers, E.P., 2003).  More than 130 million people visit the ED annually however only 11% require a physician intervention within 15 minutes of arrival [considered æemergentÆ (category 1) or immediateÆ (category 2) within 5-level triage systems] (National Ambulatory Medical Care Survey, 2010; Howard, M. S., Davis, B. A., Anderson, C., Cherry, D., Koller, P., &amp; Shelton, D., 2005). Over 30% of patients aged 25-64 and 38% of patients aged 65 and older utilized an ambulance at least once for transport to the ED (National Ambulatory Medical Care Survey, 2010). </t>
  </si>
  <si>
    <t>There are none.</t>
  </si>
  <si>
    <t xml:space="preserve">To determine if paramedics, using the Canadian Triage and Acuity Scale (CTAS), the Emergency Severity Index (ESI) and/or the Simple Triage and Rapid Transport (START) instrument can accurately predict the acuity and likelihood of admission among patients using 911 emergency medical services (EMS) for transport to the emergency department (ED) as compared to nurses in the ED using the ESI.  </t>
  </si>
  <si>
    <t>All participating fire divisions have been introduced to the study on multiple occasions.  Additionally letters of support have been provided by each of the three fire division chiefs as well as the health system collecting data.  Additionally we have received IRB approval from the data collecting health system including support from nursing and medicine in the conduct of the project.  Informational sessions and training sessions have already been conducted as this study is currently operational under the University of Pittsburgh IRB.</t>
  </si>
  <si>
    <t xml:space="preserve">This study is a broad feasibility study building upon results from a dissertation study and is the second step in an in a step-wise process that will attempt to identify factors in the prehospital environment that contribute to acuity determination and admission potential.  The data, when combined with data from previous and forthcoming studies will help develop a new triage instrument for paramedics and nurses to predict acuity, resource need, admission likelihood and return to home probability. Identification of a common starting point for the development of a novel electronic triage instrument is of paramount importance during the management of persons seeking care by EMS and the ED.  Future studies will build upon this data to continue to analyze paramedic triage and the role nurses play considering a collaborative, e-health/m-health model to manage input in the ED.  Ultimately this research trajectory seeks to reduce sentinel events and improve: patient safety, patient outcomes, ED throughput and patient/staff satisfaction. </t>
  </si>
  <si>
    <t xml:space="preserve">Flyers describing the study have been provided to participating fire divisions.  </t>
  </si>
  <si>
    <t xml:space="preserve">Aim 1:  To compare the level of triage score agreement between prehospital paramedics using the Canadian Triage and Acuity Scale (CTAS), the Emergency Severity Index (ESI), and the Simple Triage and Rapid Transport (START) and nurses in the emergency department ED the ESI.  Aim 2:  To evaluate patient and paramedic demographics to identify factors that may impact instrument usability or acuity determination. </t>
  </si>
  <si>
    <t xml:space="preserve">      Systems theory, developed by biologist Ludwig von Bertalanffy in 1936, provides a generalized framework to investigate the view of an organism-based occurrence (Lane, D., 2002). Systems can be static or dynamic, open (self-regulating, growing and developing interactions with the environment) or closed (fixed relationships with system components without interchange with the environment), with identified boundaries, goals and entropy (development of order and energy over time) (Begley, J., 1999).  Systems theory in relation to triage is largely based on three interdependent components: input (type and amount of care needed); throughput (process of care in the ED); and output (movement of patients from the ED to the appropriate destination for continued care) (Moskop, J.C., Sklar, D.P., Geiderman, J.M., Schears, R.M. &amp; Bookman, K.J., 2009).	Systems theory focuses on the overall environment and how change among individuals can impact the organization and the collective system, with the goal of understanding the interdependence these actions have on outcomes.  Considering the inherent complexities within such a dynamic, open system it is imperative that studies of this phenomenon begin with a structured instrument and evolve as new data is identified to impact the overall system.  Therefore, systems theory informs the proposed study by underpinning the processes that occur when patients activate 911 and is transported to the ED. 	Sampling method/subjects:  A 10-month, longitudinal, randomized control-group experimental study in a naturalistic setting using a secondary data analysis and serial enrollment. 	Nurse Participants:  All nurses in the ED at the participating facilities will participate to the extent that their triage score will be utilized as a component of the secondary data analysis.  Otherwise the nurse will not participate directly in the study.	Paramedic participants:  All paramedics within each participating fire division meet or exceed the minimum State of Ohio certification requirements to function as career paramedics.  Each paramedic works a rotating schedule of ô24-hours on/48-hours offö thus working a 24-hour shift every three days within a fire department (FD)-based EMS division.  The ôin-chargeö paramedic, who will be the person completing the ePCR rotates through different roles thus maximizing exposure of the study to each paramedic participant.  All paramedics use a tablet-based ePCR for documentation. 	Patient participants:  All patients, 21 years of age and older, who are transported by a participating fire division/paramedic to an ED included in the study will be evaluated.  Because no change in care will occur and because the PI will not have access to protected health information a waiver of informed participant consent has been obtained.Data collected from the fire department will be sent electronically via existing data sharing channels to the data manager at OhioHealth where the data manager will combine the fire department records with the ED visit record, de-identify all data and send to me an encrypted electronic file of combined raw data with no identifiers other than a paramedic ID number to ensure accuracy of records combined.  I will then replace the paramedic ID with a randomly generated code known only to me.  The key to the code combination will remain under double lock in my office.  All data analysis that will occur here at VCU will be with de-identified data with no PHI data.</t>
  </si>
  <si>
    <t>OhioHealth;City of Westerville Division of Fire;City of Worthington Division of Fire;City of Dublin Division of Fire;</t>
  </si>
  <si>
    <t>HM20003540</t>
  </si>
  <si>
    <t>Resilience among today's U.S. Airmen? A factor analysis</t>
  </si>
  <si>
    <t>Cristina  Bares</t>
  </si>
  <si>
    <t>The Unites States Air Force (USAF) has been conducting the USAF Community Assessment Survey (CAS) bi-annually for more than 20 years.  The CAS is an Air Force-wide survey of well-being, health, operational readiness, and job satisfaction.   In support of the assessment of well-being, the 2013 CAS contains two scales of resilienceùthe CD-RISC 10 and the DSR-15.  Factor analysis is a frequently used method researchers utilize on psychosocial measures to reduce the number of items, identify latent constructs for a specific population, and assess dimensionality of the scale (Lorenzo-Seva, Timmerman, &amp; Kiers, 2011; Slocum-Gori &amp; Zumbo, 2011).  To date, there are no known factor analyses of the CD-RISC or DRS among an Air Force Active Duty (AD), Reserve, or Air National Guard (ANG) components; however, there have been some studies among veterans (Green et al., 2014; Youssef et al., 2013).  In addition, the CD RISC 10 was validated among an undergraduate student population at the University of San Diego comprised of 74% female students (Campbell-Sills &amp; Stein, 2007).  It is unclear to what degree this version of the CD-RISC is consistent with Air Force personnel when compared to the sample from which it was validated.  See attachment for references.</t>
  </si>
  <si>
    <t xml:space="preserve">Not applicable for this secondary analysis. There may be future benefits to similar populations from interventions designed based on this knowledge. </t>
  </si>
  <si>
    <t xml:space="preserve">	There is some debate about the utility of resilience as a research concept as it can summarize multiple concepts and has significant heterogeneity in presentation (Tarter &amp; Vanyukov, 1999).  However, as one author put it ôdysfunction cannot be fully understood without a deeper understanding of health and resilienceö (Bonanno, 2004, p. 26).  He later  argued that the heterogeneity offers the opportunity for greater insight into the human response to trauma (Bonanno &amp; Mancini, 2012).  This study aims as better understanding heterogeneity but also the degree to which there are identifiable communalities among U.S. Airmen regarding resilience.	The U.S. military represents a small portion of society but one which has a unique set of values, methods of interaction, lifestyle, and mission set.  Due to the high OPS Tempo (Operational Tempo) during the wars in Iraq and Afghanistan there has been increasing stress upon military members and their families.  Levels of integration within a unit and a sense of community within the military tend to result in patterns of response to stressors and difficulties that differ from that of the general population.  There is increasing recognition that deployment stress affects both the individual and family level functioning (Franklin, 2010; Hobfoll, Vinokur, Pierce, &amp; Lewandowski-Romps, 2012).  Multiple intervention strategies are being implemented across the military to improve the positive outcomes among our military members.  However, there remains a lack of clarity of what exactly constitutes resilience among military personnel, let along Airmen.  In fact, there are no known studies specifically aimed at understanding resilience among U.S. Airmen using the Connor-Davidson Resilience Scale (CD-RISC 10) or the Dispositional Resilience Scale (DRS-15).  Thus, in order to improve the performance and recovery from trauma of todayÆs U.S. Airmen it is necessary to determine what constitutes resilience among them.  Q1: What is the underlying factor structure of resilience among U.S. Airmen using the Connor-Davidson Resilience Scale (CD-RISC 10) and the Dispositional Resilience Scale (DRS-15)? Q2: To what degree does CD-RISC 10 correlate as a measure of resilience among U.S. Airmen compared to the original sample from which the scale was validated?  Validity will be tested by determining if meaningful factors can be established, testing for discrimination and convergence with the DRS-15, and further analysis of content validity compared with the CD-RISC 25. </t>
  </si>
  <si>
    <t xml:space="preserve">A research proposal has been written to ensure understanding of the scope and purpose of this research project.  The proposal specifies regular weekly interactions between Dr. Bares and Mark Dixon via face-to-face meetings, telephonic communication, or email as necessary. Benchmarks and completion dates have been established to monitor the progression of the project and identify any potential problems. </t>
  </si>
  <si>
    <t xml:space="preserve">If there are defined factors from the CD-RISC 10 and the DRS-15 which demonstrate resilience among Airmen, then more effective screening can be implemented to supplement assessment of PTSD, depression, anxiety, and substance abuse.  In addition, prevention efforts can be developed to enhance support for these healthy behavioral patterns and to address other significant biopsychosocial determinants important to resilience and healthy outcomes. </t>
  </si>
  <si>
    <t>Recruitment is not a part of this study due to secondary data analysis.</t>
  </si>
  <si>
    <t xml:space="preserve">        Members of the U.S. military have been deploying at a historic rate since 2001.  According to a 2010 report generated by the National Academy of Sciences, over 1.9 million personnel had deployed in support of Operation Enduring Freedom (OEF) and Operation Iraqi Freedom (OIF) (Institute of Medicine, 2010).  Deployment to a combat zone subjects military personnel to separation from traditional support systems, environmental hardships, operational stress, and physical danger.  As a result of such stressors, approximately 17% of returning veterans suffer from Posttraumatic Stress Disorder (PTSD) (Hoge, Terhakopian, Castro, Messer, &amp; Engel, 2007; Richardson, Frueh, &amp; Acierno, 2010).  However, it has also been found that the most prominent reaction to combat and/or deployment is increased life meaning and a strengthened capacity to overcome difficulties (Charney &amp; Marx, 2012; Elder Jr &amp; Clipp, 1989).  The goal of the present study is to more fully understand the nature of the protective factors that are most relevant to U.S. Airmen using commonly used measures of resilience such as the CD-RISC 10 and DRS-15.  This study will provide additional insights into what Airmen view and experience as critical to resilience.  Information of this nature can supplement current and future stress prevention interventions and therapeutic tools to address the most salient factors related to well-being and resilience among U.S. Airmen.  This will be accomplished by conducting an exploratory factor analysis (EFA) and confirmatory factor analysis (CFA) on both the CD-RISC 10 and DRS-15.  The total sample will be randomly subdivided into two sub-samples (one for the EFA and one for the CFA) to complete these procedures.  The analysis will be conducted using two statistical analysis packages: SPSS and Mplus.</t>
  </si>
  <si>
    <t xml:space="preserve">	A secondary-data analysis will be conducted using de-identified 2013 CAS data provided by the Air Force Medical Operations Agency (AFMOA).  The sampling frame includes all AD personnel, Reservists, ANG, their spouses, and civilian employees of the USAF.  The 2013 data is the first to include ANG personnel as part of the CAS.  Five separate surveys were created and tailored to the meet the specific needs of the categories of aforementioned respondents of the sampling frame.  For example, the spouseÆs survey does not ask questions about their experiences while deployed but rather about their experiences while their AD/ANG/Reservist spouse was deployed.  The data was collected across 84 active AF installations, approximately 40 AF Reserve bases, and 89 ANG units.  The design is a cross sectional, non-experimental survey.   The sampling plan called for 2,222 AD to be sampled at each base with the hope of attaining 1,000 completed surveys; the calculations were based on the 40% response rate from the 2011 CAS.  Similar estimates and sample sizes were calculated for each of the other 4 samples.  As of the time of this writing, information about how the sample was selected remains unavailable so it is unclear if this represents a random sample.  The survey itself contains a variety of scales to measure levels of PTSD, depression, anxiety, resilience, health, job satisfaction, moral, and preparation for deployment.  The AD survey contained 1,124 individual survey items, which was the longest survey form.  An analysis plan was completed prior to implementation of the survey which addressed methods to reduce the length of future surveys, weighting items from different Likert scales, addressing missing data, and data collection.  The survey was administered by Ipsos Interactive Services (IIS), which is a leader in on-line survey preparation, administration, and collection.  	The research team will have no interaction nor administer any intervention with any of the survey participants as the data was collect approximately 1.5 years ago.  In addition, all data will be de-identified from all Protected Health Information or Personally Identifiable Information, thus rendering it impossible to make contact with or identify any survey participant.  Upon IRB approval of this project, a list of required variables will be submitted to AFMOA for their approval to release data to the research team.  They will be solely responsible for extracting the required variables and sending them via an SPSS data file to the research team at VCU.  This study does not involve spouses or civilian employees, thus those responses will not be included in data retrieved for this study.  Finally, a data use agreement will be completed between AFMOA and the research team detailing the appropriate data storage methods, the data protection requirements, limitations of authorized access to the data, approval processes prior to disseminating findings, and data deletion procedures upon completion of analysis.</t>
  </si>
  <si>
    <t>Air Force Medical Operation Agency;</t>
  </si>
  <si>
    <t>HM20008175</t>
  </si>
  <si>
    <t>Parents' Perspectives of the Usefulness of Genetic Testing for Understanding the Etiology of a Child's Diagnosis of Autism Spectrum Disorder (ASD) and the Effects of Genetic Testing on Management</t>
  </si>
  <si>
    <t>Virginia Pallante</t>
  </si>
  <si>
    <t>Approximately 1 in 68 individuals are diagnosed with ASD in the general population (Li et al., 2016). With the increasing number of children receiving a diagnosis of ASD, there is a need to understand how best to provide information to families regarding the etiology and management of the diagnosis. The etiology of ASD is thought to have a genetic basis. The standard test has been to perform a chromosome analysis; however, more advanced testing options can now identify a genetic etiology in approximately 30% of children with ASD (Baker &amp; Jeste, 2015). With the advancements in technology, other tests, such as a microarray analysis, Fragile X testing, gene panels, and whole exome sequencing, are now available that can identify a change helping to explain the diagnosis. Although more testing options are available, previous studies have found that genetic services are underutilized (Selkirk et al., 2009). The perceived underutilization may be due to the lack of families understanding the benefits of genetic testing. Understanding the usefulness of the testing will be beneficial for improving what information should be provided to families interested in genetic testing in the future. Baker, E., &amp; Jeste, S. S. (2015). Diagnosis and management of autism spectrum disorder in the era of genomics rare disorders can pave the way for targeted treatments. Pediatric Clinics of North America, 62(3), 607-+. doi:10.1016/j.pcl.2015.03.003Li, M., Amuta, A., Xu, L., Dhar, S. U., Talwar, D., Jung, E., et al. (2016). Autism genetic testing information needs among parents of affected children: A qualitative study. Patient Education and Counseling, 99(6):1011-6. doi: 10.1016/j.pec.2015.12.023Selkirk, C. G., Veach, P. M., Lian, F., Schimmenti, L., &amp; LeRoy, B. S. (2009). ParentsÆ perceptions of autism spectrum disorder etiology and recurrence risk and effects of their perceptions on family planning: Recommendations for genetic counselors. Journal of Genetic Counseling, 18(5), 507-519. doi:10.1007/s10897-009-9233-0</t>
  </si>
  <si>
    <t>There are no direct benefits to participants in the study.</t>
  </si>
  <si>
    <t xml:space="preserve">The goal of this study is to understand how parents and/or caregivers who have a child with Autism Spectrum Disorder (ASD) perceive the usefulness of the knowledge gained from genetic testing, and whether genetic testing changes their understanding of the etiology and management of the condition. </t>
  </si>
  <si>
    <t xml:space="preserve">All individuals involved with my research are at VCU and all committee members will be informed of progress through periodic emails. In addition, the committee will meet in person at least once per semester.  </t>
  </si>
  <si>
    <t xml:space="preserve">The information gained from this study will be useful for improving the genetic testing experience for individuals with a diagnosis of ASD. </t>
  </si>
  <si>
    <t>I will send an email with recruitment information to the community partners that agree to participate. The organization's personnel will then distribute the information to their members.  They may do this via email, organization's newsletter, organization's website, and/or  organization's social media. My contact information and my PI's information will be available for individuals who have questions about the study. I will also be in contact with my department to post the recruitment information on the department website and Facebook page.</t>
  </si>
  <si>
    <t>The objectives of this study are to determine parents' perspectives of...1. The usefulness of genetic testing for understanding the etiology of a diagnosis of ASD2. The usefulness of information provided through genetic testing3. The effects of genetic testing in management4.  Whether or not to recommend genetic testing to other families with a child with ASD</t>
  </si>
  <si>
    <t>This study is a quantitative, descriptive study. Data will be collected from participants through an anonymous survey created in REDCap. Participants will be recruited through local and national autism societies and organizations. An email or post will be sent from the organizationÆs personnel to parents. Parents and/or caregivers who are interested in participating will be able to click on the survey link and access the informed consent form. They must click ôI agreeö in order to proceed to the survey. All results will be anonymous and responses will not be associated with the participant in any way. I will have no contact with the participants and will have no access to identifiable information. Once the responses are collected, the results will be exported from REDCap to SPSS statistical software for data analysis.</t>
  </si>
  <si>
    <t>Camp Coast - Clearwater YMCA summer camp;Faison Center;VCU Autism Center for Excellence;Commonwealth Autism;Simons VIP Connect;Commonwealth Autism;Faison Center;VCU Autism Center for Excellence;Simons VIP Connect;Camp Coast - Clearwater YMCA summer camp;Commonwealth Autism;Simons VIP Connect;Camp Coast - Clearwater YMCA summer camp;VCU Autism Center for Excellence;Faison Center;</t>
  </si>
  <si>
    <t>HM20013980</t>
  </si>
  <si>
    <t>Survey of clinical continuity strategies of dual degree physician scientist training programs in the United States</t>
  </si>
  <si>
    <t>Susan Digiovanni</t>
  </si>
  <si>
    <t>Despite the great successes of physician-scientists and the increasing number of dual-degree MD/DO-PhD graduates over the past 10 years, many challenges remain in dual-degree training. One historical challenge, coined the ômajor chasm of dual-degree training programsö, is integration of clinical skills during graduate training (Goldberg, 2013). While dual-degree trainees begin the pre-clinical curriculum at the same time as their MD- or DO-only colleagues, dual-degree trainees typically take a 3-5 year leave of absence from medical school to complete the formal requirements of their PhD program (Brass, 2010). Unfortunately, after several years away from clinical work, many dual-degree students lack confidence in their clinical skills and ultimately perform more poorly in terms of clinical skills and knowledge than their MD- or DO-only counterparts when they begin medical clerkships (Goldberg, 2013; Dyrbye, 2004). Thus, there is a need for dual-degree programs to implement strategies to counteract the gradual decline of clinical skills during PhD training.To address this ômajor chasmö, many institutions have implemented curricula to provide clinical continuity to dual-degree students during their PhD training. Reports of the success of these clinical continuity programs typically reveal no difference in performance between dual-degree trainees and their MD- or DO-only counterparts, suggesting that these programs can successfully prepare dual-degree trainees for returning to medical school clerkships (REF). Common components of these curricula include physical exam skills review sessions (Goldberg, 2013; Dyrbye, 2004), practice OSCEs (Goldberg, 2013; Dyrbye, 2004), taking histories and performing physical examinations in clinic or hospital settings (Goldberg, 2013; Dyrbye, 2004), discussing clinical cases with physicians (Bills, 2013; Dyrbye, 2004), participating in student-run medical clinics (Goldberg, 2013), and introduction courses on clinical workflow including electronic medical records (Dyrbye, 2004; Bills, 2013). These curricula can occur in the weeks prior to starting clerkships (Goldberg, 2013; Swartz, 2014; Dyrbye, 2004) or throughout PhD training (Bills, 2013). Surveying the websites of United States MD/PhD programs revealed that all programs have either a formal or recommended clinical reentry curriculum for students (Bills, 2013). However, the structure of these curricula is largely unstudied.</t>
  </si>
  <si>
    <t xml:space="preserve">This study is not likely to help individual participants. </t>
  </si>
  <si>
    <t>While physician-scientist trainees begin pre-clinical curriculum at the same time as their MD/DO track colleagues, dual-degree trainees typically take a leave of absence from medical school to complete the formal requirements of their PhD program. Unfortunately, after several years away from clinical training, many dual-degree students lose confidence and feel unprepared for clinical clerkships at the end of the graduate phase (Goldberg, 2013). It is recognized that different dual-degree programs use various means of addressing this ômajor chasmö, yet the specific structure of these curricula is largely understudied. The purpose of this study is to identify the prevalence of specific interventions that provide clinical continuity during PhD training and identify which of these trainees feel best prepares them for their transition back into clinical work.</t>
  </si>
  <si>
    <t>The research team will communicate at least weekly by telephone and email as well as in person (when possible) while the project is ongoing.</t>
  </si>
  <si>
    <t xml:space="preserve">This study is not likely to help individual participants. However, it may help the investigators and program directors understand how dual degree physician scientist programs address the issue of clinical continuity and which strategies are most effective for future dual degree students. </t>
  </si>
  <si>
    <t>N/A- no specimens will be collected and no direct contact with participants will occur</t>
  </si>
  <si>
    <t xml:space="preserve">This proposal aims to (1) identify the prevalence of specific interventions that provide clinical continuity during PhD training for dual-degree trainees and (2) identify which of these interventions trainees feel best prepares them for their transition back into clinical training. </t>
  </si>
  <si>
    <t>The American Physician Scientists Association (APSA) is a non-profit trainee-led organization with a mission to support physician scientist trainees at all stages of their career development. In a pilot survey of our general membership, we identified that of 51 dual-degree programs, 78% had some sort of clinical strategy during the PhD, of which the majority are required. These strategies varied considerably, with 59% institutions providing clinical activities during the PhD and 35% providing a specific reentry program in the final year of the PhD. As these results came from an open-ended free-response question, these responses may not be wholly representative of each institutionÆs strategies and many institutions were not represented by the responses. Furthermore, these responses do not discuss the student satisfaction with these strategies individually. Due to these limitations, the current study is designed to assess the current strategies used to provide clinical continuity for MD/DO-PhD students as well as to identify curriculum components that students feel would best prepare them for reentry into clinical clerkships.We will collect data via e-mailed survey to current and former MD/DO-PhD trainees who are members of the American Physician Scientists Association (APSA) with follow-up via the Total Design Method to increase response rate. Then we will pool responses by school and perform one-way ANOVA with Bonferroni multiple comparisons post-test to determine whether there is a significant difference in the prevalence of each intervention among institutions. Subgroup analysis of intervention frequency based on the time at which PhD training interrupts medical training followed by two-way ANOVA with Bonferroni multiple comparisons post-test will determine whether the prevalence of each intervention is dependent on the structure of the dual-degree program. Furthermore, participants will be asked to rate their satisfaction with available clinical continuity interventions and the degree to which they agree that these interventions adequately prepared them for entry or re-entry into clinical clerkships.</t>
  </si>
  <si>
    <t>The American Physician Scientists Association (APSA);</t>
  </si>
  <si>
    <t>HM20001221</t>
  </si>
  <si>
    <t>"A Good Life" for People with Disabilities in Vietnam</t>
  </si>
  <si>
    <t>Matthew Bogenschutz</t>
  </si>
  <si>
    <t>In recent years, non-governmental organizations (NGOs) have increasingly become a presence in the lives of people with disabilities in Vietnam. Many of these organizations tend to operate based on Western notions of what it means to live well with a disability, and efforts to measure quality of life in the Vietnamese context have largely been based in Western constructions of quality of life (Hahn et al, 2005). Building evidence has suggested that parents of children with disabilities in Vietnam experience high degrees of stress and stigma (Ngo, 2012; Nguyen &amp; Berry, 2013; Shin et al., 2006) and that social support can be limited (Park, Glidden &amp; Shin, 2010; Shin &amp; McDonaugh, 2008). Meanwhile, people with disabilities continue to experience discrimination, inadequate access to healthcare, and little access to community life, relative to their non-disabled peers (UNICEF, 2011). Despite policies that have promoted opportunity for people with disabilities, such as the recently published Circular 37, the overall health, social service, and educational systems in Vietnam remain inadequate for supporting children with disabilities (Rydstrom, 2010) and poverty among people with disabilities and their families remains higher than the national level (Gien et al., 2007).Against the backdrop of this evidence, it is difficult to discern a productive way forward in improving the life outcomes for people with disabilities and their families in the Vietnamese context. The currently proposed study hopes to make a significant contribution to the literature by incorporating the voices of people with disabilities and their parents into the professional literurate in order to direct a productive path forward for services for this population.References:Gien, L., Taylor, S., Barter, K., Nguyen, T., Mai, B. &amp; Lan, N. (2007). Poverty reduction by improving health and social services in Vietnam. Nursing and Health Sciences, 9(4), 304-309. Hahn, V., Guillemin, F., Cong, D, Parkerson, G, Quynh, P. &amp; Briancon, S. (2005). Health related quality of life of adolescents in Vietnam: Cross cultural adaptation and validation of the Adolescent Duke Health Profile. Journal of Adolescence, 28(1), 127-46.Ngo, H, Shin, J, Nhan, N. &amp; Yang, L. (2012). Stigma and restriction on the social life of families of children with intellectual disabilities in Vietnam. Singapore Medical Journal, 53(7), 451-7.Nguyen, T. &amp; Berry, H. (2013). Social capital and mental health among mothers in Vietnam who have children with disabilities. Global Health Action, 6, 1-11.Park, S., Glidden, L. &amp; Shin, J. (2010). Structural and functional aspects of social support for mothers of children with and without cognitive delays in Vietnam. Journal of Applied Research in Intellectual Disabilities, 23(1), 38-51.Rydstrom, H. (2010). Having 'learning difficulties': The inclusive education of disabled girls and boys in Vietnam. Improving Schools, 13(1), 81-98.Shin, J. &amp; McDonaugh, R. (2008). Types, availability, and perception of social support among parents of young children with cognitive delays in Vietnam. International journal of Rehabilitation Research, 31(2), 131-9.Shin, J., Nhan, N., Crittenden, K., Hong, H., Flory, M. Ladinsky, J. (2006). Parenting stress of mothers and fathers of young children with cognitive delays in Vietnam. Journal of Intellectual Disability Research, 50(10), 748-60.UNICEF Vietnam. (2011). Children with disability in An Giang and Dong Nai: Knowledge, Attitude, practice. Hanoi: Author.</t>
  </si>
  <si>
    <t>There are no direct benefits</t>
  </si>
  <si>
    <t>The category for "Individuals with Limited English Proficiency" does not seem applicable to this study, being that it is being conducted in a foreign country where English is rarely spoken. The researchers will be using a skilled interpreter in all interactions.</t>
  </si>
  <si>
    <t>The researchers seek to know what it means for a person with a disability to have a "good life" in Da Nang Vietnam, from the perspectives of people with disabilities, their parents, and professionals that provide them with services. Thus, a simply-stated research question would be: What are factors that promote or inhibit a good life for people with disabilities in Vietnam.</t>
  </si>
  <si>
    <t>The PI and Co-PI are both faculty in the same unit at VCU and are in regular contact. They are in contact almost daily in person and via email. Both will be on-site conducting the study. Communication about this project will be frequent and ongoing.</t>
  </si>
  <si>
    <t>Knowledge gained will help to shape future practices by NGOs serving people with disabilities in Vietnam.  Findings will also honor the voices of people with disabilities and their parents, who are often overlooked in Vietnamese society.</t>
  </si>
  <si>
    <t>The director of a local NGO in Da Nang will initially identify potential participants. He will contact individuals and briefly explain the study. He will ask them if they would like to talk with the researcher to get more information. If they say yes, he will introduce them to the researcher over the phone. After Mr. Le's introduction, he will step out of the process and the interpreter, Ms. Nguyen will assist with communication as the researchers explain the study in more depth. If, after this description, the potential participant wishes to meet, an appointment will be set to do so at a time and place of the potential participant's choosing. If the potential participant indicates no interest in participation she will be thanked for their consideration and there will be no further contact. Because introductions will be facilitated by Mr. Le, the researchers will never have access to names, phone numbers, addresses or other identifying info until the time of the meeting and the start of the consent process.</t>
  </si>
  <si>
    <t>This study expects to:1. Work towards a notion of the expectations that people have for people with disabilities in Vietnam.2. Understand the factors that promote a good life.3. Understand the factors that inhibit a good life.4. Draw suggestions on what service providers and government entities can do to best support people with disabilities to live a good life.</t>
  </si>
  <si>
    <t>There are no interventions involved with this research.Participants will be adults with disabilities, parents of people with disabilities, and professionals serving people with disabilities in Da Nang, Vietnam. Participants will be recruited through a local NGO that is serving people with disabilities. The researchers have worked with the staff at this NGO in the past, and have a productive, ongoing relationship. Interested participants will be informed about the study through a skilled interpreter. After learning about the study, individuals who express interest in participation will be asked to set a meeting appointment and location. Likely locations are the participant's home, local coffee shops (typical neighborhood meeting places in the community), or the office of the NGO. At least one member of the research team will meet the participant at the appointment time, with an interpreter. The informed consent process will be completed at the start of this meeting.If consent is provided, a semi-structured interview will begin. The interview will be guided by the attached Vietnam Interview Protocol (English and Vietnamese versions attached). If the participant grants permission, the interview will be audiorecorded. Each interview is likely to last 40-60 minutes.At the conclusion of the interview, the participant will receive 100,000 dong (about $5) to offset any travel costs and in appreciation for their time commitment.</t>
  </si>
  <si>
    <t>Children of Vietnam;Children of Vietnam;Children of Vietnam;</t>
  </si>
  <si>
    <t>HM20006573</t>
  </si>
  <si>
    <t>Evaluation of the CrossOver Diabetes Wellness Coach Program Withdrawn</t>
  </si>
  <si>
    <t>John Bucheit</t>
  </si>
  <si>
    <t>Health coaching is an approach to help patients gain the knowledge, skills and confidence to become active participant in their care (1). To effectively manage chronic disease states such as diabetes, patients must be adherent to medications and make lifestyle changes. Health coaches can assist patients in making these positive steps as well as offer peer support. Studies on peer support have shown beneficial outcomes in improving diabetes control in type 2 diabetes patients3. A Diabetes Wellness Coach Program was implemented at CrossOver Healthcare Ministry Free Clinic  in May of 2015. . REFERENCES: 1- Bennett HD, Coleman EA, Parry C, Bodenheimer T,Chen EH. Fam Pract Manag. 2010 Sep-Oct;17(5):24-292- Wong-Rieger D, Rieger FP. Health coaching in diabetes: empowering patients to self-manage.Can J Diabetes. 2013 Feb;37(1):41-4.3- Thom DH, Ghorob A, Hessler D, et al. Impact o; f peer health coaching on glycemic control in low-income patients with diabetes: a randomized controlled trial. Ann Fam Med. 2013 Mar-Apr;11(2):137-44. 4. St. Pierre J, Griggs L, Mayer S, et al. Developing and implementing a diabetes wellness coach program: An interprofessional effort. Poster presented at: Emswiller interprofessional symposium. 3rd annual symposium; 2015 April 25; Richmond, VA.</t>
  </si>
  <si>
    <t xml:space="preserve">There is no direct benefit to study participants. </t>
  </si>
  <si>
    <t xml:space="preserve">We are targeting patients with uncontrolled type 2 Diabetes. </t>
  </si>
  <si>
    <t xml:space="preserve">We hypothesize that primary care clinic patients with glycosolated hemoglobin (A1C) levels above 7% will  show improved diabetes self-management and glycemic outcomes after participating in a Diabetes Wellness Coach Program (DWCP) intervention. </t>
  </si>
  <si>
    <t xml:space="preserve">A research planning meeting will be held with all research staff to discuss the research protocol and procedures. A planning meeting will be held prior to any data analysis. </t>
  </si>
  <si>
    <t xml:space="preserve">The knowledge gained from the Diabetes Wellness Coach Program evaluation will be used by CrossOver Healthcare Ministry to improve it's programmatic services for patients with diabetes. </t>
  </si>
  <si>
    <t>The Diabetes Wellness coaches were recruited from our two Lay Health Promoters, Karen Bunn and Marilyn Metzler. They approached the coaches by explaining the objectives of the study, the individuals that were willing to participate volunteered their time to be part of the project. Patients were recruited to participate in the DWCP by their healthcare team. The healthcare team including doctors and pharmacists approached 8 of the patients that met the inclusion criteria by explaining the objectives of the study. The interested individuals volunteered to become part of the DWCP as patients.</t>
  </si>
  <si>
    <t xml:space="preserve">The specific aim of this research study is to evaluate the impact the DWCP on diabetes patients' 1) diabetes knowledge, self-management empowerment,  medication adherence, and diabetes clinical outcomes (i.e.g, glycosolated hemoglobin A1C, body mass index (BMI), and blood pressure (BP). </t>
  </si>
  <si>
    <t>In collaboration with CrossOver Healthcare Ministry, a retrospective study will be conducted to evaluate the impact of the DWCP on patients' diabetes knowledge, self-management empowerment, medication adherence, and  body mass index (BMI), hemoglobin AIC and blood pressure outcomes. Eight CrossOver Healthcare patients with type 2 diabetes and a Hemoglobin A1C over 7.0% were enrolled in the DWCP. A wellness coach was assigned to each patient to assist in setting self-management goals, encouraging self-management behaviors and medication adherence through weekly contact (e.g. via phone, face-to-face visit, or email). Patients with a terminal illness and serious mental illness were excluded. Patients were asked to complete baseline and 6 month post DWCP evaluation surveys. These included: a) Diabetes Knowledge Assessment, b) Diabetes Empowerment Scale-Short Form, c) Morisky Medication Adherence Scale (MMAS 4), and d) Diabetes Care Satisfaction Scale. The survey data and patient clinical measures (e.g. BMI, hemoglobin A1C, BP) will be abstracted from CrossOverÆs Electronic Healthcare Records (EHR), de-identified by the CrossOver outcomes coordinator and provided to the research team for analysis. A match case control design will be used for evaluating the DWCP.  In addition to within patient pre-post comparison, a between participant comparison of clinical outcomes will be performed between case and control subjects. Patients that did not participated in the study were considered control subject (n = 8) and the ones that were already in the study were part of the case subjects (n = 8). Control subjects were matched with case subjects on age, sex, A1C, BMI, BP and ethnicity. These characteristics were included as the conditional variables to account for the matching. The advantage of a matching case-control design is to address issues of confounding in the design stage of a study as opposed to the analysis phase. Due to the small sample size using matching design will provide a more efficient stratified analysis and make control for confounding more efficient.  In addition to patient data, we will describe coach characteristics to determine which characteristics are associated with improved patient outcomes. Lastly, patient and coachÆs program evaluation questionnaire responses will be used to identify which aspects of the DWCP were the most beneficial to patient self-management and clinical outcomes.   Descriptive statistics will be conducted to describe the participant characteristics. The within participant baseline and 6 month follow-up of clinical and behavioral outcomes will be compared using a two tailed FisherÆs exact test at the p-value &lt; 0.05. The matched case-control between group comparisons will be examined using an Analysis of Variance (ANOVA).  All statistical analysis will be conducted using SPSS Statistics v21 software.</t>
  </si>
  <si>
    <t>Crossover Healthcare Ministry Free Clinic;</t>
  </si>
  <si>
    <t>HM20009652</t>
  </si>
  <si>
    <t>Longitudinal Infant and Family Environment study (L.I.F.E.s).</t>
  </si>
  <si>
    <t>Sunny Shin</t>
  </si>
  <si>
    <t>According to the Centers for Disease Control and Prevention, about 3,500 infants die without an immediately obvious cause each year, also known as Sudden Unexpected Infant Death (SUID). About a quarter of these cases are due to accidental suffocation and strangulation in bed. The other cases are either due to Sudden Infant Death Syndrome (unknown cause after thorough investigation) or due to an unknown cause (unexplained or does not meet criteria for SIDS).  Numerous studies have examined the implications of bed-sharing with infant death and found that cosleeping, exposure to environmental tobacco, soft mattress, pillows, blankets, overheating, and prone positioning all make for unsafe sleep environment that put infants at risk (1-3).  This is particularly true for teen mothers who may lack resources to provide a safe sleep environment for their infant (4). Despite knowledge of safe sleep practices, we have seen that infant death numbers have not changed much in the last few years (5). We hypothesize that one barrier to this observation is due to lack of access to a safe crib.  Many families are either unable to afford a crib or unaware of resources available in the community to acquire a safe sleep environment for their baby.  The other hypothesis is that for those parents with a safe sleep environment already, they are not adequately aware of the dangers of cosleeping. Therefore, this project would serve as a prevention and intervention strategy in accordance with the safe sleep recommendations from the American Academy of Pediatrics.Richmond City had an infant mortality rate of 10.6 per 1,000 live births in 2013 (6), which is noticeably higher than the national average of 6.1 per 1,000 live births (7).  The cause of this is unknown, but what we do know is that many of our patients do not have a safe environment for their infant to sleep. This may be due to financial limitations and the reality is that the resources available to provide a crib or an alternative sleep location are limited.  In addition, many parents are afraid to admit lack of necessary baby supplies for fear of Child Protective Services (CPS) involvement and the true status of bed-sharing is often under reported.  There is no doubt that infant mortality is a cause for concern in our community.Finland has been providing baby boxes nationally for 75 years. It also has one of the lowest infant mortality rates in the world (2.3 per 1000 live births) (7). Although it is difficult to pinpoint the exact reasons for low Finnish infant mortality rate, many organizations across the world have adopted this baby box model to reduce bed sharing. Cribs for Kids and Bedtime Basics for Babies are programs that have demonstrated success from such interventions. Cribs for Kids provides portable cribs to low-income families in Pennsylvania and data from this program revealed that 38% of infants would have slept in the adult bed if that crib had not been provided. Another program called Bedtime Basics for Babies had a similar intervention that successfully showed that bed-sharing the night before decreased from 38% to 16% (8).  References:1.	American Academy of Pediatrics Task Force on Sudden Infant Death Syndrome. The changing concept of Sudden Infant Death Syndrome: diagnostic coding shifts, controversies regarding the sleeping environment, and new variables to consider in reducing risk. Pediatrics 2005;116:1245û55. 2.	Carroll Pankhurst C, Mortimer EA Jr. Sudden infant death syndrome, bedsharing, parental weight and age at death. Pediatrics 2001 Mar; 1073(3): 530-6.3.	Drago DA, Dannenberg AL. Infant mechanical suffocation deaths in the United States, 1980û1997. Pediatrics 1999;103:e59. 4.	Caraballo M, Shimasaki S, Johnston K, Tung G, Albright K, Halbower AC. Knowledge, Attitues, and risk for sudden infant desath in children of adolescent mothers: a qualitative study. J Pediatr 2016 Jul; 174: 78-835.	Hauck FR, Tanabe KO, McMurry T, Moon RY. Evaluation of bedtime basics for babies: a national crib distrubtion program to reduce the risk of sleep related sudden infant deaths. J Community Health. 2015 Jun; 40(3): 457-63.6.	Virginia Health Statistics Annual Report 2013. https://www.vdh.virginia.gov/HealthStats/documents/2010/pdfs/VDHS13.pdf. Published April, 2015. Accessed Feb 2nd, 2017.7.	MacDorman MF, Mathews TJ, Mohangoo AD, Zeitlin J. International comparisons of infant mortality and related factors: United States and Europe, 2010. National vital statistics reports; vol 63 no 5. Hyattsville, MD: National Center for Health Statistics. 2014.8.	Moon RY, Hauck FR, Colson ER. Safe Infant Sleep Interventions: What is the Evidence for Successful Behavior Change?. Curr Pediatr Rev. 2016;12(1):67-75.</t>
  </si>
  <si>
    <t>Access to portable and safe infant sleep spaceIncreased knowledge regarding safe sleep practicesPotential reduction of risk of SIDS</t>
  </si>
  <si>
    <t xml:space="preserve">Hypothesis: There is an association between improved access to portable cribs, increased education about safe sleep, and decreased prevalence of bedsharing and unsafe sleep practices. </t>
  </si>
  <si>
    <t>The team has had several in-person meetings and continues to communicate via email on a weekly basis. In unforeseen problems arise with the project, the team members will contact the PI via email or phone to notify her. We will continue to have regular in-person meetings to review data through collection process. This study will not involve a non-VCU site.</t>
  </si>
  <si>
    <t>We believe that there is a pressing need to determine if and how safe sleep practices and environment is associated with a reduction in SIDS risks. The proposed study should provide much needed information about the potential effects of relatively low-cost interventions on health outcomes. Education regarding safe sleep practices and access to safe sleep space for infants may increase safe infant sleep practices. Overall, the risks are very low and the potential benefits quite high.</t>
  </si>
  <si>
    <t>Participants will be recruited in the nursery by direct contact by social workers, nurses, nurse practitioners, medical students, residents, or attending physicians.</t>
  </si>
  <si>
    <t>We will examine whether enhanced awareness of sudden infant death syndrome (SIDS)/sudden unexpected infant death (SUID), adoption of safe sleep practices, and availability of safe sleep environment will decrease unsafe sleep practices.</t>
  </si>
  <si>
    <t>The current study uses a prospective, interrupted time series, longitudinal survey design. The study is divided into two groups: the standard-of-care (SOC) control group (N=200) and study group (N=550). Before the newly developed safe sleep education starts at the Children's Hospital of Richmond, we will collect baseline data from the SOC control group via online surveys and follow-up data at 7-day, 3-month, and 6-month after the 1st survey. The SOC control group receives standard nursery discharge instructions which included instructions on safe infant sleep. Once the new education program starts, we will collect baseline data via online surveys from the study group who watches a 15-minute instructional video on safe infant sleep and receives a baby box, complete with a foam mattress, cotton fitted sheet and baby supplies. Each caregiver will also receive home visits 7-day after discharge from the hospital. These visits will entail a nurse coming to the home of the child and doing a safety check, ensuring that the box is being used properly and that the environment meets other minimum safety standards for newborns. The nurse making the home visit will give caregivers a tablet which contains online surveys. We are not collecting any data on whether or not baby boxes are being used as intended or whether there are unsafe home conditions. Follow-up data for the study group will be collected via online surveys at 7-day, 3-month and 6-month after the 1st survey. For each patient, we will collect name, caregiver date of birth, MRN, demographic information, and birth order (first child, 2nd, etc) from the hospital stay. Please see the attached diagram describing the study flows.</t>
  </si>
  <si>
    <t>Pediatric Connection;Pediatric Connection;</t>
  </si>
  <si>
    <t>HM20011291</t>
  </si>
  <si>
    <t>Survey for Electric Vehicle owners about V2V Charge Sharing Network</t>
  </si>
  <si>
    <t>Eyuphan Bulut</t>
  </si>
  <si>
    <t>Engineering Program</t>
  </si>
  <si>
    <t>Range anxiety is the main problem for the wide spread adoption of EVs. There are many solutions discussed in the literature but they provided limited improvement in one aspect only. The ultimate solution lies in the application of V2V charge sharing. See the project description submitted in documents. The proposal is currently declined but reviews were promising and we will try again after we complete the survey and analyze the interest from EV owners.</t>
  </si>
  <si>
    <t xml:space="preserve">They will be compensated for their time with $10 gift card upon completion of the survey. </t>
  </si>
  <si>
    <t>Current public charging station infrastructure is very limited for Electric Vehicles. People charge their vehicles most of the time at home during nights. The current range of EVs is also small and there is a range anxiety for drivers. At the same time there are many EVs that have extra energy not used and not needed during the day. Our hypothesis is if we build a V2V Charge Sharing Network (CSN) for EV owners so that they can get in touch with each other and can exchange (for free or for a price) energy between the batteries of their vehicles, there will not be need to expand public charging stations and EV owners will be able to travel without range anxiety.</t>
  </si>
  <si>
    <t xml:space="preserve">As a team, we prepared a survey that will be completed by electric vehicle (EV) owners. We reached out the EV club in Richmond called (Drive RVA) and they agreed on sending this to their ~200 members. The survey asks questions about usage of proposed Vehicle-to-Vehicle (V2V) Charge Sharing Network which manages a network of EV owners and let them share their excessive energy with others with some fee. We would like to learn in what conditions they would be willing to use such a system. We will send the survey as a Google form document and will collect the data accordingly.Survey is prepared by PI and other co-PIs. We will coordinate through emails and phone conversations to discuss any issue while completing research duties. We do not expect any adverse events but in case there occurs any, all researchers will be informed through email. </t>
  </si>
  <si>
    <t>Understanding the conditions under which the V2V charge sharing will work</t>
  </si>
  <si>
    <t>PI will email the chair of Drive RVA and he will distribute the survey link to their members. After a week the chair sends the email and we will ask him to send a reminder email (one time only), which will be the same email with "Reminder: " added at the beginning of the subject. No more emails will be sent. So total 2 emails, with one week apart.</t>
  </si>
  <si>
    <t>We would like to learn in what conditions Electric Vehicle owner will be willing to use Vehicle to Vehicle (V2V) Charge Sharing Network.</t>
  </si>
  <si>
    <t>We will conduct a survey and compensate their participation with a gift card so. Draft of the survey is attached.</t>
  </si>
  <si>
    <t>Drive RVA;Drive RVA;</t>
  </si>
  <si>
    <t>HM20011401</t>
  </si>
  <si>
    <t xml:space="preserve">Evaluation of the Leadership Empowerment for Abuse Prevention Training Intervention </t>
  </si>
  <si>
    <t>People with disabilities are at an increased risk of violence when compared with peers in the general population (Beadle-Brown, Mansell, Cambridge, Milnel, &amp; Whelton, 2010; Harrell, 2012; Hughes et?al., 2012). Further, having an intellectual or developmental disability (I/DD) puts a person at an even greater risk, with some prevalence estimates for experiencing a form of abuse during oneÆs lifetime at a high of 90% for women and up to 86% for men (Hughes, Lund &amp; Gabrielli, 2011; Sullivan &amp; Knutson, 2000). While awareness, prevention, and intervention programs have been developed to address the risks that people with disabilities face, a recent review of the literature on violence prevention programs for people with disabilities concluded that there is ôlittle clear guidance for practitionersàfaced with selecting such interventionsö and there is an ôurgent need in this area for research of higher qualityö (Mikton, Maguire, &amp; Shakespeare, 2014, p.16). This research seeks to address this gap.Beadle-Brown, J., Mansell, J., Cambridge, P., Milne, A., &amp; Whelton, B. (2010). Adult protection      of people with intellectual disabilities: incidence, nature and responses. Journal of 	Applied      Research in Intellectual Disabilities, 23(6), 573-584.Harrell, E. (2012). Crime against persons with disabilities, 2009-2011-Statistical tables (NCJ 	     240299). Retrieved from https://www.bjs.gov/content/pub/pdf/capd0911st.pdf.Hughes, R. B., Lund, E. M., Gabrielli, J., Powers, L. E., &amp; Curry, M. A. (2011). Prevalence of      interpersonal violence against community-living adults with disabilities: A literature review.      Rehabilitation Psychology, 56, 302-319. Hughes, K., Bellis, M. A., Jones, L., Wood, S., Bates, G., Eckley, L., . . .Officer, A. (2012). Prevalence      and risk of violence against adults with disabilities: A systematic review and meta-analysis of      observational studies. The Lancet, 379, 1621-1629. Mikton, C., Maguire, H., Shakespeare, T. (2014).  A systematic review of the effectiveness of      interventions to prevent and respond to violence against persons with disabilities. Journal of      Interpersonal Violence, 29, 3207-3226. Sullivan, P. M., &amp; Knutson, J. F. (2000). Maltreatment and disabilities: A population based      epidemiological study. Child Abuse &amp; Neglect, 24(10), 1257-1273.</t>
  </si>
  <si>
    <t>Participants will be trained in how to identify health and unhealthy relationships. They will also be trained in what to do if they are in an unhealthy relationship.</t>
  </si>
  <si>
    <t>We are testing a healthy relationships intervention for people with I/DD, therefore we are targeting this group in the study.</t>
  </si>
  <si>
    <t>The purpose of this research is to complete final pilot testing and validation of an educational intervention for people with mild, moderate, and severe intellectual and developmental disabilities (I/DD) about abuse prevention called LeadershipáEmpowerment and Abuse Prevention (hereafter referred to as LEAP). We will pilot test instrumentation and protocols from Jan to May 2018. After making changes based on piloting, we will conduct research from June 2018 û February 2020.Research questions and hypotheses are as follows:	-Research Question 1: Do participants who receive the LEAP educational intervention increase their post-test knowledge scores after completion of the intervention?	-Research Question 1a: Are higher levels of fidelity of implementation of the LEAP intervention associated with higher levels of participant understanding after completion of the intervention?Hypothesis 1: After the 4-session LEAP educational intervention, program participants will increase knowledge scores on healthy and unhealthy relationships.Hypothesis 1a: After the 4-session LEAP educational intervention, higher levels of fidelity of implementation of the LEAP curriculum will be associated with higher levels of participant understanding.	-Research Question 2: Three months following the intervention, are participants able to distinguish between healthy and unhealthy relationships, explain why they made their determination, and identify a next step if the relationship is unhealthy?-Research Question 2a: Three months following the training, are higher levels of fidelity of implementation of the LEAP curriculum associated with higher levels of participant understanding?		Hypothesis 2: Three months after the LEAP educational intervention has been completed, participants will successfully distinguish between healthy and unhealthy relationships, explain why they made their determination, and identify a next step if the relationship is unhealthy at a rate of greater than 70% accuracy.Hypothesis 2a: Higher levels of fidelity of implementation of the LEAP curriculum will be associated with higher levels of participant understanding.-Research Question 3: What individual factors support or impede knowledge acquisition of the LEAP educational intervention?Hypothesis 3: Level of intellectual ability (i.e., mild, moderate, severe, profound) will be related to post-test and 3-month follow-up test scores.</t>
  </si>
  <si>
    <t>The project team will meet weekly to discuss implementation and problem-solve any barriers.</t>
  </si>
  <si>
    <t>While awareness, prevention, and intervention programs have been developed to address the risks that people with disabilities face, a recent review of the literature on violence prevention programs for people with disabilities concluded that there is ôlittle clear guidance for practitionersàfaced with selecting such interventionsö and there is an ôurgent need in this area for research of higher qualityö (Mikton, Maguire, &amp; Shakespeare, 2014, p.16). This research seeks to address this gap.</t>
  </si>
  <si>
    <t>People who will participate in the LEAP training intervention and research will be recruited at residential and day support service providers for people with I/DD. We will contact providers in early spring and they will:-inform potential participants about the availability of the research -provide potential participants with information about the research and read it to them ( a copy of the relevant informed consent document and other IRB approved materials.Once people elect to participate, we find out from service providers who has legal guardians to secure legal guardian consent. We will provide each service provider and each legal guardian with LEAP flyers and information sheets.</t>
  </si>
  <si>
    <t xml:space="preserve">The specific aims of the proposal are to 1) finalize and test evaluation protocols and tools for LEAP to assess fidelity of implementation and measurement of change in participant outcomes; 2) gather data to establish LEAP as an evidence-based primary or universal prevention program for abuse and neglect of people with I/DD; and 3) contribute to the field of abuse prevention for individuals with I/DD by establishing an evidence-based program and fidelity and outcome measures that are accessible to people with all types of intellectual disabilities--mild, moderate, and severe. </t>
  </si>
  <si>
    <t>The proposed study has a mixed methods design using survey research and qualitative inquiry methodologies to determine the effectiveness of the LEAP educational intervention. LEAP participants who have enrolled in the study (N=100) will be asked to complete a video-based pre-test with the support of a third-party observer (Time 1 Outcome Evaluation) The link to the pre/post test video vignettes is https://vimeo.com/channels/leapproject  and the data collection sheet is attached. We are also going to administer a validated subscale on empowerment from The Arc's Self Determination scale pre and post intervention (attached). All research data will be gathered on paper copies. Demographics from all participants will be collected from participating I/DD provider agencies (Background Information Sheet attached). Staff from the provider agency will complete the background information sheet and submit paper copies to LEAP research staff.  After the four LEAP sessions (which take approximately 4 weeks-1 session per week), participants will be asked to complete a video-based post-test with the support of a third-party observer (Time 2 Outcome Evaluation). During the training intervention, a third-party observer will complete a trainer implementation fidelity checklist and trainers will also complete an instructor self-assessment (Fidelity Checklists attached). The third party observer will also show the video assessments (pre, post, and post-post) to research participants on an iPad, read the response categories out loud, and record all responses of research participants. Three months after the LEAP training has been completed, participants will be asked to complete a follow up instrument with the support of a third-party observer (Time 3 Outcome Evaluation). No individually identifiable information will be collected as part of this research study. All participants will be issued a unique identifier and that identifier will be used on all data collection instruments. The link to the LEAP videos is: The funder (Department of Justice-Office of Violence Against Women) has a requirement that de-identified and anonymized scientific data generated from OVW-funded research must be submitted to OVW ninety (90) days prior to the end of the project period, so that it can be available for public use.</t>
  </si>
  <si>
    <t>One Diversity ;Richmond Residential Services ;Transitions Day Support Services ;One Diversity ;Richmond Residential Services ;Transitions Day Support Services ;To be determined;One Diversity ;Transitions Day Support Services ;Richmond Residential Services ;Transitions Day Support Services ;One Diversity ;Richmond Residential Services ;Richmond Residential Services ;Transitions Day Support Services ;One Diversity ;Richmond Residential Services ;Transitions Day Support Services ;One Diversity ;Richmond Residential Services ;Transitions Day Support Services ;One Diversity ;</t>
  </si>
  <si>
    <t>1;1;1;1;1;1;1;1;1;1;1;1;1;1;1;1;1;1;1;1;1;1;</t>
  </si>
  <si>
    <t>HM20011490</t>
  </si>
  <si>
    <t>Assessing Coaches' Knowledge of Female Athlete Triad</t>
  </si>
  <si>
    <t>Katherine Dec</t>
  </si>
  <si>
    <t>The passage of Title IX in 1972 mandated equal sports participation for males and females, leading to an increase in the number of female athletes from 1 in 27 women to 2 in 5 women (1). This tremendous rise in participation highlighted health issues specific to the female athlete. In 1997, the American College of Sports Medicine released a statement identifying Female Athlete Triad as a syndrome of disordered eating, amenorrhea, and osteoporosis (2). Subsequently, Female Athlete Triad has been redefined to refer to the relationship between three components: energy availability, menstrual function, and bone health. In a 2013 review of 65 studies assessing the prevalence of Female Athlete Triad, up to 15.9% of athletes exhibited all 3 components of Triad (3). The studies also revealed 2.7-27% of athletes and 16-60% of athletes demonstrating 2 of the 3 components and 1 of the 3 components of Female Athlete Triad, respectively (3). The impact of Female Athlete Triad continues to gain momentum; consensus statements on Female Athlete Triad were released in 2014 by the International Consensus Conference on the Female Athlete Triad, in 2014 by the International Olympic Committee (IOC), and in 2017 by a Committee Opinion from the American College of Obstetricians and Gynecologists (ACOG) on Adolescent Health Care. These statements seek to heighten recognition of Female Athlete Triad and to provide insight into the multidisciplinary approach to caring for female athletes affected by the syndrome.Despite the prevalence of Female Athlete Triad and increasing national attention to the health of the female athlete, knowledge of Female Athlete Triad remains limited. In a survey of health care professionals, 48% of physicians correctly identified all three components of Female Athlete Triad. Furthermore, 38% of athletic trainers and only 8% of coaches were able to identify Female Athlete Triad (4). This study aims to assess coachesÆ knowledge of Female Athlete Triad before and after providing an educational handout. In doing so, we aim to increase awareness of Female Athlete Triad among coaches. Citations:1.	Olmstead, Maegan. ôTitle IX and the Rise of Female Athletes in America.ö  WomenÆs Sports Foundation. 02 Sept 2016. Web. 27 Aug 2017. 2.	Otis CL, Drinkwater B, Johnson M, Loucks A, Wilmore. J American College of Sports Medicine position stand. the Female Athlete Triad. Med Sci Sports Exerc. 1997; 29(5): 1669-1671.3.	Gibbs JC, Willians NI, De Souza MJ. Prevalence of individual and combined components of the female athlete triad. Med Sci Sports Exercise 2013 45(5): 985-96.4.	Troy K, Hoch A, Stavrakos, J. Awareness and comfort in treating the female athlete triad: are we failing our athletes? Wisconsin Medical Journal. 2006;105(7): 21-24.</t>
  </si>
  <si>
    <t xml:space="preserve">Provision of an educational handout on Female Athlete Triad to study participants may increase knowledge of Female Athlete Triad. </t>
  </si>
  <si>
    <t>The goal of the study is to assess high school coachesÆ knowledge of Female Athlete Triad before and after provision of an educational handout intervention. This study will not include participants who are minors less than 18 years old.</t>
  </si>
  <si>
    <t xml:space="preserve"> In 1997, the American College of Sports Medicine released a statement identifying Female Athlete Triad as a syndrome of disordered eating, amenorrhea, and osteoporosis. Despite the prevalence of Female Athlete Triad and increasing national attention to the health of the female athlete, knowledge of Female Athlete Triad remains limited. This study proposes to a) determine the extent of knowledge of Female Athlete Triad among high school coaches in Virginia and b) the efficacy of an educational handout intervention.</t>
  </si>
  <si>
    <t>Study team will meet prior to study start to discuss the protocol, complete any required training needed, outline individual roles and responsibilities, and address any questions or issues at study start.  Throughout the study conduct, the study team will meet at the time any issues arise and will continue to be in communication via VCU-secured e-mail and/or phone to discuss the progress made, data collected, and any changes that need to be made. All new personnel added to the protocol will be IRB approved prior to their work on the project and will be fully trained at the time they are approved.</t>
  </si>
  <si>
    <t>This study aims to assess coachesÆ knowledge of Female Athlete Triad before and after an educational handout intervention. Evaluating the pre-existing knowledge or lack thereof among coaches will help us describe the extent of health education in this population. Furthermore, providing an educational handout on Female Athlete Triad will increase knowledge of the syndrome, improving care for the adolescent female athlete.</t>
  </si>
  <si>
    <t>All potential participants will be informed of the study through Virginia High School League (VHSL) list serve. Pre-intervention and post-intervention surveys will be distributed and data will be collected through REDCAP. Timeline of recruitment will be:1. Distribute pre-intervention survey with pre-survey consent to VHSL coaches via REDCAP.2. Once pre-intervention survey responses reach 50% response rate or 300 responses (anticipated to take approximately one month), distribute educational handout intervention WITH post-intervention survey via REDCAP.3. 2 weeks after distributing handout, one post-intervention survey reminder via REDCAP will be sent out.Update to recruitment plan @continuing review/Amendment 1:We have been sending out the educational handout as soon as a participant completes the initial survey. To increase recruitment we have expanded our participants beyond outside just Richmond county (which was the only previous recruitment location) and will be recruiting throughout various counties throughout Virginia and contacting coaches through their emails/listserve. Additionally, we have already re-contacted participants who have yet to complete the second survey. We will present and advertise our study at upcoming coaches' meetings in Richmond and continue to post and advertise the study in the VHSL newsletter.  We have already re-contacted the participants on the listserv who have not completed their responses. Additionally we will contact additional groups besides the VHSL via directly emailing coaches throughout various counties throughout Virginia. Dr. Lazaro assists Dr. Dec and medical student assistant Jen with the described recruitment process. We have already sent the handout to each participant individually as soon as they complete the pre-survey and will continue to do so.</t>
  </si>
  <si>
    <t>Aim 1 will be to determine the baseline knowledge of Virginia high school athletic coaches on Female Athlete Triad. Aim 2 will be to determine if an educational handout on Female Athlete Triad will increase coachesÆ knowledge of Female Athlete Triad. The goal of the study is to assess coachesÆ knowledge of Female Athlete Triad before and after provision of an educational handout intervention.</t>
  </si>
  <si>
    <t xml:space="preserve">This is a before-after study design that will assess coachesÆ knowledge of Female Athlete Triad before and after an educational handout intervention through pre- and post-intervention surveys . The pre-intervention survey will be distributed via VCU REDCAP using Virginia High School League email list serve. This survey will assess baseline level of knowledge regarding Female Athlete Triad. An educational handout on Female Athlete Triad will be emailed to all pre-survey participants once response rate reaches 50% or 300 responses are reached. The post-intervention survey will be distributed with the educational handout to assess knowledge gained from the intervention. Two weeks after emailing the educational handout with the post-intervention survey, a reminder will be sent to complete the post-intervention survey. </t>
  </si>
  <si>
    <t>Virginia High School League;Virginia High School League;Virginia High School League;Virginia High School League;Virginia High School League;</t>
  </si>
  <si>
    <t>1;1;1;1;1;</t>
  </si>
  <si>
    <t>HM20012602</t>
  </si>
  <si>
    <t>A Regional Call for Action on Burnout:  Carolinas/Virginias Chapter of the Society of Critical Care Medicine</t>
  </si>
  <si>
    <t>Kwame Akuamoah-Boateng</t>
  </si>
  <si>
    <t>The Critical Care Societies Collaborative recently released a statement advocating for ôA Call for Action on Burnout.ö1 Advocacy for action concerning Burnout Syndrome (BOS) is based on the high prevalence of this disorder among critical care practitioners and the potential untoward effects it can elicit on the provision of care. Current studies have primarily focused on the evaluation of BOS among nurses and physicians. Findings from these endeavors suggest that approximately 25% to 33% of critical care nurseÆs manifest symptoms of severe BOS and up to 86% display at least 1 of the 3 classic symptoms.1-3 The prevalence of BOS among physicians is also substantial, with severe symptomatology reported in up to 45% of practitioners.1,4 Higher rates of BOS have been reported in pediatric critical care physicians where the incidence of BOS is 71%, more than double the rate seen in general pediatricians.1,5 1.	Moss M, Good VS, Gozal D, et al. An Official Critical Care Societies Collaboartive Statement: Burnout Syndrome in Critical Care health Care Professionals: A Call for Action. Am J of Crit Care. 2016; 25(4): 368-376.2.	Poncet MC, Toullic P, Papazian L, et al. Burnout syndrome in critical care nursing staff. Am J Respir Crit Care Med. 2007; 175(7): 698-704.3.	Mealer M, Jones J, Newman J, McFann KK, Rothbaum B, Moss M. The presence of resilience is associated with a healthier psychological profile in intensive care unit (ICU) nurses: results of a national survey. Int J Nurs Stud. 2012;49(3):292-299.4.	Embriaco N, Azoulay E, Barrau K, et al. High level of burnout in intensivists: prevalence and associated factors. Am J Respir Crit Care Med. 2007;175(7):686-692.5.	Garcia TT, Garcia PC, Molon ME, et al. Prevalence of burnout in pediatric intensivists: an observational comparison with general pediatricians. Pediatr Crit Care Med. 2014;15(8): e347-e353.</t>
  </si>
  <si>
    <t xml:space="preserve">To evaluate the impact of burnout syndrome on the society of critical care medicine regional chapter community and identify available resources in it's management and prevention.  </t>
  </si>
  <si>
    <t>At commencement of study will go over study inclusion and exclusion criteria, privacy and safe guard, as well as study protocol.</t>
  </si>
  <si>
    <t>This will provide the chapter with ways of improving and supporting other institution in engaging wellness</t>
  </si>
  <si>
    <t>anonymous process</t>
  </si>
  <si>
    <t xml:space="preserve">Limited data exists, in evaluating the significance of burnout syndrome in other critical care practitioners and the potential for geographic study within the Carolinas/Virginias Society of Critical Care Medicine Chapter community in gaining understanding of the various resources available. </t>
  </si>
  <si>
    <t>Use an anonymous questionnaire including the Mini-Z Burnout Syndrome survey to evaluate the level of burnout syndrome and determine available resources within the various institutions in the geographic area of the Carolinas/Virginias Society of Critical Care Medicine Chapter. Subjects will be unidentified and there will be minimal risk involve. Data information will be kept in a secured stored USB with an encrypted code. Will be using qualtrics to collect the data.</t>
  </si>
  <si>
    <t>Carolinas/Virginias SCCM ;</t>
  </si>
  <si>
    <t>HM20012834</t>
  </si>
  <si>
    <t>Discrimination and obesity in Hispanic immigrants</t>
  </si>
  <si>
    <t>Nao Hagiwara</t>
  </si>
  <si>
    <t xml:space="preserve">More than 70% of adults living in the U.S. are obese or overweight[1]. Moreover, the rate of obesity/overweight is highest among Hispanics/Latinos (approximately 78%). This has crucial implications for cancer prevention and control: (1) excess weight is associated with an increased risk of 13 types of cancer, including common cancers with the highest mortality rates, such as pancreatic, liver, and esophageal cancers[2]; and (2) Hispanics face a greater burden of cancer than most other racial/ethnic groups[3]. Although the negative health consequences of obesity/overweight have been well-documented, the factors contributing to the greater prevalence of obesity/overweight in Hispanics are still unclear[2,4]. To reduce the rate of obesity/overweight among vulnerable populations (which can ultimately contribute to the reduction of cancer-related disparities), more research is needed to uncover the psychosocial factors that shape obesity outcomes. Immigrants represent an important opportunity to understand how psychosocial factors influence obesity. Upon arrival in the U.S., immigrants generally have lower obesity/overweight rates compared to the U.S.-born[5-8]. However, their obesity/overweight rates increase with duration of U.S. residence and over generations[5,7,9-11]. While the underlying mechanisms remain an open question, researchers have suggested that acculturation to U.S. society contributes to worsening health behaviors (e.g., dietary changes) and poorer health[10,12]. Another potential mechanism is discrimination-related stress. Perceived discrimination increases obesity risk, such as emotional eating and lack of self-regulation ability[13-15]. Immigrants who have lived in the U.S. for longer periods are more likely to report experiencing discrimination because they may fail to achieve higher social status after a certain point due to institutional oppression [16-18]. This lack of progress can heighten perceptions of discrimination (this ôceiling effectö has been documented in relatively high-SES non-Hispanic blacks)[19]. This study aims to generate preliminary evidence on the perceived discrimination, self-regulation, and obesity link among Hispanic immigrants. We focus on Hispanic immigrants because they represent more than half of all immigrants living in the U.S. and are an increasingly important population in the Massey catchment area. </t>
  </si>
  <si>
    <t>Participants in this study will not directly benefit from their participants in this study.</t>
  </si>
  <si>
    <t xml:space="preserve">Because weight can drastically change during pregnancy, which can obscure the association between perceived discrimination and obesity/overweight, we will exclude women who report that they are currently pregnant or were pregnant in the last 6 months. </t>
  </si>
  <si>
    <t>What are some important psychosocial factors that contribute to obesity/overweight in Hispanic immigrants? Does self-regulation mediates the link between perceived discrimination and obesity/overweight in Hispanic immigrants? We hypothesize that immigrants who report higher levels of perceived discrimination would experience greater cognitive depletion when faced with stress, which, in turn, is associated with greater likelihood of being obese/overweight.</t>
  </si>
  <si>
    <t>They will read the protocol and review their research-related roles and responsibilities for the project at the beginning of the project. Additionally, all study personnel have undergone the CITI training to ensure that they are familiar with ethical issues involved in research with human participants. The PI (Dr. Hagiwara) and Co-I (Dr. Green) and Project Coordinator (Ms. Son) will meet in person on a weekly basis to discuss project progress and troubleshoot any issues we may face while running the projects. We will also have monthly in-person meetings for all study personnel to discuss research preparation, progress, and dissemination of the findings. Finally, an in-service training will be held for all research assistants working on the project to familiarize them with the protocol and their research-related duties and function. On-going supervision will occur throughout the project to assure that research assistants are well-trained and competently perform research duties and functions related to consenting, data collection, and data management.</t>
  </si>
  <si>
    <t>The result from this proposed research will inform us about potentially important psychological mechanisms underlying the link between perceived discrimination and obesity/overweight in Hispanic/Latinx immigrants. We will use the data from this pilot study to develop an R01 proposal (e.g., FOA PA-17-041). One specific areas of research interest outlined by NCI is ôstructural factors and discrimination that affect immigrant health disparities.ö Thus, the goal of our R01 proposal will be to investigate the role of perceived discrimination in driving obesity/overweight and cancer disparities among Hispanic immigrants by conducting a prospective, longitudinal study.</t>
  </si>
  <si>
    <t>We will recruit in the community in areas where there are a large number of Hispanic immigrants. For example, we will go to local community organizations that serve Hispanic immigrants (e.g., Sacred Heart, Pathways), grocery stores, churches, apartment complexes, and community events tailored for the population. Specifically, a pair of research assistants will go to those locations and approach potentially eligible individuals. An experimenter's script that describes what the research assistants are going to say when they recruit potential participants is uploaded in the document section.Please note that no data will be recorded from the eligibility screening questions. These are purely to ensure participants are eligible for the study.We will also recruit participants through an advertisement placed in the VCU TelegRAM. The specific content of that recruitment avenue is attached in the "Telegram Announcement" document. Interested participants who reach out will given more information as per study protocol. The study coordinator and research assistants will reply to any inquiries. We will also ask potential community partners to send out the study information to their clients/members (as opposed to us directly sending the study information to potential participants). Community partners will NOT actively recruit participants for the research team. Community partnersÆ emails will direct potential participants directly to the study team, preventing the study team from acquiring unnecessary personal information (e.g., email addresses), but also not requiring community partners to actively recruit participants. Potential community participants will be asked to email the study flyer to their clients/members.The website is not a study-specific or recruitment website but is one for Dr. GreenÆs lab and publications in general. We plan to update her website to include some general information about this particular study. There will be a page on this website that will provide the same information as on the flyer, and will state if individuals are interested, to call the number (same as on the flyer) to reach the research team (exact text provided below). There will also be a page with links to resources, such as for social services or medical services provided by local organizations. The rest of the website includes information about Dr. Green and her research in general. The link for this study information will be placed under the project name and description, which is as follows: "Discrimination-Related Stress and Weight Gain in Immigrants. More than 70% of adults living in the US are obese or overweight, and the rate of obesity/overweight is highest among Hispanics. While the negative health consequences of obesity/overweight have been well-documented, the factors contributing to the greater prevalence of obesity/overweight in Hispanics are still unclear. Immigrants represent an important opportunity to understand how psychosocial factors influence obesity. One potential mechanism is discrimination-related stress. We are interested in generating perliminary evidence on the perceived discrimination-obesity link among Hispanic immigrants. We focus on Hispanic immigrants because they represent more than half of all immigrants living in the U.S. and are an increasingly important population in the local Richmond area." The main text for potential participants will say: "Interested in participating in our survey, or know someone who might be? More information can be found here" which will link to the following: 1) the flyer image (see updated flyer), 2) the phone number to call ("Contact us directly at (434) 623-0137.")</t>
  </si>
  <si>
    <t xml:space="preserve">This study aims to generate preliminary evidence on the link between several psychosocial factors (e.g., immigration information, sociodemographic information, the experience of discrimination, diet, physical activities) and weight status in Hispanic immigrants. We will also examine the role of self-regulation as one potential mechanism that may underlie the well-documented link between perceived discrimination and obesity/overweight. </t>
  </si>
  <si>
    <t>We will recruit a total of 150 Hispanic immigrants via multiple locations serving the target populations (e.g., community organizations, grocery shops, restaurants, apartment complexes). We will post and distribute study flyers at these locations in order to increase awareness about the study opportunities in the community. Then, we will have bilingual RAs go to those locations and recruit participants in person. Interested individuals who saw the flyer can also contact the Project Coordinator to learn more about the study and schedule an appointment to participate in the study at a location of their preference. We will also use snowball sampling to recruit additional participants. The study materials (including script, survey, consent form, and recruitment flyer) are translated into Spanish by Dr. Milena Melo, whose credentials are attached in the documents. We will also utilize the servies of another experience translator, Dr. Patricia Michelson-King, whose extensive experience includes translating for a District Court in New York, as well as for corporations.If participants are available at the time of recruitment, they will be asked to go over the information sheet and complete the study immediately after being recruited into the study. If they do not have the time, they will be asked to choose a study location (e.g., community centers, libraries, churches, grocery stores) and time that are convenient for them. In order to minimize any potential concerns, we will only record their first name (or pseudonym), location, and time (i.e., we will not take any identifiable information, such as full names and phone numbers). Location will be nonspecific, noting generally where the study took place. Examples of ôrecorded locationsö include: church, grocery store, park, etc. We will not record more specific information that may identify our participants. We will only record their first name (or pseudonym) on the W-9 form to track our expenses/payments to participants. This form will be in no way, shape, or form, attached to their responses or any other study materials. We are not collecting their first name (or anything similar) on any study forms/documents or questions beyond the W-9 form.At the beginning of a study session, trained bilingual research assistants (RA) will briefly explain the purpose of the study verbally and ask participants to read the information sheet carefully and ask any questions. After obtaining verbal consent, participants will be asked to complete a survey on a laptop (participants can request RA to read the survey questions and items for them). The survey include a number measures that are designed to assess perceived discrimination, stress, diets/physical activities, and basic demographic information (see the attached document named "Survey measures"). Next, we will expose participants to mild stress. Specifically, we will use a Sing-a-Song Stress Test. Participants will be asked to sign a song of their choice for 1 minute while being video-recorded. After this stress test, participants will be asked to complete a Stroop test on a laptop. The Stroop task is designed to assess individualsÆ ability to engage in self-regulation. Specifically, participants are asked to report the name of a color a word that appears on the computer screen one by one is written. The premise is that when the name of a color (e.g., "blue", "green", or "red") is printed in a color not denoted by the name (e.g., the word "red" printed in blue ink instead of red ink), naming the color of the word takes longer and is more prone to errors than when the color of the ink matches the name of the color. Research has consistently shown that people perform worth on this task when their mental resource is limited. Upon completion of the study, we will delete a video-recording (from the Sing-a-Song Stress Test) in front of the participants. We will assess participant weight and height, measuring these with a scale and stadiometer. We will also measure blood pressure, but only trained individuals will do that measurement. We expect the entire study session to last approximately 20 minutes. Participants will received $20 for completing the study. Research assistants will also write the participant's body measurements (height, weight, blood pressure, calculated BMI) onto a card for them to keep. This card is purely for their information only, and we will state it is not medical or professional advice. We will advise participants to see their doctor or other medical professional to validate the measurements or if they have any concerns. Once participants are dismissed, research assistants will record their perceptions of participant skin tone. The survey and Stroop task will be administered through MediaLab/DirectRT, localized computer programs. They collect data locally on the laptop and is not connected to the Internet. Currently, Yena Son, Program Coordinator and medical school student will measure participant blood pressure. Yena is trained as part of her medical school curriculum and utilizes this skill in courses training clinical skills, standardized patient encounters, as well for patients she sees at the free clinic she helps to staff. We will use a stethoscope and standard blood pressure aneroid with adult cuff (also known as a standard adult blood pressure cuff) around the upper arm to measure blood pressure. Other personnel that will measure the blood pressure of participants are nursing students. All nursing students are trained in blood pressure collection methods in the following class below (all students have taken and passed this course).NURS 202. Technologies of Nursing Practice. 6 Hours.Semester course; 3 lecture and 90 clinical/laboratory hours. (3 credits lecture and 3 credits clinical/laboratory). 6 credits. Prerequisite: admission to the School of Nursing. This course introduces the student to the study and application of skills and interventions basic to nursing practice. Content focuses on the development of cognitive, psychomotor, affective, interpersonal and communication skills to become effective members of the collaborative health care team. Students will learn how the concepts of nursing process and evidence-based clinical decision-making are integrated into practice. Opportunities are provided for practice and demonstration of selected skills in the laboratory and in clinical settings. This course emphasizes techniques for the safe acquisition and management of patient information.</t>
  </si>
  <si>
    <t>We have not identified any community partners. However, potential community partners include Sacred Heart and Pathways;We have not identified any community partners. However, potential community partners include Sacred Heart and Pathways;We have not identified any community partners. However, potential community partners include Sacred Heart and Pathways;We have not identified any community partners. However, potential community partners include Sacred Heart and Pathways;</t>
  </si>
  <si>
    <t>HM20012928</t>
  </si>
  <si>
    <t>Culture, Assets, and Rural Engagement (CARE) Project</t>
  </si>
  <si>
    <t>Kristina Hood</t>
  </si>
  <si>
    <t xml:space="preserve">The purpose of this study is to explore how risk factors such as race, rurality, socioeconomics, and sociocultural environments can ultimately affect the health of a community.  More specifically, we aim to identify and describe the health needs as well as cultural assets that mitigate poor health behaviors of residents living in Emporia and greater Greensville communities in southern Virginia. Per the Robert Wood Johnson Foundation (RWJF) and the University of Wisconsin Population Health Institute (UWPHI) 2018 county rankings, Greensville County is 87% rural with African Americans making up most of that population by 58%; 29% of residents in Emporia reported to having poor or fair health as compared to the state rankings of 16% , 23% suffer from poor health and 32% are obese (University of Wisconsin Population Health Institute [UWPHI], 2018). African American residents of rural communities are expected to have lower life expectancies than rural Whites, as well as higher rates of chronic diseases including obesity, heart disease, hypertension, and diabetes (Burton, Lichter, Baker, &amp; Eason, 2013). It is also important to note that disparities in health care can also exist within rural communities.  Hispanic residents have even less access to health care providers than white or African Americans rural residents (Cancel-Tirado, 2018). As the demographics of rural communities evolve, it becomes increasingly important to understand how health needs may vary among racial/ethnic groups. Health care infrastructure, as well as physical and sociocultural contexts (e.g. employment opportunities, access to grocery stores, adequate street lighting and sidewalks, public transportation) influence the health and well-being of a community (Harris et al., 2016).  It has been well-documented that access to health care and health-related services plague rural communities. Rural communities lack many of the amenities and resources (e.g. hospitals, local health departments, outpatient health facilities) needed to support accessible and affordable health care (Beatty et al., 2016; Harris et al., 2016; Hartley, 2004). These communities experience many health disparities including but not limited to higher rates of uninsured residents, higher rates of chronic disease,  and overall decreased health as compared to urban communities (Probst, Moore, Glover, &amp; Samuels, 2004). Additionally, residents of rural communities have some of the highest rates of risky health behaviors (e.g. drug and alcohol abuse) (Beatty et al., 2016; Harris et al., 2016; Hartley, 2004). These communities are also characterized as having high concentrations of poverty, social isolation, marginal labor force attachment, social disorganization, and racial stigma (Burton et al, 2013). Cancel-Tirado and colleagues (2018) affirmed:      Rural residents are also more likely to have government-sponsored insurance and more      likely to seek care at local health departments where the number of staff and resources are      often inadequate. Despite efforts to improve health care quality, access, and affordability      in rural areas, residents of these communities are at greater risk for poor health      outcomesà (p. 75 ). Thus, residents of rural communities have lower life expectancy and higher incidences of chronic illness (Cancel-Tirado et al., 2018). Extant literature indicates community-based prevention programs are well-suited to address health disparities; however, determining the greatest need and increasing accessibility to services is often problematic (Milbrath, 2013), implicating the need for a concerted effort between residents, health care professionals, researchers, and policy makers to improve overall health (Beatty et al., 2016). The protocol for this study outlines the necessary steps to bring together residents, community leaders, clinicians, researchers, and policymakers to identify and prioritize the health needs of the Emporia and greater Greensville communities. </t>
  </si>
  <si>
    <t xml:space="preserve">Although the immediate direct benefit to participants is minimal, the long term benefit of to participants includes the focused, targeted application of community-based intervention to address needs identified by members of the community. </t>
  </si>
  <si>
    <t xml:space="preserve">This study aims to understand the health concerns of adults who live in a rural community in southern Virginia. </t>
  </si>
  <si>
    <t>What are the barriers and cultural assets that influence health outcomes/health profiles of rural minority communities in southern Virginia?</t>
  </si>
  <si>
    <t xml:space="preserve">All persons involved with this research project will receive CITI training. They will be supervised and monitored by the Co-PIs and research assistants, which will occur weekly. Personnel will also attend a one-day training session, which will be held when it is most convenient and lead by the CO-PIs. The training session will include a review of human subjects protections, regulatory guidelines (federal and VCU), and ethics/ethical considerations. Through interactive presentations, hands-on activities, and role play, the personnel will learn more about their research responsibilities, how to execute them properly, and the expectations of their performance.   </t>
  </si>
  <si>
    <t xml:space="preserve">Knowledge gleaned from this needs assessment will provide community-identified challenges as well as solutions to building capacity for health community living. </t>
  </si>
  <si>
    <t xml:space="preserve">All members of the research team will recruit adults ages 18 years and older who live in Emporia and greater Greensville County using flyers and verbal marketing. Recruitment efforts will be made via email, word of mouth, and in person. Specifically, flyers will be distributed in-person to potential participants for focus groups and intercept interviews. Our community partner, the Petersburg Wellness Consortium/Crater District Health Department, will provide a list of community members names and contact information (e.g., email address, phone number) to target for key interviews and focus groups. Once the list is received, the community members' contact information will be stored on a password protected file on a password protected computer in a locked office at 820 West Franklin. Community members will be contacted via email (script provided) and meet in person with a member of the research team at a time and location agreed upon by all parties. If a community member does not respond to the initial email, the same recruitment email will be sent just one more time. Due to the nature of intercept interviews, participants will be recruited in-person during the time and public location designated for the interviews. Community members will be approached my members of the research team and asked if they would like to participant in a short interview concerning the health needs, resources, and services available in their community. If the community member chooses to participate, consent and demographic forms will be provided before the intercept interview commences. Initial communication with all potential participants will involve informing them of the purpose of the study and screening to confirm their eligibility based on inclusion/exclusion criteria. Screening questions will include the following: 1) In terms of race, how do you identify?; 2) How old are you?; 3) Are you able to fluently read, write, and speak English?; 4) Have you ever been diagnosed with any of the following conditions: AlzheimerÆs, dementia or other cognitive impairments? </t>
  </si>
  <si>
    <t>Aim 1: Identify and describe the health needs of residents in Emporia and greater Greensville County, Virginia. Aim 2: Determine the available resources and health services, and the residentsÆ satisfaction of those services.Aim 3: Identify and describe cultural assets that support healthy living among residents.</t>
  </si>
  <si>
    <t>The purpose of the proposed study is to understand the health needs of residents in Emporia and greater Greensville County, Virginia, and to improve health outcomes by using culture and race as a lens. Additionally, this study aims to strengthen and empower the community to address its health needs across racial and ethnic lines by identifying the assets and barriers to health, and linking them to existing community strengths. Data collection methods include demographic surveys, in-depth interviews, intercept interviewing, and focus groups. Upon IRB approval, the research team will recruit community members ages 18 years and older who live in Emporia and greater Greensville County using flyers and verbal marketing. Residents who can speak English fluently will be eligible to participate in this study. Individuals with self-reported AlzheimerÆs, dementia or other cognitive impairments will not be eligible to participate in this study. We expect to enroll 48 participants in the current study. Once participants are enrolled in the study, the research team will meet with key stakeholders including directors of community-based organizations, elected officials, and residentsÆ identified as leaders in health and social welfare to complete individual interviews. Concurrently, the research team will recruit residentsÆ to participate in focus groups and complete intercept interviews during community events. Initial communication with potential participants will involve informing them of the purpose of the study and screening to confirm their eligibility based on inclusion/exclusion criteria. Screening questions will include the following: 1) In terms of race, how do you identify?; 2) How old are you?; 3) Are you able to fluently read, write, and speak English?; 4) Have you ever been diagnosed with any of the following conditions: AlzheimerÆs, dementia or other cognitive impairments? Potential participants will be informed that all data will be kept confidential and that a monetary incentive ($20.00) will be provided upon study completion. Upon confirmation of their desire to participate, individuals will be given a date, time, and location for data collection.An investigator will provide an IRB approved information sheet explaining the purpose of the study and how the data will be collected, used,  kept anonymous, etc. Informed consent will be obtained from the participants via approved consent forms. All participants will also be asked to voluntarily complete a paper demographic survey. This questionnaire will also include screening questions. All information provided by participants will be managed confidentially. If they do not meet the criteria, they will be excluded but thanked for their time. If they meet the criteria, their names and other personal information will be de-identified; therefore, responses on the demographic questionnaire, in key and intercept interviews or in the focus group discussions will not be linked to specific participants. The informed consent information will be stored separately from the demographic questionnaire and transcriptions of their interviews and focus groups. Qualitative data (audio recordings) and demographic surveys will be collected at a private location agreed upon by the research team and participants. At the beginning of each focus group, participants will be advised that although the research team has taken every precaution to maintain confidentiality of the data, the nature of focus groups prevents the researchers from guaranteeing confidentiality. During focus groups, participants will utilize pseudonyms to protect their identities on the audio recordings, associated notes and transcriptions. At the end of each focus group, the research coordinator will take the audio recordings, as well as written notes and place them into a locked container labeled according to the focus group cohort number. Notes maintained on a laptop computer will be written in a password protected file and stored on a password protected USB (e.g., Kingtson Data Traveler«) designed for sensitive data. The coordinator will transport the container and USB to VCU (820 West Franklin), where the data will then uploaded onto password protected computers in a designated locked room. Electronic records of transcriptions to participants as well as audio-recordings will only be made available to those personnel associated with the study through the use of access controls and encryption.Audio recordings will be transcribed verbatim and then destroyed to prevent audio or visual identification. The date of destruction will be 3 months from close of study, after transcriptions are determined to be free of errors. Consent forms will be stored in locked filing cabinet separate from the qualitative data. The room and filing cabinet will be kept locked and will only be accessed using a key by authorized personnel. Authorized personnel will include the co-research coordinators (Drs. Morgan Maxwell and Khalilah Johnson), the principal investigator (Dr. Kristina Hood), and research team members (Ms. Tiffany Cox and Drs. Maghboeba Mosavel, Wendy Kliewer, Cecelia Valrie, Faye Belgrave, Chelsea Derlan, Kelli Gary, Karine Nersessova, Anthony Jones). Data will be coded according to the focus group cohort number. Other paper-based records (transcriptions and demographic data forms) will also be kept in a locked filing cabinet in a secure office location and only accessed by authorized study personnel.</t>
  </si>
  <si>
    <t>Crater District Health Department ;Crater District Health Department ;Crater District Health Department ;</t>
  </si>
  <si>
    <t>HM20013516</t>
  </si>
  <si>
    <t>Epidemiology of colon cancer in Mbingo Cameroon</t>
  </si>
  <si>
    <t>Khalid Matin</t>
  </si>
  <si>
    <t>ò	In industrialized and developed countries, the annual age-standardized incidence rate of colorectal cancer is &gt;40, compared to underdeveloped countries the annual age-standardized incidence rate is &lt;4 (Jemal A, ôGlobal cancer statistics. CA Cancer J Clin  2011; 61: 69-90 PMID 21296855)ò	Twenty percent of new colorectal cancers in Iran are in patients younger than 40 years old, compared to ~5% in developed countries (Ansari ôIncidence and age distribution of colorectal cancer in Iran: results of a population-based cancer registry Cancer Lett 2006 240:143-147 PMID 16288832)ò	Developing countries are now having an increase in the known risk factors for colorectal cancer including sedentary lifestyle, diet high in fat, meat and processed foods, obesity, smoking, and alcohol, which many authors are attributing to the increased numbers of colorectal cancer  (Bishehsari ôEpidemiological transition of colorectal cancer in developing countries: Enviornmental factors, molecular pathways, and opportunities for prevention World J of Gastroent  2014 PMID 24876728)ò	The incidence of colorectal cancer is therefore expected to double or triple in developing countries over the next 10 years (Malekzadel ôEpidemiology and molecular genetics of colorectal cancer in Iran Arch Iran Med 2009 12: 161-169 PMID 19249887; Karsa Best Pract Res Clin Gastroenterol  2010 24: 381-396 PMID 20833343, Ansari ôIncidence and age distribution of colorectal cancer in Iran: results of a population-based cancer registry Cancer Lett 2006 240:143-147 PMID 16288832 ; Murray ôGlobal Burden of Disease Study Lancet 1997 349: 1498-1504 PMID 9167458)ò	Despite the increase in incidence, these are counties without resources and therefore mortality rates are higher (Center ôWorldwide variations in colorectal cancer CA Cancer J Clin  2009 59:366-378 PMID 19897840)</t>
  </si>
  <si>
    <t>Learn about risk factors of colo-rectal cancer as well as initial quality of life so we can improve preventative care</t>
  </si>
  <si>
    <t>I am excluding patients &gt;89 to prevent HIPPA issues per citi training.  SInce this is a chart review without interventions, the risk to the vulnerable populations are minimal to none.</t>
  </si>
  <si>
    <t xml:space="preserve">We hypothesize that there is a higher percentage of patients with colorectal cancer under the age of 50 in the developing country of Mbingo, Cameroon when compared to the developed country of the United States (this is not going to be a statistically significant number as we are not analyzing patients from the US, just a direct comparison of percentages we obtain compared to that of the published SEER database).  We are also hypothesizing that patients with colorectal cancer in Mbingo, Cameroon who are younger than 50 years old, and those in larger cities, will have a higher rate of exposure to processed foods, smoking, alcohol, and lower activity levels than those older than 50 years old and in rural areas.  We are also gathering information on cofounding factors that might predispose patients to colorectal cancer including education and BMI as well as factors that indicate a worse prognosis including stage, if they had surgery for the colorectal cancer, if they have an ostomy bag, duration of symptoms, and type of symptoms.  </t>
  </si>
  <si>
    <t xml:space="preserve">Team meetings will take place before initiation of data collection to ensure proper understanding of data collection and to discuss any issues that might arise. At minimum, monthly emails and/or meetings will take place to discuss our research findings and any problems that arise.  We will also discuss protocol and each individual who is part of the study will have a list of duties to complete while the study is ongoing.  </t>
  </si>
  <si>
    <t xml:space="preserve">.1)	Jata Brian Didymus has a list and personally interviews all the new colorectal cancer patients.  When she goes to collect the data, she will refer to her list of new patients within the period she is currently collecting to identify which charts she needs to review.  2)	The only database used is the list of new colorectal cancer patients, which the hospital keeps on record.  This is how the potential participants will be identified.  Jata Didymus will review charts on a regular basis, ideally once every 1-8 weeks, to collect data.  She will be in the hospital with her locked computer looking through relevant charts to collect the data on the potential participants.  </t>
  </si>
  <si>
    <t xml:space="preserve">One of our main goals is to determine if the risk factors for colorectal cancer is increasing in the younger generation and in larger cities and then to project the future incidence of colorectal cancer patients in Mbingo, Cameroon as that population ages and cities grow.  </t>
  </si>
  <si>
    <t>The study design is a prospective chart review.  We will have a designated nurse, Jata Brian Didymus, who will be collecting the data.  The data we are collecting is in the attachment named ôMbingo Data Collection Sheet.ö  To ensure ambiguity/patient protection, no patient identifiers will be assigned to the data collected.  Once the IRB is approved, Jata Didymus will periodically perform chart reviews of all the new colorectal cancer patientÆs charts in chronological order and import the data into an excel sheet on a password protected computer that is locked.  She will input them in order of age of the patient so that they are not in chronological order and cannot otherwise be traced back to the patient.  Jata Didymus will mark off the last date that she reviewed the charts so that when she goes back she will not be replicating data or missing data.  No other research measures, tests, interventions, or specimens will be used for this research</t>
  </si>
  <si>
    <t>Dr. Dennis Palmer and Dr. Francine Kouya of Mbingo Baptist Hospital Cameroon;</t>
  </si>
  <si>
    <t>HM20013544</t>
  </si>
  <si>
    <t xml:space="preserve"> Technology Assessment of the Sacred Heart Center</t>
  </si>
  <si>
    <t>Jeanine Guidry</t>
  </si>
  <si>
    <t>Barriers to care are well qualified for the Hispanic/Latino population. Specific issues range from transportation problems to cultural and language differences; all of which are currently exacerbated by increasing political tension surrounding immigration and deportation.1,2  While such obstacles can prevent individuals from receiving the care they need, it can also affect the quality of the care that patients do receive.3 As chronic conditions continually threaten the health of Americans, there is rising importance for patient empowerment.4 Thus, the physicianÆs role in guiding the patient through their healthcare plan is arguably just as important as the plan itself, but can fail to meet its potential due to communication issues.Recent efforts have shown that technology can help address these gaps. Mobile applications, websites, and technology assisted programming can promote healthy behaviors and improve physician-patient communication.5-9 In 2018, 88% of US Hispanic adults report using the internet.10 While impressive, mobile phones seem to be a particularly attractive potential avenue of outreach for the Hispanic adult population. 35% of Hispanic adults owned a smartphone but did not use broadband at home, which is 10% higher than Black American Adults (24%) and White American Adults (14%).10 In a similar survey it was determined that 77% of Americans go online on a daily basis - further suggesting the internet as a valuable source of real-time information.11Whether health professionals continue to explore technology platforms as a means to disseminate health information or not, the average American adult is already turning to the web for more health information. As of 2004, it was found that 80% of US adults have looked online for health information, but only one-third of these individuals discuss their findings with a physician.12 This poses concern for the possibility of misinformation.Therefore, it is important that health educators address the publicÆs concerns online with evidence-based information packaged in language the public can easily understand. While the literature suggests that smartphone-accessible internet sources are a possible avenue for information dissemination among the Hispanic/Latino population, it is important to confirm this assumption in the community of interest. For this reason, this study aims to characterize how the Sacred Heart community utilizes technology to better direct future public health interventions.  Citations Corona R, Gonzalez T. Cohen R, Edwards C, Edmonds T.  2009. Latino Needs Assessment: Health and Safety Needs of Latino Children and Families. J Community Health. 34: 195-201 Castaneda H, Holmes S, Madrigal D, Young M, Beyeler N, Quesada J. 2015. Immigration as a Social Determinant of Health. Immigration as Social Determinant of Health. 36:375-92Sarver J; Baker D (2000) Effect of Language Barriers on Follow-up Appointments After an Emergency Department VisitMcAllister M, Dunn G, Payne K, Davies L, Todd C. 2012. Patient empowerment: The need to consider it as a measurable patient-reported outcome for chronic conditions. BMC Health Services Research. 12:157 Cameron K, Francis L, Wolf M, Baker D, Makoul G. 2007. Investigating Hispanic/Latino Perceptions about colorectal cancer screening: A community-based approach to effective message design. Patient Education and Counseling 68: 145-152Calvo, 2015; Disparities in Quality of Healthcare of Children from Immigrant Families in the USTao, 2016; Spanish-Language Consumer Health Information Technology Interventions :A Systematic ReviewCohen D, Nardone B, Cotton M, West D, Kundu R. 2014. Use of a mobile application to provide peer-reviewed acne-related health education. Jama Dermatology 150(6): 660-661Bender M, Martinez S, Kennedy C. 2016. Designing a Culturally Appropriate Visually Enhanced Low-Text Mobile Health App Promoting Physical Activity for Latinos. Information Technology 27(4) 420-428Pew Research Center. Internet/Broadband Fact Sheet. (2018) Accessed from: http://www.pewinternet.org/fact-sheet/internet-broadband/#Perrin A &amp; Jiang J. (2018) About a quart of U.S. adults say they are æalmost constantlyÆ online. Pew Research Center.Fox S &amp; Duggan M. (2013) Health Online 2013. In Pew Research Center (Ed.), Pew Research Internet and American life project (pp. 1-29). Washington DC: Pew Research Center.</t>
  </si>
  <si>
    <t xml:space="preserve">There are no direct benefits to the participants in the study. </t>
  </si>
  <si>
    <t xml:space="preserve">We are excluding children under 18 because we are assessing the technology usage of adults of the community. All other adults patients will be eligible. </t>
  </si>
  <si>
    <t>This study aims to identify which technology platform would be the best to use for health information dissemination within the Sacred Heart Center by answering the following questions:What device do community members have the most access to?How often do community members use their device?What health related activities do community members use their devices for?Which devices do community members use to research health information?What kind of health topics do community members research using their devices?</t>
  </si>
  <si>
    <t>Team members will have weekly meetings either in person or via google Hangouts to update the team on any changes and to prepare for the next week. If there is any issue with the project, the PI can be texted, called, or emailed to discuss how it should be addressed. Because this study does involve a non-VCU site, communication will occur via text and phone calls as needed. In addition to that, coordination plans will be confirmed via the prior weekly meeting.</t>
  </si>
  <si>
    <t xml:space="preserve">This knowledge will better direct the development of technology-based public health interventions for members of this community. </t>
  </si>
  <si>
    <t xml:space="preserve">Study participant information will only be available on-site at the Sacred Heart Center. Researchers will hold a booth outside of community events with a sign that lets community members know that we are conducting a short technology assessment because we hope to build a tool that will help their community. This booth will be set up in the center after mass, during which members of the community often visit the center. Researchers will also be present at the Sacred Heart Center booth during the Spanish Heritage festival. </t>
  </si>
  <si>
    <t xml:space="preserve">To evaluate the types of technological devices community members own or have access to. To characterize the frequency at which community members use their devices.To identify which platforms community members use to research health issues.To use the data to better inform which platforms public health educators should focus their efforts on creating educational material for. </t>
  </si>
  <si>
    <t xml:space="preserve">---We will conduct a quantitative, cross-sectional survey among adult patients 18 years old and above during and after three community events: after mass by the Sacred Heart Church and during the Spanish Heritage Festival. The data collected will be used to determine which technology platform is most used by community members, to better inform strategic dissemination of health information. To survey the Sacred Heart Community, researchers will be at the Sacred Heart Community Center which is located in front of the church. Community members who visit the center after mass will be informed of our project and asked to participate in our anonymous survey. Additionally, The Sacred Heart Center participates in the communityÆs annual Spanish Heritage Festival, during which our research team will be present at the Sacred Heart booth. The informational paragraph that exists at the beginning of our survey will be read to all who wish to participate, and a standard verbal consent process will be used to inform potential subjects about the goals of the survey and explain that no identifiable information will be collected in the survey. Both paper and electronic surveys will be available for participants based on their preference. In other words, participants can choose to have the RedCap Survey link emailed or texted to them if they prefer. æSurvey questions originate from a Pew Research Survey, and were further reduced from a previous VCU IRB approved technology assessment. (attached as a supporting document). The remaining 32 questions will not contain any identifiable patient information. No health information, aside from general questions like how a participant researches health information, and one optional question about health insurance status, will be required or utilized from the patients to complete the study. All electronic data will be collected through the secured RedCap platform. Any paper surveys will be inputted into the RedCap platform and kept in a secure location until all presentations and posters are completed should this project be approved for publication. Data analysis will include statistical measures of the data to compare the different uses of technological platforms for different functions. </t>
  </si>
  <si>
    <t>Sacred Heart Center ;Sacred Heart Center ;</t>
  </si>
  <si>
    <t>HM20013903</t>
  </si>
  <si>
    <t xml:space="preserve">Employment according to African American young adults with intellectual disabilities </t>
  </si>
  <si>
    <t>Faye Belgrave</t>
  </si>
  <si>
    <t xml:space="preserve">The purpose of this study is to gain a more nuanced understanding of the facilitators and barriers to employment for African Americans with intellectual and developmental disabilities (IDD). The Commonwealth of Virginia remains out of compliance per the provisions set forth by its settlement agreement with the United States Department of Justice to reshape much of its service system for individuals with IDD (The ARC of Northern Virginia, 2017); therefore, it is timely to take stock of the ongoing issues of access to and participation in employment for African Americans with IDD. The challenges facing racial/ethnic minorities with IDD have been described extensively (Anderson et al., 2013; Maga±a, Parish, Morales, Li, &amp; Fujiura, 2016; Newman et al., 2011). They experience poorer health outcomes (Maga±a, Parish, Morales, Li, &amp; Fujiura, 2016), endure social isolation, limited work options and access to employment training opportunities (Balcazar et al., 2012; Gary, Sima, Wehman, &amp; Johnson, in press; Wehman et al., 2015), and have an increased risk of poverty among other adversities (Emerson, 2007; Lindstrom, Hirano, McCarthy, &amp; Alverson, 2014). Race/ethnicity has been a consistent predictor of community-based employment for adolescents and young adults with IDD (Arango-Lasprilla et al., 2009; Arango-Lasprilla et al., 2010; Carter, et al., 2012; Simonsen &amp; Neubert, 2012; Wehman et al., 2015). Despite federal policies and incentive programs intended to increase employment of people with disabilities, there is a discouraging lack of improvement in the employment of adults with IDD (American Institutes for Research, 2015; Inge &amp; Wehman, 2018; Simonsen &amp; Neubert, 2012; Siperstein, Heyman, &amp; Stokes, 2014). Their unemployment rate is more than twice as high as adults without disabilities, with only 44% of adults with ID aged 21-64 participating in the labor force compared to 83% of the general population (Siperstein, Parker, &amp; Drascher, 2013). Among those unemployed, the percentage of African Americans is nearly twice as high as Whites (Bureau of Labor Statistics, 2017). Barriers to access and advancement in employment (e.g., restricted aspirations, limited access to postsecondary training, lack of supports and accommodations, discrimination) have been well-document (Lindstrom, Kahn, &amp; Lindsey, 2013). Extant literature offers strategies to enhance work readiness including developing individual skills, broadening the range of employment opportunities explored, obtaining postsecondary training, providing customized supports to facilitate advancement, and advocacy (Lindstrom, Kahn, &amp; Lindsey, 2013; Wehman, 2013; Wehman et al., 2015); however, in addition to considering individual characteristics and disability as challenges or facilitators of employment success (Sevak et al., 2015), interventions should be targeted and reflect cultural and contextual considerations specific to the consumer group (Hasnain &amp; Balcazar, 2009). Without sociocultural context, it may be problematic or even impossible to elucidate the complexity of lived experiences, which is essential for the kind of situated understanding required to build knowledge on the intersections of race, disability, and employment (McDonald, Keys, &amp; Balcazar, 2007).  The contribution of this study is to understand the cultural and contextual factors that mediate race and disability, and their impact on employment outcomes.  Time for action is overdue. In a system that privileges White, able-bodied men and women, individuals who have a disability and are of minority status are often forced to live in restricted life spaces. Racial/ethnic minorities and those with disabilities continue to experience a complex interconnectivity influenced by social disenfranchisement. They endure personal indignity, pervasive poverty, and subpar community-based services that undermine upward mobility and the opportunity to live their best lives. Banks (2018) further emphasized that individuals who are both African American and disabled ôcannot be fully empowered until traversing oppressions themselves are deconstructed and eliminatedö (p. 897); therefore,intersectionality (Crenshaw, 1989) will serve as the lens through which I will explore the co-occurrence of multiple identities of difference (e.g., African American, intellectually disabled, employed, unemployed) and oppressive systems and contexts (e.g., poverty, white supremacy, marginalization, stigma) (Erevelles &amp; Minear, 2010; McDonald, Keys, &amp; Balcazar, 2007). The proposed focus group study is the first step of a multi-phased investigation with 18 to 30-year-old African American adults with IDD in Virginia aimed to identify cultural facilitators and barriers to their employment, and to unpack their dual disadvantage and how those disadvantages contribute to employment outcomes. Knowledge gleaned from the focus groups will inform the development of a multi-component culturally-relevant intervention to improve employment and ultimately, confront the social injustices researchers, practitioners, and community leaders seek to ameliorate. </t>
  </si>
  <si>
    <t>Although the immediate direct benefit to participants is minimal, the long term benefit to participants includes the focused, targeted application of a culturally informed community-based intervention to address the employability of African American young adults with intellectual and developmental disabilities</t>
  </si>
  <si>
    <t xml:space="preserve">The aim of this study is to determine the contextually and culturally specific factors impacting employment of African Americans with intellectual and developmental disabilities; thus, only individuals who identify in this ethnic group and diagnosis will be recruited to participate. </t>
  </si>
  <si>
    <t>Q1. What are the first-person perspectives on employment and employment opportunities of African American young adults with IDD?Q2. What are the specific cultural and contextual factors that contribute to employment opportunities for African American young adults with IDD?</t>
  </si>
  <si>
    <t xml:space="preserve">A digital communication log will be maintained by the PI and will be accessible to all members of the research team. The log will contain detailed notes on the research design, methods of data collection, process of analyses, and appropriate contact information for all parties. Additionally, the roles of responsibilities of each research team member will be noted for each research activity. The PI will confirm that each research team member has received, read, and understand their responsibilities for all research activities. </t>
  </si>
  <si>
    <t xml:space="preserve">This study is the first step of a multi-phased investigation with African American adults with IDD in Virginia aimed to identify cultural facilitators and barriers to their employment, and to unpack their dual disadvantage and how those disadvantages contribute to employment outcomes. Knowledge gleaned from the focus groups will inform the development of a multi-component culturally-relevant intervention to improve employment and ultimately, confront the social injustices researchers, practitioners, and community leaders seek to ameliorate. </t>
  </si>
  <si>
    <t xml:space="preserve">All members of the research team will recruit African American adults with intellectual disabilities, their guardians and/or caregivers ages 18 years and older who live in Richmond and the tri-cities area using flyers and verbal marketing. Recruitment efforts will be made via email, phone, and in person. Flyers will be provided to agencies who provide employment services to individuals with IDD as well as agencies who provide general services to individuals with IDD. Potential participants will be able to contact Dr. Khalilah Johnson directly to ask questions and enroll in the study. Additionally, our community partner, the Mrs. Sherrina Sewell with DARS, will recommend community members from Richmond and the tri-cities area to target for the study. Ms. Sewell will supply the names and contact information of potential participants to members of the research team. These individuals will contacted via telephone and receive a flyer via email. Initial communication with potential participants will involve informing them of the purpose of the study and screening to confirm their eligibility based on inclusion/exclusion criteria. Screening questions will include the following: 1) In terms of race, how do you identify?; 2) How old are you?; 3) Are you able to fluently read, write, and speak English?; 4) Have you ever been diagnosed with intellectual disability, developmental disability, or other cognitive impairment? Research team members will note if potential participants are eligible. No other documentation from screenings will be obtained. </t>
  </si>
  <si>
    <t xml:space="preserve">Aim 1 û Identify and describe the cultural specific factors that contribute to employment opportunities for African Americans with IDD Aim 2 û Qualitatively assess and describe the employment needs and opportunities of African American young adults with IDD in Richmond and the tri-cities area Aim 3 û Describe the employment needs and opportunities identified by guardians/caregivers </t>
  </si>
  <si>
    <t xml:space="preserve">A phenomenological approach (Moustakas, 1994) will be utilized to explore the range and varieties of lived experiences of African American adults with IDD, and to interpret the aspects of meaning that are associated with being African American, having IDD, accessing and participating in employment. Specifically, focus groups will be used as a method of data collection as it allows for the generation of new ideas and attitudes formed within specific contexts, including attitudes regarding African Americans with IDD and employment (Breen, 2016). Group interaction encourages discussion between participants and bridges connections between their experiences (Nagle &amp; Williams, nd). Conducting focus groups will provide a deeper and more nuanced understanding of the employment experiences of African American young adults with IDD, their perspectives and expectations of employment opportunities in Richmond and the tri-cities area. Eight total focus groups û four focus groups with adults with IDD and four focus groups with guardians/caregivers û will be completed. Each focus group will be comprised of 4 to 6 participants and follow the same discussion guide developed for each specific group. All focus groups will be conducted in-person at a venue centrally located to the participants. The PI will serve as moderator for all focus groups. Additionally, 10 employed African American adults with IDD, 10 unemployed African American adults with ID, and 10 guardians/caregiver participants from the focus groups will be invited to complete in-depth interviews. This interviews will be completed individually or in child/guardian pairs. By including both individuals with IDD and guardians/caregivers in a variety of interview formats, we will be able to increase the range of voices and experiences brought to the data collection effort and generate deeper insights and understanding through collaborative reflection, and as a result, increase trustworthiness of the data. Consent forms and demographic surveys will be completed and collected prior to the focus group. </t>
  </si>
  <si>
    <t>Department for Aging and Rehabilitation Services ;Department for Aging and Rehabilitation Services ;Department for Aging and Rehabilitation Services ;</t>
  </si>
  <si>
    <t>HM20014308</t>
  </si>
  <si>
    <t>Piloting a teacher-delivered model of a personality-targeted substance use prevention intervention for adolescents</t>
  </si>
  <si>
    <t>Jasmin Vassileva</t>
  </si>
  <si>
    <t xml:space="preserve">Substance use in adolescence: The United States is currently in the grips of one of the most severe addiction epidemics in its history. Drug addiction has been declared a public health crisis by the Surgeon General of the United States (1), by the PresidentÆs Commission on Combating Drug Addiction and the Opioid Crisis, and by the Commonwealth of Virginia. In Virginia, the rate of heroin and/or fentanyl overdose deaths among young people ages 15-24 was 8.2 per 100,000 in 2016, while the rate of emergency department visits for opioid overdoses was an astonishing 170.6 per 100,000 among the same age group (2). Nationwide, the number of overdose deaths involving opioids has tripled since 1999 among adolescents aged 15-19 (3). Alcohol continues to be the most widely used substance among adolescents in 2017, with 62% of high school students having consumed alcohol and 45% of high school students having been drunk at least once in their lives (4). In Virginia, 10.65% of adolescents aged 12-17 report using alcohol in the past month and 11.42% report using marijuana (5). Substance use prevention strategies for adolescents: Adolescence is a critical developmental period characterized by increased neuroplasticity and neuromaturation (6, 7). Exposure to heavy substance use during this period is associated with permanent consequences (8). There is a pressing need for effective substance use prevention strategies for adolescents, particularly for those most at risk of developing SUDs. Health economic analyses indicate that for every dollar invested in substance use prevention, $5-10 are directly returned (9). Despite this, many current policies still focus on remedial rather than on preventive approaches (10) and only 14% of schools in USA implement evidence-based programs (11). Most school-based prevention programs are universal, shown to have only weak positive or even negative, iatrogenic effects on substance use (12). Such programs require targeting large number of students in order to prevent a single case of substance misuse. For example, even the most highly supported evidence-based universal prevention program, Life Skills Training (or UnPlugged (13)), must be delivered to 100 students in order to prevent a single case of cannabis misuse. One possible contributing factor to the poor outcomes of universal prevention programs is that they target generic factors implicated in normal drinking and drug experimentation, and fail to target factors known to increase risk for SUDs.Externalizing and internalizing pathways to adolescent substance use: From the multiple etiological risk factors for SUD, externalizing and internalizing personality traits have been identified as some of the most salient. One of the most influential models in the field is the personality-based developmental model of SUD (14), which proposes that four distinct and independent lower-order (i.e. more narrowly defined) personality traits confer specific risk for different types of SUD and associated externalizing/internalizing psychopathology: Impulsivity (IMP), Sensation Seeking (SS), Anxiety Sensitivity (AS), and Hopelessness (H). These traits have been differentially associated with the positively and/or negatively reinforcing properties of different classes of drugs and susceptibility to different types of addiction. The two externalizing traits (IMP &amp; SS) have been associated with sensitivity to the positively-reinforcing incentive properties of drugs, with IMP associated specifically with stimulant misuse and SS with alcohol, cannabis, and polysubstance misuse (15-18). In contrast, the two internalizing traits (AS &amp; H) have been associated with preferential misuse of depressant and anxiolytic drugs, such as sedatives, opioids, and benzodiazepines, and a specific form of alcohol misuse related to coping mechanisms (18, 19). Critically, these personality risk factors are modifiable and are directly targeted by novel selective school-based prevention interventions. The Preventure Program: A personalized substance use prevention program targeting externalizing and internalizing personality risk factors. Preventure is a brief (two 90-minute sessions) selective school-based prevention program that targets youth with elevated scores on one of the four personality risk factors (IMP, SS, AS, H). It consists of cognitive-behavioral interventions tailored to the specific personality risk profile and administered in a group format, known to promote greater peer involvement. Preventure has proven remarkably effective in reducing substance misuse and mental health symptoms among high-risk secondary students by 30-80% in five separate randomized-control trials conducted in Canada (20), the UK (21, 22), Australia (23, 24) and the Netherlands (25), with effects lasting for up to 3 years post-intervention. There is evidence of additional ôherd effectsö of the program on low-risk students (i.e. students who didnÆt go through the intervention but who attended schools where it had been delivered), who show 29% reduction in the odds of drinking, relative to low-risk students in control schools (26). This effect compares favorably to some of the best results from universal prevention programs; however, it only requires intervening upon 45% of the population, clearly increasing its cost-efficiency (27). Notably, PreventureÆs number-needed-to-treat (NNT) indices of effect sizes at 6- and 12-months post-intervention have been as low as 2, suggesting that for every 2 interventions delivered, 1 case of alcohol misuse was prevented (21). A recent summary of the effects of all trials testing brief, personality-targeted interventions for substance misuse conservatively concluded that such interventions reliably produce a moderate effect (CohenÆs d =.46), with odds ratios (OR) between 0.4 and 0.5, which correspond to a 50-60% decreased likelihood of reporting binge drinking 6 months post-intervention (28). These effect sizes are remarkable, given that the most effective universal prevention programs have NNT values from 9 to 30 for alcohol and up to a 100 for illicit drug use outcomes and are much more labor-intensive, often consisting of 30 or more sessions (29). Similar effects of Preventure have been observed with diverse populations in different cultural contexts including French and English Canadian adults (30), urban and rural Canadian youth (20), Aboriginal Canadian youth, and youth in Australia, the Netherlands and the UK (21-23). In addition to reducing substance use, Preventure has been shown to reduce emotional and behavioral problems specific to each personality profile (31).From Efficacy to Effectiveness: A teacher-delivered model of Preventure. Critically, preliminary evidence indicates that Preventure can be equally effective when delivered by trained school teachers(32), as indicated by a recent cluster-randomised trial, known as the Adventure Trial, which has replicated the prevention effects of the program on alcohol and cannabis use (26, 32). This indicates that targeted interventions can be successfully delivered by teachers, which is key for the development of effective (as opposed to merely efficacious) interventions. This shows the potential for selective targeted interventions to become sustainable school-based prevention model and increases their long-term scalability and sustainability. </t>
  </si>
  <si>
    <t>High-risk participants receiving the intervention may benefit from this research by decreasing their substance use (and/or maintaining non-risky patterns of use) and associated consequences.</t>
  </si>
  <si>
    <t xml:space="preserve">The main goals of the study are to assess the feasibility of administering Preventure, a brief selective school-based prevention intervention, using a teacher-delivered format in the United States and the feasibility to assess its standard primary and secondary outcomes, including a novel neurocognitive outcome at baseline and follow-up. We hypothesize: (1) Intent-to-treat (ITT) analyses will support the feasibility of delivering the intervention to at least 75% of high-risk students; (2) The majority of teachers will achieve an adequate treatment fidelity PIFA score; (3) Recruitment, retention, and adherence rates in the United States will be comparable to those of Preventure trials in other countries (i.e., approximately 85% retention rates at 12-month follow-up).  </t>
  </si>
  <si>
    <t xml:space="preserve">Prior to the beginning of the study, a meeting will take place with the PI, Dr. Thomson (trained in the 'train-the-trainer' model of Preventure), the community partner, and all school staff involved to finalize plans for the baseline and follow-up assessments, the intervention, and discuss any issues. Following this, communication will primarily take place via email and/or phone conversations as needed, with quarterly in-person meetings scheduled. The school staff will be instructed to inform the PI of any problems with the study via email or phone. </t>
  </si>
  <si>
    <t>This project aims to pilot a personality-based prevention intervention, delivered by school staff (teachers and counselors). Risky substance use among adolescents is widespread, with rates of substance use more than doubling between adolescence and young adulthood, underscoring the critical nature of this transitional period. Despite the significant rate of substance use problems in students, very few seek or receive treatment. Accordingly, effective interventions to prevent and intervene in substance use problems are needed.</t>
  </si>
  <si>
    <t xml:space="preserve">Teachers will make announcements in class to inform the students about the study (see scripts for study announcement). Announcements will be made at least twice, to make sure that students who may have been absent hear about the study. All assenting students, regardless of risk status or whether they will participate in the intervention, will be assessed at baseline and followed-up at 3-, and 6-months post-intervention. Assessments will be conducted with REDCap on VCU-owned tablets in a classroom or assembly format during school hours. Responses to the Substance Use Risk Profile Scale will determine personality risk status. </t>
  </si>
  <si>
    <t>The studyÆs first aim is to test the feasibility of implementing a teacher-delivered format of Preventure using ITT principles, with previous studies showing ITT efficacy when 75% of high risk students were delivered the intervention. We aim to evaluate the resources required for this level of implementation.The studyÆs second aim is to assess the treatment fidelity of the teacher-delivered format of Preventure using the Preventure Intervention Fidelity and Adherence (PIFA) Scale. The studyÆs third aim consists of three sub-aims: (1) Determine the feasibility of assessing the standard primary (alcohol and drug use and misuse) and secondary (mental health symptoms) Preventure outcomes with entire 7th and 9th grade cohorts at baseline (pre-intervention) and follow-up (6- and 12-month post-intervention); (2) Determine the feasibility of assessing novel neurocognitive proximal outcomes, such as delay discounting, a transdiagnostic neurocognitive endophenotype of primary etiological significance for SUDs; and (3) Determine the estimates of recruitment, retention, and adherence for a larger and sufficiently powered NIH-funded trial, which will be the first RCT with Preventure in the United States.</t>
  </si>
  <si>
    <t xml:space="preserve">The design of this feasibility study is based on the guidelines for non-pharmacological clinical trials by the Consolidated Standards of Reporting Trials (CONSORT) group (33) using  an intent-to-treat (ITT) protocol. Four Richmond schools will participate in this pilot: (1) Binford Middle School, an urban middle school consisting largely of African-American students of disadvantaged background; (2) Midlothian High School, a high-ranking large suburban high school; (3) Carver Academy, an alternative school, the smallest high school in Chesterfield county; and (4) Saint Gertrude High School, an urban all girl Catholic high school. The schools were selected deliberately for their different characteristics and age/grade levels (8th and 9th), as this will allow us to determine whether school characteristics and different rates of substance use and risk behaviors may require restructuring the intervention and tailoring it to specific school environments. The interventions in two of the schools (Binford &amp; Midlothian) will be delivered by teachers, whereas interventions in the two other schools (Carver &amp; Saint Gertrude) will be delivered by counselors. Counselors from Carver &amp; Saint Gertrude schools have already been trained, whereas teachers from Binford and Midlothian schools will be trained by Dr. Conrod or a high fidelity trainer trained by her research team in a 3-day training workshop covering the theoretical and practical aspects of the Preventure Program. Teachers and counselors from all four participating schools will be supervised by Dr. Conrod or an authorized member of her research team for up to 3 hours as they implement the program in their schools. Supervision will be facilitated and treatment fidelity assessed with the Preventure Intervention Fidelity and Adherence (PIFA) Scale, developed by Dr. Conrod (see documents). All 8th grade students from Binford Middle School and all 9th grade students from the three participating high schools will be invited to take part in the study. As in other Preventure trials, we will aim to obtain approval for active assent from youth, and passive consent from parents, given that previous studies reveal no demonstrable negative effects of the intervention and that obtaining written consent from parents places a large burden on schools to follow-up with families and leads to 40-60% attrition of students who indicate that they wish to participate. We have discussed the passive parental consent procedures with the principals of the four participating schools, who have expressed their verbal support to adopt them for the current study. All assenting students, regardless of risk status or whether they will participate in the intervention, will be assessed at baseline and followed-up at 3-, and 6-months post-intervention. Assessments will be conducted in a classroom or assembly format during school hours. Students who have not agreed to participate in the study will remain in the classroom and be engaged by the teacher with other activities while the researchers are conducting the assessments. Responses to the Substance Use Risk Profile Scale (SURPS (18)) will determine personality risk status. Eligibility will include assenting to the study protocol and scoring one or more SDs above the schoolÆs gender-specific norm on the SURPS. Students who meet eligibility criteria will be invited to take part in the intervention. Participating schools will receive an incentive of $1,000 and participating students will receive $5 in Amazon or ITunes gift cards for each assessment wave (baseline, 3-and 6-months post-intervention). Participants. Participants will be 8th grade students enrolled in Binford Middle School (N = 150) and 9th grade students from Midlothian High School (N = 470), Carver Academy (N = 60), and Saint Gertrude High School (N = 50), all of which have agreed to participate in this pilot. Based on previous studies, approximately 45% of students will be identified as high risk.  Feasibility. Previous studies utilizing this school-based prevention intervention (20-22, 26) have had little difficulty in implementing a similar protocol, regardless of location (e.g. London, Montreal, Vancouver, Sydney, etc.). Based on recruitment rates of previous studies, student participation rates and retention rates are expected to be 75%-80% for up to 3-years follow-up. Given our much shorter follow-up period (up to 1 year), we expect our retention rates would be higher. ASSESSMENTS (Baseline, 3-month, 6-month): Considering the complexity of the data collection procedures (longitudinal design with data acquisition at 3 different time points, unorthodox school-based method of assessment), it was a priority to automate most of the data acquisition, scoring, entry, and transfer, without jeopardizing validity. For these reasons, we will upload all assessment instruments into the REDCap electronic data capture system, where each participating student will have a REDCap form with an individual code number, which will remain the same for the 3 assessments (baseline, 3- and 6-month post intervention). Though typically administered online, REDCap supports fully offline administration, which will help us avoid problems with schoolsÆ unreliable internet connectivity. The assessment battery will be delivered to students in classrooms on VCU-owned tablet computers, which will be equipped with noise-cancelling headphones to reduce distractions. Data will be uploaded to secure servers as soon as the tablets are brought back to VCU. Only the VCU researchers will have access to the collected data to ensure that the schools do not have access to sensitive information provided by students for the study.  1. Personality Assessment (Screening): Personality risk for substance use will be assessed with the Substance Use Risk Profile Scale (SURPS(18); see Appendix), a 23-item self-report questionnaire assessing variation in personality risk for substance misuse along 4 dimensions: Impulsivity (IMP), Sensation-Seeking (SS), Anxiety-Sensitivity, and Hopelessness (H). The scale has good concurrent, predictive, and incremental validity in differentiating adolescents and adults prone to reinforcement-specific patterns of substance use and misuse (18, 35). A recent evaluation of the cut-off scores used to select high-risk youth suggest high sensitivity (80%) and high specificity of each subscale (70-80%) in predicting risk for alcohol and drug misuse and specific mental health problems (34). To select high-risk students to participate in the intervention, we will use the regular cut-off used in previous studies, namely 1 standard deviation above the school mean (i.e. the top 16% of the population) on one of the four personality risk factors (IMP, SS, AS, H). 2. Drug and Alcohol Use (Primary Outcomes): In order to ensure compatibility of our primary outcome measures with previous and ongoing studies with Preventure, our primary substance use outcomes were selected to match the ones used in these studies (22, 23). Primary effectiveness outcomes will include onset and severity of problem drug use, assessed using the CRAFFT(36) û a brief screening measure for adolescent substance misuse with good psychometric properties, previously shown to be related to personality risk (35). Alcohol use will be assessed with separate quantity and frequency of use measures, combined to make a composite score. Binge drinking will be assessed by asking students to report how often they consumed 5 or more alcoholic beverages (4+ for girls) on one occasion in the past 6 months. Alcohol-related harms (i.e. problem drinking), will be assessed using a 7-item shortened version of the Rutgers Alcohol Problem Index, consisting of the most frequently endorsed items by adolescents from previous studies with Preventure.3. Mental health symptoms (Secondary outcome): will be assessed with the Strengths and Difficulties Questionnaire (SDQ (37)), a brief behavioral screening questionnaire that measures prosocial behaviors (5 items) and four types of problem behaviors/psychopathology: emotional symptoms (5 items), conduct problems (5 items), hyperactivity/ inattention (5 items), and peer relationship problems (5 items). The four (problem) scale scores are added together to generate a total difficulties score (based on 20 items). Scores can be used as continuous variables, or classified as normal, borderline or abnormal based on USA norms. 4. Neurocognitive Function (Secondary outcome): will be assessed with the Monetary Choice Questionnaire (MCQ (38)), a measure of delay discounting, consisting of a set of 27 choices between smaller rewards ($11-80) available immediately, and larger delayed rewards ($25-85) available at delays ranging from 7 to 180 days. Discount rates (k) will be estimated using a hyperbolic discount function, with higher rates indicating higher impulsivity. Delay discounting, considered one of the most viable endophenotypes of SUDs (39), is particularly suitable for the purposes of exploring the neurocognitive continuum between impulse control deficits, characteristic of externalizing traits to cognitive (over)control, characterizing internalizing traits (40). PREVENTURE INTERVENTION (22, 28): Students scoring one standard deviation above the school mean on one of the four dimensions (IMP, SS, AS, H) of the SURPS(18) will be assigned to personality-specific groups and invited to participate in two 90-minute group sessions administered by trained school teachers (Binford &amp; Midlothian schools) and school counselors (Carver and St Gertrude schools). In effect, four different types of interventions will be conducted, one for each of the 4 high-risk personality profiles (IMP, SS, AS, H). Each of them has an accompanying therapist/teacher manual and ~35 pages long student workbook (theirs to keep), which incorporate psycho-educational, motivational and cognitive behavioral components, and include ôreal-lifeö scenarios shared by youth with similar personality profiles. The intervention is introduced to students as ôa coping skills workshop in which you will explore your personal strengths and weakness and how to channel them towards your long-term goalsö.The program does not focus on substance use per se, but rather on risky personality-based ways of coping that may lead to substance misuse and other risky behaviors, such as aggression, interpersonal dependence, avoidance and risk-taking. Briefly, students learn about the target personality trait and explore how it affects their decision-making and ability to achieve short and long-term goals. They then examine different coping strategies that can be used to manage that trait in personality-specific high-risk situations. This is done by teaching them cognitive behavioral strategies shown to be effective in challenging each of the cognitive domains believed to underlie these personality risk profiles. Attempts will be made to be least disruptive of the students school activities and to accommodate each school's preferences for time and place of intervention delivery. For example, Binford school prefers to deliver the interventions at the end of the school day on Mondays, when students have time at the end of the school day, which could be used for intervention delivery. In contrast, Carver school prefers that the interventions be delivered during regular class hours, as their students are regularly pulled out of class for various reasons. The interventions will take place in separate classrooms. On average intervention groups consist of anywhere between 5 and 15 students, most averaging around 10 students per group. Between 15-20% of the intervention sessions will be observed by a clinical psychologist (Dr. Thomson) trained by Dr. Conrod in the "train-the-trainer" model of Preventure and licensed as a Preventure trainer, who will assess the fidelity of the delivered interventions using the PIFA scale (see documents). STATISTICAL APPROACH:	   We have adopted a feasibility approach, given the novelty of the teacher-delivered format and that the proposed study would be the first study with Preventure in the US. We will determine the percentage of the total eligible high-risk students who were delivered the intervention and the quality of interventions delivered by teachers (according to the PIFA Scale). The standard feasibility outcomes (i.e. recruitment, retention, and adherence) will be analyzed descriptively by counts and proportions (including associated 95% confidence intervals [CIs]). Following CONSORT guidelines(33), the analysis of effectiveness will be exploratory and will follow the intent-to-treat (ITT) principle, in which sensitivity analyses will evaluate outcome when missing data are treated using different assumptions about missingness. Data will be described for each intervention group (e.g., means, standard deviations, frequencies) at each grade level. Graphical summaries will include mean plots and boxplots. Mean change scores (3 months minus baseline, 6 months minus baseline) and associated standard deviations will be calculated for each outcome and 80% one-sided upper CI limits obtained. These summaries and CIs will help inform the sample size calculations of a full-scale trial for NIH submission. Effects sizes and minimal important difference of the outcomes will be used to determine the clinical significance of the results. </t>
  </si>
  <si>
    <t>Beacon Tree Foundation;</t>
  </si>
  <si>
    <t>HM20014435</t>
  </si>
  <si>
    <t>Culturally  Enhancing a Motivational Interviewing  Intervention For Latinx Adolescents</t>
  </si>
  <si>
    <t>Rosalie Corona</t>
  </si>
  <si>
    <t xml:space="preserve">Latinx youth (under 18 years of age) are one of the fastest growing groups in the United States (Colby &amp; Ortman, 2015). The number of Latinx youth in the U.S. more than doubled between 1993 and 2013 (Krogstad, 2014) and census projections estimate that Latinx youth will comprise nearly 30% of the total U.S. population by 2060 (Colby &amp; Ortman, 2015). In the last decade, the dispersion of the Latinx population across the U.S. has resulted in rapid growth in Latinx communities in areas that had previously not had many Latinx residents. Many of these ônew Latinx destination communitiesö are in southern U.S. states (Stepler &amp; Lopez, 2016). In fact, the Latinx population in the greater Richmond, VA area increased by 106% between 2000 and 2012 (Brown &amp; Patten, 2014). It is estimated that the Latinx population will be the largest racial/ethnic group in the VA counties of Henrico and Chesterfield and City of Richmond by 2040 (Weldon Cooper Center for Public Service, 2018). ?	Adolescents living in new Latinx destination communities have unique experiences, challenges, and needs (Brietzke, &amp; Perreira, 2017; Gonzalez et al., 2013). Adolescents and their families in these communities are faced with a lack of bilingual resources in school and medical settings (Corona, et al., 2009), and they express concerns about discrimination (Perreira et al., 2010) and adolescent substance use problems (Corona et al., 2009). As such, Latinx adolescents and their parents in new Latinx destination communities, such as the greater Richmond area, may be missed in tobacco prevention efforts because of language access issues. ?	In a national representative sample of high school students, 32% of Latinx (compared to 33% European American and 26% African American) students were current tobacco users (Kann et al., 2016). The percent of students who had ever tried cigarettes, smoked a whole cigarette before age 13, and who smoked more than 10 cigarettes per day was also higher among Latinx adolescents than their peers (Kann et al., 2016). Data from the Virginia Youth Risk Behavior Survey revealed that the number of high school students who currently smoked cigars and used electronic vapor products was highest for Latinx adolescents compared to European Americans and African Americans (VDH, 2015). Younger adolescents are also susceptible to initiating smoking. For example, 9.5% of Latinx middle school students had ever tried smoking a cigarette and 7.4% had used electronic vapor products (VDH, 2015). While the percentage of Latinx middle school students who use tobacco products was lower than that of African Americans, by high school this trend had reversed, highlighting a potential window for intervention.?	This epidemiological data on Latinx adolescents indicate a public and local health concern given that the younger the age of substance use onset, the higher the likelihood of developing a substance use disorder (Flory et al., 2004; McGue, et al., 2001). Moreover, Latinx adults are disproportionately burdened by the health consequences associated with tobacco use (e.g., cancer, heart disease; American Cancer Society, 2015; Benjamin et al., 2017). For these reasons, culturally appropriate interventions that prevent the initiation of and/or escalation of tobacco use for Latinx adolescents are needed to target this public and local health concern. ?Incorporating Culture into Tobacco Prevention?	Family plays an important role in the Latinx culture as is evidenced by several cultural values that emphasize family relationships (i.e., familismo, respeto, simpatφa). For example, familismo, conceptualized as the value on family as the primary source of social support and identity (Romero &amp; Ruiz, 2007; Smith-Morris et al. 2013) highlights intimate family bonds built on loyalty and solidarity throughout one's life (Marin &amp; Gamba, 2003). Familismo plays a central role in Latinx adolescentsÆ career decisions and their everyday behavior (Fuligni, Witkow, &amp; Garcia, 2005). Prior work has demonstrated that higher levels of familismo are associated with decreased Latinx adolescent tobacco use (Castro et al., 2009; Cruz et al., 2017). Familismo can also impact Latinx adolescentsÆ intervention engagement. Burrow-Sanchez and colleagues (2015) found that Latinx adolescentsÆ engagement in a substance use prevention intervention differed based on adolescentsÆ cultural values and ethnic identity. Specifically, Latinx adolescents with low ethnic identity and familismo responded best to the standard intervention, whereas Latinx adolescents with higher ethnic identity and familismo responded best to the culturally accommodated intervention. 	?	Stein et al. (2014) conceptualize parenting practices such as parental monitoring and close/warm family relationships as behavioral manifestations of familismo. Robust findings in the literature are that increased parental monitoring and warm/close relationships are associated with decreased tobacco use among Latinx adolescents (Elder et al., 2000; Shakib et al., 2003). As such, engaging parents in the prevention of tobacco use for Latinx adolescents is important and culturally relevant. In fact, research has demonstrated the effectiveness of parenting programs in reducing Latinx adolescent risk behaviors, including tobacco use, and promoting better parent-child relationships (e.g., Estrada, et al., 2015; Prado et al., 2012). ?	Despite the importance and cultural relevance of including parents in prevention programs, engaging them remains a significant barrier. Extant family interventions for Latinx are relatively long-term (usually around 10-17-week sessions). Brief interventions may be particularly suitable for Latinx given their high rates of treatment underutilization, their high dropout rates, and the multiple practical and cultural barriers they experience when accessing substance use services (De Jesus &amp; Xiao, 2014; Fish et al., 2015). Further, parent groups usually suffer from low attendance rates and retention rates (De Jesus &amp; Xiao, 2014; Kouyoumdjian et al., 2003). These low attendance rates may be the result of parentsÆ busy work schedules, transportation, childcare issues, and adolescentsÆ extracurricular activity schedules. Therefore, for families whose adolescents are in the earlier stages of tobacco use or whose parents do not believe they are using tobacco, brief interventions may be the most feasible approach to engage families. ?Using Motivational Interviewing to Prevent Adolescent Tobacco Use?	Motivational Interviewing (MI), an approach designed to increase motivation towards change (Miller &amp; Rollnick, 2002), has shown promising health promoting effects. MI is a client-centered, collaborative, and non-judgmental approach (Miller &amp; Rollnick, 2002). MI is strength-based and promotes the integration of cultural values as important elements of the individualÆs narrative. MI was built on the assumption that ambivalence is a normal part of preparing for change and that people are motivated by what they hear themselves say and not what others direct them to do. MIÆs style is one of guiding the individual to exploring his/her own motivation to change. MIÆs person-centered and directive style is especially effective with unmotivated individuals because it does not shame, increase resistance, nor overwhelm them. Instead, MI focuses on connecting with individuals at their level of readiness to change, and walking alongside their ambivalence, inviting them to move into higher levels of change (Hettema, et al., 2005). ?	MI emerged in the context of addiction treatment and has been widely used for over three decades, but it also demonstrates effectiveness for non-addiction related concerns as well (Young et al., 2013). Several meta-analyses have documented strong empirical support for the effectiveness of MI with adults in addressing a variety of issues including alcohol and drug use, tobacco use, risky behaviors, and medication and treatment adherence (Frey et al., 2011; Lundahl et al., 2013). Furthermore, MI has been found to be effective at improving individualÆs session attendance (e.g., less dropout and missed sessions) when implemented in a university-based clinical setting (Young et al., 2013). ?	More recently, the use of MI has expanded to settings focused on adolescents. In schools, MI has been used successfully to establish peer support programs (Channon et al., 2013) and reduce adolescent school truancy rates (Enea &amp; Dafinoiu, 2009). MI interventions have also been effective at reducing alcohol and drug use among at-risk high schoolers (DÆAmico et al., 2012; Sussman et al., 2012) and tobacco use in particular (Brown et al., 2003; Colby et al., 2005). Borrelli et al. (2015) further note that there is strong support for providing MI as part of parent-child health interventions. In fact, using a 3-session MI intervention with adolescents and parents facilitated their engagement with a prevention program focused on adolescent problem behaviors, which in turn was associated with decreased adolescent substance use (Connell et al., 2007; Dishion et al., 2003). Finally, A±ez and colleagues (2008) found MI to be congruent with core Latinx cultural values, highlighting its relevance to working with Latinx adolescents and their families. _x000c_</t>
  </si>
  <si>
    <t>Participants may not get any direct benefit from this study, but, the information we learn from people in this study may help us design better programs for Latinx families in Virginia. All participants will be randomly assigned to receive one of two versions of the GMIT intervention. Their child and family may benefit from participating in these interventions. Potential benefits include a reduction in adolescent tobacco use.</t>
  </si>
  <si>
    <t xml:space="preserve">The Latinx community is the fastest growing ethnic minority group in Virginia, including localities within the greater Richmond area (Clapp, 2011). Yet they are an understudied and underserved group who face unique barriers to community- and school-based services, including prevention programs focused on adolescent risk behaviors such as tobacco and substance use. They are also a community that is disproportionately burdened by the health consequences of smoking (e.g., cancer and heart disease). In the local community, nearly 90% of Latinx adults expressed concern about adolescent substance use problems (Corona et al., 2009). Qualitative data revealed that adolescent substance use was associated with acculturation stressors, poor parental monitoring, peer influences, and substance use access in the community. 	Although substance use prevention programs have been developed and found to be effective at reducing tobacco use for adolescents, language access issues in the local community are an important barrier for Latinx adolescents and their parents to receive such services. Although the number of bilingual service providers has slightly increased since the 2005-2006 needs assessment, a roundtable organized by the Sacred Heart Center (and other community needs assessments, Holton &amp; Jettner, 2015; Liebert et al., 2012) found that the limited availability of bilingual service providers continue to be obstacles to prevention programming and health treatments for Latinx adolescents in the greater Richmond area. Accordingly, a significant opportunity is being missed to disseminate tobacco prevention skills for Latinx adolescents. 	This gap in prevention services is concerning given Latinx adolescents high risk of initiating and escalating tobacco use. In VA, the percentage of Latinx high school students who currently smoked cigars and used electronic vapor products was higher than that of their European American and African American peers (VDH, 2015). In addition, 9.5% of Latinx middle school students had ever tried smoking a cigarette and 7.4% had used electronic vapor products (VDH, 2015). Finally, data from the 2013 survey indicated that 49% of Latinx high school students who currently smoked had tried to quit smoking (similar data not available for 2015). </t>
  </si>
  <si>
    <t xml:space="preserve">	Cultural factors play an important role in Latinx adolescentsÆ tobacco use. While cultural stressors such as acculturative stress and discrimination place Latinx adolescents at risk of using tobacco (Lorenzo-Blanco &amp; Unger, 2015; Unger et al., 2014), different adolescents may experience their harmful effects to varying degrees. Furthermore, Neblett and colleagues (2012) proposed a model that demonstrates how other cultural factors (i.e., racial-ethnic identity, cultural orientation) protect Latinx adolescents from developing problems within the context of cultural stressors. This model suggests that adolescentsÆ ethnic identity and/or cultural orientation (which includes cultural values) may influence the salience and significance of cultural stressors such as discrimination. For example, Latinx adolescents who are connected to their family may receive positive messages about their culture that can counteract some of the negative messages they receive about their race/ethnicity. Moreover, cultural values such as familismo may provide youth with resources to help them cope with cultural stressors. Findings from empirical studies support this model suggesting that incorporating cultural values (including parenting practices) into the prevention of Latinx adolescent tobacco use can improve outcomes (Lorenzo-Blanco et al., 2013; Soto et al., 2011). 	Motivational Interviewing (MI) is a treatment approach that helps individuals increase their internal motivation towards change (Miller &amp; Rollnick, 2002), and is culturally congruent with core Latinx values (A±ez et al., 2008). MI has also been shown to be effective at preventing adolescentsÆ tobacco use (Brown et al., 2003; Colby et al., 2005). While MI is a promising tobacco use prevention approach, relatively few MI interventions have been implemented with Latinx adolescents or include a focus on alternative tobacco products (ATPs). In the current application, we propose to integrate the VFHY module on ATPs into an evidence-based MI intervention for adolescents (Group Motivational Interviewing for Teens, GMIT) to create a more comprehensive substance use program (GMIT-ATP), which we will linguistically translate for our population. Then, we will further enhance the content and cultural relevance of GMIT-ATP by integrating a parenting component (GMIT-ATP+P). Finally, we will evaluate the feasibility and pilot efficacy of the culturally enhanced intervention (GMIT-ATP+P).</t>
  </si>
  <si>
    <t xml:space="preserve">Weekly team meetings will be held with all research team members. Proper training will be given to all personnel by both PIs. Careful monitoring of protocol will be supervised by the PIs on a weekly basis. </t>
  </si>
  <si>
    <t xml:space="preserve">Participants may not get any direct benefit from this study, but, the information we learn from people in this study may help us design better programs for Latinx families in Virginia. </t>
  </si>
  <si>
    <t>Baseline data will be collected from a sample of approximately 130 parent-adolescent dyads (total participants = 260). Given attrition, we expect that at least 80 families will participate in intervention sessions (40 intervention and 40 control families). Since the intervention will be implemented at the Sacred Heart Center (SHC), potential participants will be recruited through word of mouth at the center as well as other community agencies with the help of the SHC staff and other community partners informing their community members about the study. The study team will also contact community agencies and SHC staff and ask to post flyers inside and outside of their establishments. Potential participants will be self-referred due to their interest in learning more about the study/potentially participating. Potential participants will call the phone number on/email the study flyer and graduate student/PI/COIs on the study team will provide them with the study details. If no study staff is available at any time, potential participants will be able to leave their name and phone number and their call will be returned during working hours. Study staff will also respond email inquiries during working hours. Flyers will be distributed to/placed in community agencies after IRB approval. Phone calls/email by potential participants will be responded on a daily basis, Monday through Friday, by study staff. Phone scripts and flyers that will be used for recruitment purposes have been included. No screening activities will occur.</t>
  </si>
  <si>
    <t>Our Specific Research Aims are to:?	Aim 1: Develop a model of how cultural context, family relationships, and adolescent tobacco related skills/beliefs are associated with smoking and ATP use. Hypothesis 1: Strong cultural values, positive family relationships, strong parent tobacco communication/monitoring, healthy tobacco attitudes, tobacco refusal intentions, and refusal efficacy will be protective against tobacco use, while acculturative stress and discrimination will be a risk factors.?	Aim 2: Examine the impact of the GMIT-ATP intervention on proximal outcomes that have been associated with reduced adolescent tobacco use as well as on distal tobacco use outcomes. Hypothesis 2: GMIT-ATP adolescents will report increased healthy tobacco attitudes, increased tobacco refusal intentions, increased refusal efficacy, and decreased tobacco use in before and after comparisons.?	Aim 3: Test whether the GMIT-ATP+P intervention improves family and parenting factors that have been associated with reduced adolescent tobacco use. Hypothesis 3a: GMIT-ATP+P adolescents and parents will report improvements in family relationships and parent tobacco communication/monitoring in before and after comparisons. Hypothesis 3b: GMIT-ATP+P adolescents and parents will have better family outcomes compared to GMIT-ATP.?	Aim 4: Test whether the GMIT-ATP+P intervention is more effective than GMIT-ATP in improving adolescent tobacco proximal and distal outcomes. Hypothesis 4: GMIT-ATP+P adolescents will report increasing healthy tobacco attitudes, increasing tobacco refusal intentions, increasing refusal efficacy, and decreasing tobacco use compared to GMIT-ATP.?	Aim 5: Explore whether theoretically important components of our behavior change model mediate the interventionÆs impact on tobacco use. Hypothesis 5: We expect that for GMIT-ATP+P participants, increased family relationship quality, parental monitoring of adolescentsÆ tobacco risk related behaviors, and communication about tobacco use will partially mediate the interventionÆs impact on subsequent tobacco proximal and distal outcomes.?	Aim 6: Explore whether the impacts of both interventions are influenced by cultural factors, indicating that these culturally adapted interventions are most helpful for families who have more traditional cultural values and are experiencing more cultural stressors. Hypothesis 6: We expect that for both interventions (GMIT-ATP and GMIT-ATP+P), effects will be strongest when greater traditional cultural values, acculturation stress, or discrimination experiences are present.?</t>
  </si>
  <si>
    <t>Baseline data will be collected from a sample of approximately 130 parent-adolescent dyads (total participants = 260). Given attrition, we expect that at least 80 families will participate in intervention sessions (40 intervention and 40 control families). Data will be collected from youth and their parents at baseline, after the group sessions (i.e., post-intervention), and 3-months after the last group session. The majority of data will be collected in community locations or PI/COIs VCU-based laboratory space using paper surveys available in English and Spanish. Interested participants will contact study staff and receive more information about the details/procedure of the study over the phone (e.g., content/structure of the intervention, random assignment, completion of brief ratings about how useful the content of each session was). Participants who remain interested in participating will schedule an appointment to complete their baseline (pre-intervention) assessment. The assessment at each time point will include a self-administered paper-based survey containing measures that will assess topics such as parent communication about tobacco use, adolescentÆs skills to refuse substances, the family relationship, cultural factors, as well as adolescent tobacco and other substance use.Each family will receive $50 for completing the first assessment, $50 for completing the ratings immediately after the group sessions end, and $75 for completing the ratings collected 3-months after the last group intervention session. The adolescent will have the opportunity to earn $10 at the end of each of the three group sessions for a total of $30. After completing the baseline (pre-intervention) assessment, intervention families will be randomized into the intervention and control groups. Adolescents in the control group will participate in the CHOICE intervention (a group-based motivational interviewing intervention). A bilingual facilitator will use the CHOICE manual to guide each session. Handouts (if applicable) will be provided to adolescents. Session 1 focuses on decision-making, the reasons adolescents choose to use (or not use) substances, and explores the myths and realities of substance use. Session 2 investigates the ôpaths to the problemsö or choices adolescents make about substance use and their outcomes. Also in session 2, participants discuss peer pressure and begin to model responses to pressure from direct and indirect sources. Finally, in session 3, participants develop plans to prepare and respond to high-risk situations where they might be tempted to use substances; they will also discuss information about the dangers of using alternate tobacco products. We will use the VFHY OTP module to guide the information presented about alternate tobacco products. The ONLY involvement for control parents will be in providing permission for their adolescent to participate and in completing pre- and post-measures. Adolescents in the intervention group will also participate in the CHOICE intervention and the discussion focused on ATP use. Adolescents in the intervention and control group will both receive the CHOICE intervention. Parents whose youth are assigned to the intervention group will participate in parenting support groups that will run concurrently with the adolescent-only groups. In addition, they will complete pre- and post-measures. The parent intervention will consist of a support group. We will not have a manual but rather focus on providing parents' general support. At this time, we do not plan on providing them with any handouts. However, if that plan changes, we will submit the handouts to the IRB for approval in an amendment.Follow-up assessments will occur at their designated time point regardless of the familyÆs progress in the intervention program. D.4. Measures. At all four waves participants will complete measures of proximal outcomes such as parent communication about tobacco use and adolescent refusal skills, and the family relationship, and distal outcomes such as adolescent tobacco and other substance use. Prospective measures of tobacco use are particularly important to avoid biases in reporting at these ages, especially for minority youth (Kaestle, 2015). Detailed administrative records will be maintained about recruitment rates, program attendance, and program completion. 	All measures have been used in prior work with diverse samples of adolescents and their families and demonstrate strong psychometric properties. We will use existing Spanish language versions of measures when available. All other study materials (e.g., interventions) and measures will be translated from English to Spanish using a combination of translation by committee and back-translation approaches (Knight, Roosa &amp; Umana-Taylor, 2009; Sireci, Yang, Harter &amp; Ehrlich, 2006). The approach includes multiple steps beginning with an initial translator who translates English materials into Spanish; a second translator who back-translates the material into English; and a third translator who compares the English and Spanish versions and addresses any discrepancies with the first two translators. D.4.1. Demographic Information. (a) Demographics: At baseline, parents will complete a demographic questionnaire that provides information about age, sex, marital status, family income, housing situation, number of children living in the home, their relation to the child participating in the study, family history with substance use, country of birth, education level, religious affiliation, immigrant status and the adolescentÆs age and grade in school. D.4.2. Cultural Factors. (a) Cultural Values. Thirty-six items from the Mexican American Cultural Values Scale (MCVS; Knight et al., 2010) will assess participantsÆ cultural values. The MCVS includes six Latina/o cultural value subscales: Familismo Support (6ûitems), Familismo Obligation (5ûitems), Familismo Referents (5ûitems), Respect (8ûitems), Religiosity (7ûitems), and Traditional Gender Roles (5ûitems). The three Familismo sub-scales can be combined to form one overall Familismo score.  Example items include: ôFamily provides a sense of security because they will always be there for youö (Familismo); ôNo matter what, children should always treat their parents with respectö (Respect); ôIt important to follow the Word of Godö (Religiosity) and ôIt is important for the man to have more power in the family than the womanö (Traditional Gender Roles). Participants are asked to rate how much they believe in each item using a 5-point scale ranging from 1 ôNot at allö to 5 ôCompletely.ö Participants will also complete two subscales from the Multiphasic Assessment of Cultural Constructs-Short Form (MACC-SF; Cuellar et al., 1995): fatalismo and personalismo to assess Latinx cultural values not measured using the MCVS. The fatalismo subscale consists of 8-items (e.g., ôI sometimes feel that someone controls meö) and the personalismo subscale consists of 10 yes/no items (e.g., I like to greet people in a friendly manner when I see themö). (b) Ethnic Identity. Adolescents will complete the Multigroup Ethnic Identity Measure (MEIM) to measure their sense of belonging to their ethnic group, attitudes about the group, and identification with it. Factor analytic work of the original 12-item measure (Roberts et al., 1999) suggests that the measure comprises two factors: ethnic identity search (a developmental and cognitive component) and affirmation, belonging, and commitment (an affective component). Items are rated on a 4-point scale ranging from 1 (strongly disagree) to 4 (strongly agree). For current study, the MEIM will be adapted to use 8 items previously found to be reliable in use with younger adolescents (Huang &amp; Stormshak, 2011). (c) Acculturative Stress.  Participants will also complete the Multidimensional Acculturative Stress Inventory (MASI; Rodriguez et al., 2015), which includes bicultural practices conflict (e.g., ôI feel uncomfortable when others expect me to know Latino ways of doing thingsö), Spanish competency pressures (e.g., ôI have a hard time understanding others when they speak Spanishö), English competency pressures (e.g., ôSince I donÆt speak English well, people have treated me rudely or unfairlyö), and bicultural self-consciousness (e.g., ôI am self-conscious about my Latino backgroundö). Each item is rated from 1 ôStrongly disagreeö to 5 ôStrongly agree.ö (d) Perceived Discrimination. Participants will complete the 9-item Perceived Discrimination Measure to assess the frequency of maltreatment or disrespect by others in daily life (Williams et al., 1997). Measure items include ôYou are treated with less courtesy than other people,ö and ôYou are treated with less respect than other people.ö Participants will respond with a 4-point scale ranging from 1 (never) to 4 (often). 	D.4.3. Proximal Outcomes. Our primary analyses focus on proximal outcomes targeted by the intervention that have been shown in prior work to predict distal outcomes such as adolescent tobacco use. Specifically, we will examine Adolescent Tobacco-Related Attitudes and Skills, Parenting Tobacco-Related Skills, and Family Relationship Factors and Outcomes. D.4.3.1. Adolescent Tobacco-Related Attitudes and Skills. As a contribution to the literature and improvement on assessment tools available, we will substantially modify and assess four measures to incorporate alternative tobacco products (ATPs). (a) Tobacco Attitudes and Beliefs. Adolescents will complete the Primack et al. (2007) Smoking Attitudes Scale (example items include ææmore cool people smoke than uncool peopleÆÆ and ææsmoking makes you feel more grown upÆÆ). (b) Tobacco and Other Substance Use Refusal Intentions will be assessed with items from the Refusal Intentions scale that measures the likelihood that adolescents will refuse the offer of specific substances (i.e., alcohol, tobacco, inhalants, other illicit substances) (Redmond et al., 2009). (c) Tobacco and Other Substance Use Refusal Efficacy. Adolescents will complete the Substance Use Refusal Efficacy (Redmond et al., 2009) scale that assesses adolescentsÆ confidence in their ability to refuse a friendÆs offer to use alcohol, tobacco, and marijuana. D.4.3.2. Parenting Tobacco-Related Skills. (a) Parent-Child Communication about Tobacco will be measured by asking youth to complete the 6-item Antismoking Socialization Questionnaire (Jackson &amp; Henriksen, 1997), which asks about childrenÆs perceptions of tobacco-specific messages given to them by parents (e.g., ôDoes your parent allow you to smoke or use tobacco productsö). (b) Parental Monitoring of AdolescentsÆ Tobacco Related Risk Behaviors. Adolescents and their parents will be asked to complete the Parenting Practices scale to assess the behaviors of both parents and children that relate to parentsÆ awareness of their childrenÆs tobacco related risk activities. The measure consists of 24 items that fall into two broad subscales: Parental Knowledge (Monitoring) and Sources of Parental Knowledge. The Parental Knowledge subscale (9 items) was developed to measure what parents know (e.g., ôDoes your parent know where you go when you are out with friends at night?ö). The Sources of Parental Knowledge subscale is further subdivided into Child Disclosure, Parental Solicitation, and Parental Control. The Child Disclosure subscale (5 items) was developed to measure an important source of parenting knowledge, that which is willingly disclosed by the child (e.g., ôDo you hide a lot from your parent about what you do during nights and weekends?ö). The Parental Solicitation subscale (5 items) was developed to measure a second source of parenting knowledge, that which is requested of the child by the parent (e.g., ôHow often has your parent started a conversation with you about your free time?ö). The Parental Control subscale (5 items) was developed to measure behavioral control and rule enforcement (e.g., ôDo you need to have your parentÆs permission to stay out late on a weekday evening?ö).  D.4.3.3. Family Relationship Factors and Outcomes. Family relationship factors may be considered both a contextual factor for tobacco use and, for the family intervention component, an additional potential outcome. Parents and adolescents will complete the following measures: (a) Parent-Child Conflict. Parents and adolescents will complete the Conflict Behavior Questionnaire (CBQ-20) (Prinz et al., 1979) to evaluate their mutual interactions. The 20-item, version of the CBQ measures adolescentsÆ/parentsÆ perceptions of conflict occurring between them and their parent/adolescent in the past 2 weeks. The measure also serves as a good indicator of distress that adolescents experience in their interactions with their parent (Robin &amp; Foster, 1989). This measure contains both ôpositiveö and ônegativeö statements regarding a childÆs social competence and conflictual behaviors. Responses are rated as either True or False. Example items include, ôWe almost never seem to agree (negative)ö and ôMy parent understands me (positive).ö (b) Family Cohesion. Parents and adolescents will complete the cohesion subscale from the Family Adaptability and Cohesion Evaluation Scale III (Olson et al., 1985). (c) General Parent-Child Communication. Parents and adolescents will complete the 20-item, 5-point Likert-type Parent-Adolescent Communication Scale (Barnes &amp; Olson, 1982; 1985), which is composed of two, 10-item subscales. The scales measure familiesÆ degree of openness (Open Family Communication Scale) and extent of problems in family communication (Problems in Family Communication Scale). Response options are a 5-point scale ranging from Strongly Disagree to Strongly Agree.D.4.4. Distal Outcomes. We will also examine the effect of the intervention on distal outcomes targeted, specifically adolescentsÆ tobacco and other substance use. As noted above, we will modify and assess measures to incorporate alternative tobacco products (ATPs).D.4.4.1. Adolescent Tobacco and Other Substance Use. (a) Tobacco Use. Adolescents will complete the Tobacco Composite Use Index (Spoth et al., 2004) that measures their lifetime use of cigarettes, lifetime use of chewing tobacco, past month use of cigarettes, and past month use of chewing tobacco. (b) Alcohol Use. Adolescents will complete the Alcohol Composite Use Index (Spoth et al., 2004) that assesses their lifetime use, lifetime use without parental permission, lifetime drunkenness, and past month use of alcohol. (c) Marijuana and Non-prescription Medical Drugs. Items from the Monitoring the Future study will be used to assess adolescentsÆ report of their past 30 day and lifetime use of marijuana and non-prescription medical drugs. D.4.5. Feasibility and Acceptability. (1) Feasibility will be assessed based on the number of adolescents and parents enrolled in the study and number who completed the prevention intervention. (2) Acceptability will be assessed using the Session Evaluation Form (SEF; Harper et al., 2003). The SEF consists of 10 items rated on a 4-point response scale about the participantÆs experience (e.g., ôit was it helpful; were they happy with the meetingö). (3) To examine acceptability of the research protocol, parents and adolescents will be asked to rate how much they liked talking to interviewers, answering questions, and helping out with research using a 5-point likert scale. (4) Parents and adolescents will be asked eight additional questions on how difficult or easy research-related factors (i.e., time commitment, location and length of interviews, relationship with interviewers, etc.) made it to participate in the research study. D.4.6. Competency and Integrity. (1) The Motivational Interviewing Treatment Integrity (MITI-3; Moyers, Martin, Manuel, Miller, &amp; Ernst, 2010) will be used to assess competency ratings for MI principles. The MITI-3 is a 5-point scale rating system, which ranges from 1 (poor) to 5 (excellent), competence ratings for MI principles and methods that are to be followed: Evocation, collaboration, autonomy/support, direction, and empathy.</t>
  </si>
  <si>
    <t>Sacred Heart Center;Sacred Heart Center;Sacred Heart Center;</t>
  </si>
  <si>
    <t>HM20014494</t>
  </si>
  <si>
    <t xml:space="preserve">Implementation of a Quality Improvement Initiative to Improve Cardiovascular Health </t>
  </si>
  <si>
    <t>Teresa Mealha Salgado</t>
  </si>
  <si>
    <t>Cardiovascular disease (CVD) affects more than 90 million Americans and is the leading cause of morbidity and mortality in the United States (US), costing nearly $1 billion a day.1 Improving control of hypertension (HTN), a major CVD risk factor, and appropriately prescribing statins to patients with CVD or diabetes has been demonstrated to significantly reduce CVD-related morbidity and mortality.1 Yet, data show that in the US over 40% of patients with HTN are uncontrolled and statin use in patients with CVD or diabetes remains below 60%.2 Hence, blood pressure (BP) control and appropriate use of statins in patients with CVD or diabetes are important quality measures for reducing CVD risk that health systems have to meet, with the ultimate goal to improve population health and contain costs.Pharmacist-led disease-state management has been shown to improve patient outcomes for multiple conditions, including HTN and hyperlipidemia, in several systematic reviews.3 Furthermore, incorporation of pharmacists in patient-centered medical homes (PCMH) and participation in quality initiatives to improve population health and help achieve the Triple Aim (enhancing patient experience, improving population health, reduce costs) has shown preliminary benefits.4 However, previous studies describing pharmacist-led population health initiatives have mostly been small scale projects at a single site5 or multi-site projects with a single pharmacist delivering the intervention remotely.6 In addition, most studies focused on diabetes-related quality measures (i.e., hemoglobin A1c, foot and eye exams, immunizations). Despite some studies describing the role of pharmacists in population health, the available evidence is scarce and relies mostly on retrospective and uncontrolled study designs. Finally, data regarding the fidelity and sustainability of the interventions described is lacking. Notwithstanding, pharmacist-led population health interventions hold promise and opportunities exist to overcome limitations of previous studies.In this study, we will partner with Bon Secours Medical Group (BSMG), a member of Bon Secours Health System that has facilities in 6 Eastern US states with 3.8 Million annual patient visits and an annual net revenue &gt;$3.3 Billion. Through this partnership, we will develop and implement a pharmacist-led population health quality improvement initiative (PHQII) to optimize medication-related quality measures û BP control and statin use in patients with CVD or diabetes. A standardized approach to quality measure improvement within BSMG is currently lacking and statin use and BP control are ~10-20% below desired targets for some practices. Our long-term goal is to provide robust evidence of the role of pharmacists in population health using cluster randomized controlled trials in ôreal-worldÆ settings in a way that ensures sustainability and widespread. BSMG serves ~350,000 patients annually in Virginia and employs pharmacists in 12 of their 60 primary care practices across the state. Evidence from this project will facilitate implementation and dissemination in a larger trial across other primary care practices and our ability to assess the effectiveness of the PHQIIReferences1. Benjamin EJ, Blaha MJ, Chiuve SE, et al. Heart Disease and Stroke Statistics-2017 Update: A Report From the American Heart Association. Circulation 2017;135:e146-e603.2. Johansen ME, Green LA, Sen A, Kircher S, Richardson CR. Cardiovascular risk and statin use in the United States. Ann Fam Med 2014;12:215-23.3. Rotta I, Salgado TM, Silva ML, Correr CJ, Fernandez-Llimos F. Effectiveness of clinical pharmacy services: an overview of systematic reviews (2000-2010). Int J Clin Pharm 2015;37:687-97.4. Coe AB, Choe HM. Pharmacists supporting population health in patient-centered medical homes. Am J Health Syst Pharm 2017;74:1461-6.5. Edwards HD, Webb RD, Scheid DC, Britton ML, Armor BL. A pharmacist visit improves diabetes standards in a patient-centered medical home (PCMH). Am J Med Qual 2012;27:529-34.6. McConaha JL, Tedesco GW, Civitarese L, Hebda MF. A pharmacist's contribution within a patient-centered medical home. J Am Pharm Assoc (2003) 2015;55:302-6.</t>
  </si>
  <si>
    <t>Direct benefits include: achieving blood pressure control, receiving evidence-based treatment for the use of statins in diabetes or patients with high risk of CVD.</t>
  </si>
  <si>
    <t>The overall objective is to develop, implement and assess the feasibility of a pharmacist-led population health quality improvement initiative (PHQII) to optimize the quality measures of blood pressure control and statin use in patients with CVD or diabetes. We hypothesize that the PHQII will be feasible, acceptable, and implemented with fidelity.</t>
  </si>
  <si>
    <t>All researchers will be in constant contact via email and in-person meetings or videoconference will be held at least on a monthly basis, but it could be more regularly (weekly).</t>
  </si>
  <si>
    <t>The knowledge of the factors affecting the implementation of the PHQII, as well as its sustainability and dissemination will be critical to guide future larger studies assessing the PHQII effectiveness in improving population health in a large medical group. The current literature is scarce in providing robust evidence of the role of pharmacists in improving population health in a real world setting within large medical groups.</t>
  </si>
  <si>
    <t>All details regarding subject identification and recruitment will be provided in a  future amendment before any human subjects research activities begin.</t>
  </si>
  <si>
    <t>Specific aims:1. Develop, implement, and assess the feasibility and fidelity of a pharmacist-led PHQII for patients at high-risk of CVD. Pharmacists will follow a standardized workflow to identify eligible patients and provide medication recommendations for antihypertensives and statins to prescribers. The standardized workflow will be developed in collaboration with BSMG pharmacists, providers, and administrators and implemented following the Institute for Healthcare Improvement Quality Improvement (QI) toolkit principles.7 Feasibility will be assessed by obtaining regular feedback from pharmacists and stakeholders implementing the PHQII and by assessing service viability. Fidelity will be assessed using a multi-faceted approach including: direct observation, chart abstraction, and interviews with pharmacists.2. Explore pharmacistsÆ, physiciansÆ, and administratorsÆ perceptions of the pharmacist-led PHQII and identify critical factors affecting program sustainability and dissemination. Feedback from semi-structured interviews will be obtained from all parties involved with the PHQII to provide insight into strategies to improve, sustain and disseminate the initiative. This aim is not intended to test a hypothesis but rather to provide invaluable information about critical factors affecting sustainability and dissemination of the PHQII in the future.</t>
  </si>
  <si>
    <t>Study design: Implementation study.MethodsThis study will have two different phases, each relating to a Specific Aim.Aim 1: Develop, implement, and assess the feasibility and fidelity of a pharmacist-led PHQII for patients at high-risk of CVD.Development of the workflow: A standardized workflow detailing patient eligibility procedures and step-by-step implementation of the PHQII will be developed by the research team in collaboration with the Director of Pharmacy (Musselman), the Population Health Program Manager (Leonard) and other important stakeholders at BSMG (e.g., other pharmacists, nurses, physicians), with the intent to design a standardized and streamlined workflow that has minimal impact on current practice workflows. We will follow the principles outlined in the Institute for Healthcare Improvement QI toolkit to design the PHQII workflow. The research team will provide data collection materials (e.g., number of patients contacted, number of visits scheduled, time spent in each activity related with the PHQII, medication changes proposed and accepted by prescribers), workflow schemas, and other supporting materials to ensure successful implementation (to be developed). Despite being a standardized process, each workflow will be amenable to tailoring to the particularities of each site as appropriate. Each practice will identify a physician champion to serve as an enabler with the rest of the team. Before implementation, pharmacists will receive a two half-day training focusing on QI principles and the PHQII workflow, and including active sessions to practice identification of patients and implementation of the workflow with a patient list similar to what they will be receiving during implementation. Feedback from pharmacists at this session will be obtained and changes to the workflow will be implemented accordingly. Future work will focus on incorporating the workflow developed into the electronic medical record (EMR). BSMG uses Epic for their EMR and this incorporation will increase the potential for dissemination of the intervention to other clinics and even other medical groups that use Epic. NOTE: The development of the workflow does not involve human subjects.Participants. Inclusion criteria are: insured adults 18-85 years-old (per HEDIS criteria: BP measure 18-85 years, statin measure 40-75 years), with uncontrolled BP (=140/90mmHg) or established CVD or diabetes and no statin use (moderate to high intensity statin in CVD and any statin intensity in diabetes). Patients for whom HEDIS quality measures do not apply (e.g., pregnancy, end-stage renal disease) will be excluded.Pharmacist intervention. Pharmacists will receive a weekly list of patients with uncontrolled BP and with established CVD or diabetes not on statin therapy from the BSMG Population Health Program Manager via secure, internal e-mail. Pharmacists will follow the standardized workflow described above to confirm eligibility and patients will be contacted by administrative staff to schedule a visit with the primary care physician, which will include a face-to-face visit with the pharmacist prior to seeing the physician. At each visit, pharmacists will follow the PharmacistsÆ Patient Care Process to collect information, assess the patient, develop and implement a plan, and schedule follow-up.8 At the end of the visit, pharmacists will communicate recommendations for changes to antihypertensives and statins according to evidence-based clinical guidelines,9, 10 either directly to the prescriber or via the EMR. Documentation of the visit and medication changes recommended will be done in the EMR under the pharmacistsÆ notes, as well as physician acceptance of medication recommendations. As currently structured, pharmacists can only recommend changes to anti-hypertensive and statin therapy given that the existing collaborative practice agreement at BSMG only allows pharmacists to modify glucose-lowering therapies for diabetes. Since the physician visit will follow the pharmacist visit in this initiative, medication changes can be implemented immediately. Pharmacists will follow-up with patients who had medication changes by telephone a week later using a previously developed script to verify that the medication was obtained, identify barriers to medication access (if applicable), ensure adherence, confirm correct administration and assess experience of side effects. In accordance with current HTN guidelines,9 pharmacists will follow patients with uncontrolled BP monthly until at goal and quarterly thereafter (even after study follow-up period ends) at in-person visits. For patients with diabetes or CVD who were prescribed a statin, in-person follow-up will be within 8-12 weeks.10 Three pharmacists will implement the PHQII during a 4-month period. Before the official launch of the initiative, pharmacists will pilot-test with 2-3 patients each and discussions will be held between the research team and pharmacists to assess the need for modifications to the workflow or to address unanticipated challenges. Once the workflow has been streamlined, pharmacists will fully deploy the PHQII. Implementation of the PHQII will follow Plan-Do-Study-Act (PDSA) cycles of improvement based on fidelity data and feedback from pharmacists. We will also capitalize on lessons learned from previous studies led by my mentor, Dr. Jones, who has experience evaluating clinical services in primary care settings and implementing EMR-integrated interventions (relevant for future work).Data Collection and AnalysisFeasibility assessment. Measures: Feasibility will be mainly assessed by obtaining regular feedback from pharmacists implementing the PHQII, as well as other stakeholders involved in the process (e.g., Population Heath manager, physicians, other clinic staff), during weekly meetings. Other aspects evaluated will include: rates of pharmacist/physician appointment cancelation and no-shows, time required for each stage of the service (e.g., review of patient list, patient screening, face-to-face and phone visits, documentation), acceptance rate of pharmacistsÆ recommendations by physicians as documented in the EMR, whether the frequency (weekly) of the patient list sent by the Population Heath Department is appropriate, and perceptions of the need to expand the scope of the current collaborative practice agreement to enable pharmacists to implement medication changes promptly. Analysis: Descriptive statistics (frequency, prevalence and rates) will be obtained for all applicable variables.Fidelity assessment. Measures: Fidelity refers to ôthe degree to which an intervention is implemented as intendedö11 and is critical to ensure consistency across multiple sites. Fidelity will be assessed weekly throughout the 4-month follow-up period using a multi-faceted approach: 1) Observation: pharmacistÆs adherence to the workflow will be evaluated by direct observation of the patient selection process and in-person and telephonic follow-up visits by the research team; 2) Chart abstraction: a random selection of 50% of patients seen by each pharmacist at the end of each week will be reviewed by clinicians (one PharmD and one MD) external to BSMG and to the research team for medication recommendations appropriateness and compliance with clinical guidelines for HTN9 and statin use10; and 3) Interviews: pharmacistsÆ self-assessment of the degree of success of PHQII implementation will be obtained. Analysis: Descriptive statistics (frequency, prevalence and rates) of steps accomplished and missed during workflow implementation, and medication recommendations appropriateness will be calculated. For the observation and the interviews with pharmacists, field notes and pharmacistsÆ self-assessment, respectively, will be thematically analyzed to identify fidelity aspects that need to be streamlined.Aim 2: Explore pharmacistsÆ, physiciansÆ, and administratorsÆ perceptions of the pharmacist-led PHQII and identify critical factors affecting program sustainability and dissemination.Participants. Interviews to gather key stakeholdersÆ perceptions of the pharmacist-led PHQII and to identify critical factors that impact sustainability and dissemination to other practices within BSMG will be conducted. Pharmacists implementing the PHQII (n=3), physician site leads and practice managers (n=3), and members of the BSMG leadership (n=2) will be interviewed. This convenience sample will provide preliminary information on factors affecting practicesÆ ability to sustain the PHQII and dissemination to other practices. PatientsÆ perceptions will not be obtained at this point, because the focus is on system change and QI, but will be considered in future larger grants.Data collection and analysis. Data will be collected via individual face-to-face or phone interviews. A preliminary version of the interview guide has been developed based on the Consolidated Framework for Implementation Research.12 Topics covered comprise: perceptions, attitudes, and observations about the intervention, challenges and successes of implementation for themselves and the system, outer setting (patient needs and resources, external policies and incentives), inner setting (structural characteristics of BSMG, culture, implementation climate, networks and communications), and stakeholder demographics/characteristics. Interviews will be recorded and transcribed verbatim by a professional transcription company and accuracy of transcripts will be ensured by reviewing randomly selected excerpts from 10% of the transcripts against the original audio file. Transcripts will be thematically content analyzed using principles of the Grounded Theory (open, axial and selective coding). Once analysis is complete, concept maps will be drawn to visually display the data. Drs. Salgado and Jones have extensive experience with qualitative methods and will ensure quality of the data analysis. Due to the 1-year timeframe of this project, data collection and analysis will be assisted by a graduate student with experience in qualitative research.NOTE: All specific details about the research study (including consent forms, interview questions, HIPAA pathways, recruitment materials, reliance information, etc) must still be created and will be provided in a future amendment before any human subjects research begins. Also note that the development of the workflow does not involve human subjects. In addition, the actual implementation of the workflow at BSMG is not part of the human subjects research. A similar workflow would be implemented at BSMG regardless of the funding for this  project.</t>
  </si>
  <si>
    <t>Bon Secours Medical Group;Bon Secours Medical Group;</t>
  </si>
  <si>
    <t>HM20014496</t>
  </si>
  <si>
    <t>Use of Postoperative Antibiotics after Implantation of Bone Anchored Hearing Aids</t>
  </si>
  <si>
    <t>Daniel Coelho</t>
  </si>
  <si>
    <t>Bone anchored hearing aids (BAHA) is a device used to treat single sided conductive hearing loss or mixed hearing loss.   They are based on the principal osseointegration. They are more expensive than conventional hearing aids but less invasive than the placement of a cochlear implant.  The rate of overall complication for BAHA has recently been reported to be approximately 25% with one of the most common complications being surgical site infection, one of the main causes of failure of the implant.  The infection prevents integration of the implant which eventually leads to extrusion of the device.  While the evidence is clear on the use of perioperative antibiotics after the placement of cochlear implants, there has never been any evaluations on the use of perioperative antibiotics after placement of a BAHA.  With our study, we aim to evaluate whether the use of perioperative antibiotics decreases the rate of infection, ultimately decreasing patient morbidity and increasing quality of life.Hobson JC, Roper AJ, Andrew R, Rothera MP, Hill P, Green KM. Complications of bone-anchored hearing aid implantation. J Laryngol Otol. 2010;124(2):132-6.Doshi J - J Laryngol Otol (2006) Observational study of bone-anchored hearing aid infection rates using different post-operative dressings.pdf</t>
  </si>
  <si>
    <t>The use of perioperative antibiotics in the setting of cochlear implants has been well established.  However a significant amount of the hearing impaired population uses bone anchored hearing aids to help with audiological function.  To date, there have not been any studies published that look at the utility in post operative antibiotics after placement of a bone anchored hearing aid.</t>
  </si>
  <si>
    <t>We will use encrypted email as our primary method of communication. Also because we work with each other on a daily basis, we will be able to communicate in person on any research related issues.</t>
  </si>
  <si>
    <t xml:space="preserve">Whether the use of antibiotics prevents the rate of infection after placement of a bone anchored hearing aid. </t>
  </si>
  <si>
    <t xml:space="preserve">All patients who underwent BAHA placement will be identified based on medical record.  Routine data that is collected for clinical decisions will be recorded on a survey done by the health care provider. </t>
  </si>
  <si>
    <t>To determine if the use of post operative antibiotics decreases the rate of infection in patients who have just received a bone anchored hearing aid.</t>
  </si>
  <si>
    <t>We will perform a retrospective case controlled series to determine if the use of antibiotics decreases the rate of infection in patients who just received a bone anchored hearing aid (BAHA) from 6/2017 to 8/2018.  The two surgeons enrolled in the study have different prescribing practices of antibiotics prior to the initiation of the study.  Using a survey filled out by the practioner at various pre and post operative visit, we will record data to determine the type of surgery done, experience of surgeon, complications during surgery, complications after surgery and any actions subsequently taken from that.  We will follow them for up to 2 months.  By comparing the outcomes of the two surgeons, this will allow us to make a statement as to whether the use of antibiotics is necessary after the placement of a BAHA.</t>
  </si>
  <si>
    <t>The Balance and Ear Center;The Balance and Ear Center;</t>
  </si>
  <si>
    <t>HM20014614</t>
  </si>
  <si>
    <t>Running Past Segmentation: The Creation of Road Race Participant Personas</t>
  </si>
  <si>
    <t>Gregory Greenhalgh</t>
  </si>
  <si>
    <t>Road running races grew by 300% from 1990 to 2013, however, there has been a drop off from 2013 where 19 million runners finished races in the United States to 17 million finishers in 2016 (Miller, 2017). The boom in running from 1990 to 2013 saw vast growth in competition for those runners. Now, many of the companies hosting these everts are facing significant challenges as supply has outgrown demand (Miller, 2017). Therefore, in order to stay solvent, companies reliant on road race participants must adapt in order to meet the needs and wants of their current customer base while attracting new participant. To do this, many companies associated with road racing have been forced to take a more marketing driven approach to their business.One of the most fundamental marketing strategies is the implementation of market segmentation. Market segmentation, the process of subdividing a market into distinct subsets that behave in a similar way (Bennett, 1995) was first established by Smith in 1956. To date, market segmentation has become a mainstay in marketing theory and application spanning industries and becoming embedded into corporate strategic planning (Dibb, 1999). More recently, there has been a surge in extending the premise of segmentation to create consumer personas. Calde, Goodwin, and Reimann (2002) defined personas as ôfictional, detailed archetypal characters that represent distinct grouping of behaviors, goals and motivations observed and identified during the research phaseö(p. 5). In other words, persona creation provides marketers with a prototype of a group of consumers who share a variety characteristics (e.g., demographics, motives, behaviors, attitudes). Much like market segmentation, typically several personas are created to identify different types of consumers who are motivated and behave in unique ways. While market segmentation provides the who and what, personas provide insight into the how and why people different types of people behave the way they do (Hendricks &amp; Peelen, 2002). Research on consumer personas was revitalized by internet marketers as they began applying this compliment to market segmentation to website and interaction design (Cooper, 2004). The recent popularity in using personas in human-computer focused research has spawned an entire line of research labeled user-center design. Yet, persona-based research is still quite scant within the sport marketing literature.</t>
  </si>
  <si>
    <t>While there are no direct benefits. Participants were able to provide their feedback about being a past participant with the community partner and also enter their name to win a gift card in a random drawing.</t>
  </si>
  <si>
    <t xml:space="preserve">The following overarching research questions guided  this study:RQ1:    What motivational factors loaded onto distinct factors, based on the qualitative interview results?RQ2:    To what extent do participants differ (personas) based on motives to participate?RQ3:    To what extent are their differences in demographics, event specifics, and lifestyle characteristics based </t>
  </si>
  <si>
    <t>All members of the research team have been informed about the research protocol by the PI via email or in-person meetings at the Center for Sport Leadership on VCU's campus about any research related duties throughout the whole process.</t>
  </si>
  <si>
    <t>To assist the community partner in understanding the personas and motivations of past race participants to help them understand their target market. This knowledge will help advance the sport consumer behavior literature.</t>
  </si>
  <si>
    <t>Participant recruitment was initiated with the community partner and their list of past participants who had voluntarily provided their email to the community partner to be solicited about the past events. The sample consisted of persons who participated in the Monument Avenue 10k in 2017, who had active email addresses associated with their participation. Through the organization's CRM system, an electronic survey (through Form Assembly) was sent to all email addresses associated with prior participation in the 10k.</t>
  </si>
  <si>
    <t xml:space="preserve">The purpose of this study was three-fold. First, through multi-method data collection, assess participants of the 10-K with regard to their motives for participation. Second, personas were created based on the motivational responses of participants. Lastly, each segment (persona) was analyzed for demographic differences, event specific differences, and differences in lifestyle choices. </t>
  </si>
  <si>
    <t xml:space="preserve">This project was originally conducted for non-research purposes. We are requesting to use secondary data from the original, non-research project for new research purposes. The data were originally collected by the community partner in an entirely anonymous manner. There is now no way for this study team to connect participant responses to specific individuals. The following is a description of the original project as it was conducted.The study design was mixed-methods. First, semi-structured interviews were conducted to uncover the motivations, constraints, and psychographic variables associated with each interviewee to participate in a 10-k race. The quantitative portion survey portion of the study were sent out to a larger sample of 10-k participants to measure the 40 variables that from the themes that arose during the interviews in a survey. These 40 motives were measured on a 7-point scale. For the quantitative analysis portion a principle component analysis (PCA) to create factor variables of motivations was created. Once factors were created, factor means were used to run a hierarchical cluster analysis to establish groups among the different motivations and analyze group membership. </t>
  </si>
  <si>
    <t>Sports Backers - Powering an Active RVA;</t>
  </si>
  <si>
    <t>HM20014813</t>
  </si>
  <si>
    <t xml:space="preserve">Cultural Diversity Within Schools Survey </t>
  </si>
  <si>
    <t>The purpose of this survey is to better understand the experiences, perspectives, and needs of school-based educational professionals related to the topic of diversity. Background: Many schools in the Richmond Region now serve students from a broad range of racial, ethnic, religious, linguistic, ability, and cultural backgrounds. At a state and local level, our school leaders recognized that if we are to realize the opportunity that increased diversity within our schools presents, it is critical that we build supportive school structures and develop the capacity of our teachers and school staff to serve the needs of all students. Despite the growing diversity of our country, as well as the clear benefits of adopting school practices that are responsive to cultural diversity, many teachers do not have skills or confidence in this area. Research has found that practicing teachers lack awareness of cultural and linguistic influences on student learning, often accept inequities as inevitable, or do not consider attending to cultural diversity as part of their professional responsibilities (Lee et al., 2007).  Teachers that engage in professional development related to cultural diversity often reported feeling better prepared to work with diverse populations and in many cases gained specific ideas for building culturally responsive lessons. In studies that included observational data, teachers demonstrated more culturally relevant instruction in their classrooms (Johnson &amp; Marx, 2009; Messiou &amp; Ainscow, 2015; Powell, Cantrell, &amp; Correll, 2016; Sleeter, 2011). However, few teachers are provided with sufficient professional development opportunities to learn how studentsÆ cultural backgrounds may affect their educational experiences (Buxton et al., 2013). Schools and school divisions need to devote more energy and resources to making this a priority.The aim of the study is to understand the issues surrounding professional development related to cultural diversity so that schools within the MERC region have the knowledge necessary for developing appropriate and effective PD.</t>
  </si>
  <si>
    <t xml:space="preserve">The findings from the survey may lead to school and district-level policy changes that would support the work of teachers and other school-based professionals.  . </t>
  </si>
  <si>
    <t>Because this study was initiated through out comunity partner, MERC, which is made up of the local public school divisions, we are limiting the study activities to those school divisions.</t>
  </si>
  <si>
    <t xml:space="preserve">The research questions guiding this study are:(RQ1) In what ways do teachers' perceptions of cultural diversity influence their practices, receptiveness to, and response to cultural diversity professional development?(RQ2) What are teacher and other school-based professional's perception of professional development programs for cultural diversity that exist in the Richmond region?(RQ3) How do perceptions and experiences of cultural diversity and professional development related to cultural diversity vary across school and community context? </t>
  </si>
  <si>
    <t xml:space="preserve">With the rapid diversification of our schools, it is critical that school leaders understand the challenges and opportunities that exist within schools for supporting multicultural education.  </t>
  </si>
  <si>
    <t xml:space="preserve">Professional email addresses are publicly available.  Email lists of all professional staff will be provided by each of the school divisions.  A pre-survey email will be sent several days prior to the initial link.  After the initial link is sent, two email reminders will be sent.  Appendix B provides the text of these four emails.  </t>
  </si>
  <si>
    <t xml:space="preserve">This project involves the administration of a survey (Appendix A) for teachers and non-teaching professionals.  The focus of the survey is cultural diversity within schools and the professional development experiences that relate to the topic of cultural diversity. The specific goals of the study are: 1. To better understand the complexities of increasing cultural diversity in schools.2. To better understand the areas of need for professional development related to cultural diversity within schools. </t>
  </si>
  <si>
    <t xml:space="preserve">Study design: The proposed study will use a survey developed from items that were reviewed and revised from validated measures that assess teachers' and non-teachers' perceptions, beliefs, practices, and understanding of cultural diversity in the their classroom and school context. This survey (see Appendix A) will be distributed to all teachers and supporting school staff who regularly interact with students (e.g., librarians, counselors, principals, vice principals) in the MERC region (school n=211).  The survey will be distributed to participants through a secure online survey platform (survey monkey). It is important to note that for the survey, the unit of analysis is the school and region level, not the individual completing the survey. All of the 7 school division leaders have consented to administration of the survey to all of their staff and will help support efforts to encourage participation in the survey. Participants are reassured on the opening page of the survey that individual-level data will not be reported and that their responses will be kept confidential.A survey link will be emailed to all staff via survey monkey. The survey window will last 14 days and a reminder email will be sent on the 5th and 12th day. Researchers in this study will also examine publicly available student enrollment demographics by school for the most recent year and primary documents related to Virginia Department Of Education policy initiatives related to diversity.  The basis of collecting these data is the idea that cultural diversity professional development may differ according to the racial/ethnic composition of one's school and school community, as well as the policy context.  No individual level data will be collected.  </t>
  </si>
  <si>
    <t>Henrico County Public Schools;Goochland County Public Schools;Powhatan County Public Schools;Richmond Public Schools;Hanover County Public Schools;Chesterfield County Public Schools;Petersburg City Public Schools;Powhatan County Public Schools;Petersburg City Public Schools;Henrico County Public Schools;Chesterfield County Public Schools;Goochland County Public Schools;Hanover County Public Schools;Richmond Public Schools;</t>
  </si>
  <si>
    <t>HM20014857</t>
  </si>
  <si>
    <t>Impacts of Coaching Education on Job Skills in Teenage Girls</t>
  </si>
  <si>
    <t>50% of the population in South Africa is under the age of 25. Some of the toughest issues facing the youth of the country include health, poverty, domestic violence, and access to education. Connected closely to education, unemployment is a major issue that challenges positive youth development in South Africa. The unemployment rate in the country is currently approximately 25.6%. In the first half of 2013 alone, more than 122,000 new people were reported unemployed. This issue significantly impacts the youth. One out of every three young adults aged 15-24 is currently either not employed, not being educated, or not being trained. Within South Africa, 59.4% of those unemployed do not have a matric (high school diploma), while those with a tertiary education make up only 6.4% of the unemployed. While systemic measures are being considered within local and national governments to reform the labor market and educational systems, nothing has taken hold to date. For this reason, innovative, project-based solutions are needed, and within these solutions, sport has the potential to play a significant role both in terms of attracting youth participants and in providing real-world situations in which capacity building can take place.     A job skills training program has been created for teenage girls in Stellenbosch, South Africa, to try to address the issues above. This research seeks to identify whether the program is working or not, and what aspects of it are successful. That way, future programming can be designed appropriately and based on research and metrics. References:Cassim, A., &amp; Oosthuizen, M. (2014, August 15). The state of youth unemployment in South Africa. Brookings. Retrieved from https://www.brookings.edu/blog/africa-in-focus/2014/08/15/the-state-of-youth-unemployment-in-south-africa/ Lam, D., Leibbrandt, M., &amp; Mlatsheni, C. (2008) Education and Youth Unemployment in SouthAfrica. A Southern Africa Labour and Development Research Unit Working Paper Number 22. CapeTown: SALDRU, University of Cape TownStatssa.gov.za</t>
  </si>
  <si>
    <t xml:space="preserve">This study is looking at how effective a coaching program is for girls at a high school in South Africa. The girls will participate in a coaching program aimed at developing job skills, and the research is to determine whether their skills do improve through the program. </t>
  </si>
  <si>
    <t>This research will be done by just the PI, so there is no communication plan necessary.</t>
  </si>
  <si>
    <t xml:space="preserve">The knowledge gained from this program will help researchers understand the social benefits associated with sport programming. This will help researchers create stronger social programs in the future and alter programming to best benefit the participants in future programs. The benefits are very practical in nature and will greatly benefit the field of sport for development. </t>
  </si>
  <si>
    <t xml:space="preserve">1. Participants will be identified through the school in which they attend. Participants have been selected (through volunteerism offered to all 11/12th grade girls at the school) to participate in a coaching program at the school. All those who are participating in the program will all be invited to participate in the study. The principal and teachers at the school invited the girls to participate in the program; the PI will invite them to participate in the study through direct contact. 2. All girls who are participating in the coaching program will be invited by the PI, on the first day of their coaching program, to participate in the study. This will occur through direct request in person. This will happen one time, on the first day of the program, and a second time in case anyone misses the first day of programming. A translator will also be on site to translate for those who have limited English proficiency. All questions will be taken/answered in person, and consent/assent forms will be given out. An offer to speak to parents/guardians in person will be offered and contact information will be shared. </t>
  </si>
  <si>
    <t xml:space="preserve">Specific aims and goals are to look into individual skills taught through the program (communication, management, planning), as well as broader skills (self-efficacy, civic attitudes, optimism, resilience) to see if they improve as a result of the coaching program. </t>
  </si>
  <si>
    <t>This will be a mixed methods study, utilizing both qualitative and quantitative measures. Girls in the program will be given a survey at the start of the program and at the end of the program that will measure self-efficacy and life skills. Surveys will be done in a pen/paper version. The program will last approximately 3 months total, so there will be three months between the first and last quantitative survey. In between quantitative surveys, the participants will be interviewed twice, each time after about one month has passed (once as a one-on-one interview, once as a focus group), asking open ended questions about what they are getting out of the program, giving them time to reflect on this more openly. Each focus group will contain approximately 6-7 participants. Time 1: Quantitative surveyTime 2: Qualitative interviewTime 3: Qualitative focus groupTime 4: Quantitative surveySubsets of the following scales will comprise the quantitative survey:Social Self-Efficacy Scale (Muris, 2001)Youth Leadership Life Skills Development Scale (Seevers, Dormody, &amp; Clason, 1995)Interviews and focus groups will be recorded and transcribed.</t>
  </si>
  <si>
    <t>Stellenzicht Secondary School;Stellenzicht Secondary School;</t>
  </si>
  <si>
    <t>HM20015553</t>
  </si>
  <si>
    <t>Enhanced Care Planning and Clinical-Community Linkages to Comprehensively Address the Basic Needs of Patients with Multiple Chronic Conditions</t>
  </si>
  <si>
    <t>Alexander Krist</t>
  </si>
  <si>
    <t>The number of patients in the United States with multiple chronic conditions (MCC) is growing. Many patients with poorly controlled MCC also have unhealthy behaviors, mental health challenges, and unmet social needs. Medical management of MCC may have limited benefit if patients are struggling to address these basic life needs. Health systems and communities increasingly recognize the need to address these issues and are experimenting with and investing in new models for connecting patients with needed services. Yet primary care clinicians, whose regular contact with patients makes them more familiar with patientsÆ needs, are often not included in these systems. Responding to the Special Emphasis Notice NOT-HS-16-013, Optimizing Care for People Living with MCC through the Development of Enhanced Care Planning, we propose a clinician-level randomized controlled trial to study how primary care clinicians can participate in these community and hospital solutions and whether doing so is effective in controlling MCC. This study will build on the CMS-funded Accountable Health Community (AHC) in Richmond, Virginia.See the Background, Significance, and Bibliography in the attached proposal (AHRQ R01 detailed proposal submission).</t>
  </si>
  <si>
    <t>MOHR will allow patients to identify possible needs in multiple domains (behavioral health, mental health, and social determinants) that may be impacting their ability to manage MCCs. It will also allow them to communicate with their providers what their priorities are and create action plans to help address their needs. It will also increase cliniciansÆ knowledge of available resources and improve access to resources for patients to address identified needs. All of which have been demonstrated to impact MCC management. These potential benefits are appropriately balanced with the measures described above to minimize risks to breach of patient privacy and confidentiality.</t>
  </si>
  <si>
    <t>We are targeting the general primary care population with multiple chronic conditions.</t>
  </si>
  <si>
    <t>We hypothesize that inviting patients to do enhanced care planning to identify unhealthy behaviors, mental health needs, and social needs will help improve chronic conditions more effectively than a more traditional medical approach.</t>
  </si>
  <si>
    <t>The VCU research team will meet weekly throughout the study to discuss progress, challenges, and next steps. Additionally, the team will meet with our consultants and outside experts on a monthly basis to help guide the study. Weekly emails will update all participating clinicians and clinicians will have direct contact with Dr Krist and Mrs Kashiri for help whenever needed.</t>
  </si>
  <si>
    <t>The purpose of creating an enhanced care plan and using clinical-community linkages is to improve the care and health outcomes of patients with MCCs. Clinical settings have a vital but limited scope of influence on a personÆs overall health and new and innovative models of care that include multiple supports for the variety of factors that impact a personÆs health are needed in order to address public health impact of MCCs. If this model proves effective in improving the management of MCCs, there is potential to disseminate this model to a wide range of primary care settings. Being Internet-based, the enhanced care planning tool, MOHR, requires relatively few resources for dissemination. Furthermore, findings in the context of this randomized controlled trial would likely generalize to other settings. The knowledge to be gained about patientsÆ identified needs and the effectiveness of referral and use of community resources makes reasonable the minimal risks to subjectsÆ privacy and confidentiality posed in this study.</t>
  </si>
  <si>
    <t>From the EHR, we will obtain a list of all patients seen in the prior year including their demographic information (age, sex, insurance type), diagnoses, and vital signs (body mass index (BMI) or height and weight). We will identify all patients over the age of 18 years with two or more uncontrolled MCC based on the diagnosis list and vital signs, meeting inclusion and exclusion criteria  û  We will randomly select 50 patients from each intervention and control cliniciansÆ panel and mail a baseline survey. From survey respondents, we will review their chart and assess survey responses to identify if their MCC are uncontrolled. The survey will ask about interest in participating in the study. From this sample, we will randomly select 10 patients for inclusion with at least one poorly controlled MCC who indicated an interest in the study. Patients will be mailed, emailed, or called about participation. The survey will ask about interest in participation and how they would prefer to be contacted (mailed, emails, or called). We will contact those expressing interest using their preferred methods up to 5 times. Email and mail contacts will allow a response that the patient is not interested in participating and to not contact them further.Interview participants will be identified from the cohort of patients and clinicians who are actively participating in the study. We will try to purposefully select a representative sample of patients and clinicians based on intensity of help received and type of help received. We will also recruit up to 20 program leaders and community providers who have been helping study participants. We will target community providers and programs that have provided more help to patients and purposely select a representative range of services. Patients and clinicians will be contacted by email or call to ask if they are interested in being interviewed.We will submit recruitment materials (question on patient survey, flyers, emails, and telephone scripts) at a future date. Materials will be developed in collaboration with participating clinicians in study year 1. We will submit an IRB addendum for approval of recruitment materials and these recruitment materials will not be used until this amendment is approved.</t>
  </si>
  <si>
    <t>We aim to evaluate (1) the implementation of enhanced care planning and clinical community linkages  to better address chronic conditions in primary care, (2) the effectiveness of enhanced care planning and clinical-community linkages for improving control of chronic conditions and patient-reported physical, mental, and social well-being, and (3) the person, family, community, and care system contextual factors that influence the implementation and effectiveness of the intervention.</t>
  </si>
  <si>
    <t>We will recruit 60 clinicians from practices in the Virginia Ambulatory Care Outcomes Research Network (ACORN) in the Richmond Metropolitan Area. The clinicians will be matched by age and sex and randomized to usual care (control condition) or enhanced care planning with clinical-community linkage support (intervention). From the electronic health record (EHR), we will identify all patients with MCC, including cardiovascular disease or risks, diabetes, obesity, or depression. A baseline assessment will be mailed to 50 randomly selected patients; 10 respondents per clinician (600 patients total) with uncontrolled MCC will be randomly selected for participation, with oversampling of minorities. From these 600 patients, 300 will be randomized to the intervention condition and 300 to the control condition.The intervention includes two components. First, an enhanced care planning tool called My Own Health Report (MOHR) will screen patients for health behavior, mental health, and social needs. The tool will identify any needs, allow the patient to prioritize what they would like help improving, guide the patient through creating a care plan, and share the information with the patient's clinician and a clinical navigator. The clinical navigator will further help patients prioritize needs, refine their care plans based on preferences, and write a personal narrative to guide the care team. Patients will update care plans quarterly. Intervention patients will also receive community-clinical linkage support. This will include access to community resource registries, a community health worker to help patients get services from community programs, and care team coordination tools (MOHR content will be shared with their clinician, patients can use secure messaging to work with their navigator and the community health worker, and the patient may get access to virtual visits to address health behaviors, mental health, and social needs). We consider all of the above as part of clinical activities. MOHR can be completed by patients through the MOHR portal at home or in the doctor's office. Summaries will come to the patient's personal clinician and be part of the clinical care process. The patient navigator will function as part of the patient's clinician's office staff (but hired through the research grant), helping patients with their identified needs. If appropriate the patient navigator or patient's clinician will connect patients to a community health worker, who will also function as part of the care team - linking the patient's clinician into care and connecting patients with community programs that may help the patient. If patients are unable to travel to a community program that may be beneficial, they could meet the provider through a video visit. The video platform is a HIPPA compliant platform and will also be part of clinical care.Control patients will continue to get care from their clinician without any modification.We will compare patient-level intervention and control outcomes to assess improvements in chronic disease control (primary outcome) and self-reported PROMIS-29 measures (physical health, mental health, social wellbeing) six months and two years post-enrollment. These outcomes will be measured by chart reviews, patient postal surveys, and MOHR data. All data sources will be linked by an internal study ID. Chart reviews will be conducted by the research team. Data abstracted from the chart reviews will include demographics (insurance, race/ethnicity), date and nature of visits, diagnoses, medications, vital signs (e.g. blood pressure and BMI), chronic care lab values (e.g. A1c, lipids), whether clinicians counseled patients for social/mental/behavior needs, and whether clinicians referred patients for social/mental/behavior needs.  We will also conduct a mixed-methods, multilevel assessment of person-, family-, community-, and system-level contextual influences on implementation and effectiveness. To do this, we will link outcomes data (MOHR data, chart review, patient survey) to field notes from the patient navigator and community health worker as well as interview of patients, clinicians, and community stakeholders. We will likely interview up to 50 patients that represent the spectrum of experience in the intervention (e.g. receive different supports, address different topics, and have different intensity of help). Patients will be purposefully selected based on this criteria. We will interview all clinicians to assess their perspective. Finally we will interview a range of program stakeholders that provided patients support. Interviews will take approximately 30 minutes, occur by telephone, and be audiorecorded. Potential participants will be emailed or mailed up to 3 invitations to participate in interviews.See the research strategy in the attached proposal (AHRQ R01 detailed proposal submission) for more details about practice and patient identification, the intervention, data collection strategies, and calculations. The MOHR website, baseline survey, outcomes survey including self reported PROMIS-29 measures, and interview guide have not been created or finalized. Once these documents have been created or finalized an amendment will be submitted and these documents will not be used prior to approval of the documents by the IRB.</t>
  </si>
  <si>
    <t>Virginia Ambulatory Care Outcomes Research Network;Virginia Ambulatory Care Outcomes Research Network;</t>
  </si>
  <si>
    <t>HM20015789</t>
  </si>
  <si>
    <t>Implementation and Evaluation of a 24-Hour Ambulatory Blood Pressure Monitoring Service in Community Pharmacies: A Feasibility Study</t>
  </si>
  <si>
    <t>Dave Dixon</t>
  </si>
  <si>
    <t>Hypertension (HTN) is the leading risk factor for years of life lost throughout the world (1). In the United States (US), nearly half of all adults have HTN, which is a major risk factor for ischemic heart disease, stroke, heart failure, and chronic kidney disease (2). Yet, only about half of US adults with HTN have controlled blood pressure (BP) (3). Hypertension-related mortality increased by 23% between 2000 and 2013 in the US and is rising rapidly across the world (4,5). The diagnosis and management of HTN) rely heavily on accurate and reliable BP measurements. Office-based BP measurement has long been primarily used for the diagnosis and management of HTN, but a large body of evidence suggests out-of-office BP measurements are a more accurate predictor of cardiovascular risk and mortality, and inconsistencies between office-based and out-of-office BP readings lead to under- or over-diagnosis of HTN (2,6-8). Out-of-office BP measurements also help identify patients with ôwhite-coatö or ômaskedö HTN, both of which are associated with increased risk of target organ damage and even mortality (8,9).The 2017 ACC/AHA High BP Guidelines gave a 1A recommendation for the use of out-of-office BP measurement to confirm the diagnosis of HTN and for titration of BP-lowering medications, in conjunction with telehealth counseling or clinical intervention (2). The guidelines also state that 24hour ambulatory blood pressure monitoring (ABPM) is the best out-of-office measurement (2). The US Preventive Services Task Force (USPSTF) also agrees that ABPM is the best method for diagnosing HTN but acknowledges that ABPM may not be practical in routine clinical practice, citing availability as a primary barrier (10). Patient self-monitoring using a standard home BP monitoring device is a reasonable alternative to ABPM and is recommended by the USPSTF. However, a recent study demonstrated that a reliable estimate of home BP requires &gt; 3 consecutive days of self-monitoring for 2-4 times each day (11). Advantages of ABPM include the ability to obtain nighttime measurements, capture measurements outside of the home, lack of reliance on patient technique, improved tolerance among those who develop anxiety with performing a self-BP measurement, and the need for a single 24-hour period of measurement instead of repeat days (12). ABPM is also cost-effective when compared to office or clinic measured BP and is generally well accepted by patients (13,14).</t>
  </si>
  <si>
    <t xml:space="preserve">Participants will have increased access to ABPM, which is now recommended for routine use by the U.S. Preventive Services Task Force, to aid clinicians in the diagnosis and management of high blood pressure. </t>
  </si>
  <si>
    <t>Hypothesis: It will be feasible to implement a sustainable, community pharmacy driven ABPM service that will improve the diagnosis and management of hypertension that is satisfactory to patients and providers.</t>
  </si>
  <si>
    <t>All study personnel will receive training on all aspects of the study. Further communications with additional instructions will be provided on an as needed basis.If any adverse events occur, the study personnel will contact the PI as soon as possible via mobile phone.We will communicate with non-VCU sites every Friday.</t>
  </si>
  <si>
    <t>Access is frequently cited as a major barrier to ABPM (10-12). This has been remedied in other countries, such as Ireland, by having community pharmacies provide this service (15). Hence, our interest is in determining whether a similar approach could work here in the US.The primary barrier to ABPM, as described extensively in the literature, is poor access and availability, especially in primary care. One survey reported that 80% of primary care practices did not provide ABPM and had to refer patients to other departments or institutions, which lead to only 20% of the survey respondents ever ordering ABPM (16). Another survey of primary care providers from Southern states and New York reported access as the top-ranked barrier to ABPM (17). As such, we feel there is adequate data in the literature to support that increased access to ABPM is highly desired by providers.</t>
  </si>
  <si>
    <t>Both Bremo and Buford Road Pharmacies have existing relationships with two medical group practices that will be used for participant recruitment only. We will create recruitment materials for the providers at these practices to recruit participants who will be referred to the pharmacies for screening and enrollment. Additionally, the providers will provide the patient with a referral to obtain ABPM at either Bremo or Buford Road Pharmacy. Both Tana Kaefer and Joseph Jadallah,  managers at Bremo and Buford Road, respectively, will complete a screening form to determine eligibility and obtain informed consent.</t>
  </si>
  <si>
    <t>1. Develop and implement a community pharmacy driven ABPM service.2. Ensure sustainability and transferability of the ABPM service.3. Improve the diagnosis and management of hypertension.4. Provide an ABPM service that is satisfactory to patients and physicians.</t>
  </si>
  <si>
    <t>Design: prospective, single-arm, non-randomized feasibility studyVisit 1 Procedures (Placement of the ABPM device):1. Once the patient provides consent, additional information will be collected from the patient via self report, including sex, date of birth, age, race/ethnicity, past medical history, and current list of blood pressure medications. Additionally, the patient will be asked if they currently perform home blood pressure monitoring, and if so, how frequently. We will also ask if they have ever worn a 24-hour ABPM before.2. An ABPM device will be programmed using the software provided by Suntech, who makes this ABPM device (Oscar 2), to obtain a blood pressure reading every 30 minutes during daytime hours and every 45 minutes during nighttime hours. The maximum systolic blood pressure will be set 30 mmHg higher than the highest anticipated systolic blood pressure. 3. After determining the correct cuff size, the ABPM device will be placed on the patient's non-dominant arm according to standard procedures provided by Suntech: https://www.youtube.com/watch?time_continue=1&amp;v=GdOXqHNI9-84. Participants will receive instructions on how the device works, how to remove and put back on the device, general instructions on daily habits (such as avoiding napping or intensive exercise), and given the opportunity to ask questions5. Participants will be asked to return the device no earlier than 24 hours but no later than 72 hours.Visit 2 Procedures (Monitor Return, Data Download, and Communication with Provider):1. The device will be removed from the participant unless they have already taken it off themselves.2. Using a USB connection, the device will be connected to a computer to download the results.3. The data will be reviewed carefully to ensure a sufficient number of readings have been obtained, defined as 70% of all attempted measurements, 20 daytime measurements, and 7 nighttime measurements. If these criteria have not been met, a repeat test will be performed unless the participant is not willing to do so.4. The following data will be recorded: mean 24-hour systolic/diastolic blood pressure and heart rate, mean daytime systolic/diastolic blood pressure and heart rate, mean nighttime systolic/diastolic blood pressure and heart rate, nighttime dipping status and percent change, as well as the ambulatory arterial stiffness index (AASI). 5. Based on the reason for the referral, the results and any recommendations will be communicated directly with the provider's office via Fax, which is already used as a means of communication between the pharmacies and medical practices.6. The pharmacies will be responsible for pursuing any potential reimbursement from insurance. Typically, this requires the patients name and medical plan numbers. The patient will provide this information themselves either verbally or by showing them their insurance card as done typically for any type of billable service.7. The final step for the participant will be to complete a survey regarding their experience.8. The ABPM device will be inspected and cleaned in accordance with the manufacturers recommendation.9. Information regarding the ABPM service insurance claim, reimbursement amount, as well as time spent by the pharmacists providing the service will be collected.Interviews (to be completed at study end)1. Participating providers and pharmacy staff will be approaches for inclusion in a focus interview to obtain feedback from the provider perspective regarding the utility of the service.2. Interviewers will follow an interview guide to ask participants questions.3. The interviews will be audio recorded so they can be later transcribed and a thematic analysis will be performed to identify common themes.</t>
  </si>
  <si>
    <t>Buford Road Pharmacy;Bremo Pharmacy;Buford Road Pharmacy;Bremo Pharmacy;Buford Road Pharmacy;Bremo Pharmacy;Buford Road Pharmacy;Bremo Pharmacy;</t>
  </si>
  <si>
    <t>2;2;2;2;2;2;2;2;</t>
  </si>
  <si>
    <t>HM14641</t>
  </si>
  <si>
    <t>Enhancing Use of Hydroxyurea in Sickle Cell Disease Using Patient Navigators</t>
  </si>
  <si>
    <t>SICKLE CELL DISEASESickle cell disease (SCD), a set of genetic hemoglobinopathies affecting persons of African, Mediterranean, or Asian descent was first described 100 years ago, in 1910 (Serjeant, 2010). Hemolytic anemia and severe ubiquitous pain are the hallmarks of the disease. The pathophysiologic mechanisms of pain and vasculopathy in SCD are complex and incompletely understood (Hebbel, 2009). As a result of dramatic improvements in care (Davis, 1997; Powards, 2005), SCD has become a disease of adults primarily, rather than of children(Brousseah, 2010). But only a fraction of the 100,0006 patients are in medical care, resulting in SCD being targeted for care improvement by Healthy People 2020.HydroxyureaEfficacyEligible adults with SCD should be prescribed life-saving hydroxyurea (HU), the first and only FDA-approved remittive drug for SCD (specifically, HbSS and HSBoThalassemia) (Ware, 2009; Kinney, 1999; Rogers, 2011). In adults, HU reduces the incidence of acute chest syndrome, frequency of hospitalizations, and need for blood transfusion by approximately 50% (Charache, 1995). It reduces mortality at 9 years (Steinberg, 2003) and increases long-term survival proportionally to the length of therapy (Steinberg, 2010). It is cost-effective (Moore, 2000) compared to bone marrow transplant (Schechter, 1997). HU increases the percentage of salutary fetal hemoglobin (HbF) (Herman, 1960; Pembrey, 1978) and reduces the neutrophil count (Platt, 1984). The National Heart, Lung and Blood Institute thus issued consensus HU recommendations in 2008 declaring HU a public good (Brawley, Jun 2008; Brawley, Feb 2008). The FDA has not endorsed HU use for as wide an SCD audience as the NIH, so some HU use in adults with SCD is considered off-label. However, it is evidence -based .And although HU has not been approved by the FDA for use in children younger than 18, BABY HUG just concluded HU can also be considered for all children with HbSS and HSBo (Wang, 2011).Appropriate UseA draft of Chapter 4 of new NIH guidelines for SCD care was recently published, covering HU eligibility criteria, dose initiation, and dose escalation (NIH NHLBI HU recommendations). Eligibility includes recurrent or chronic pain, dysfunction, and severe anemia, in both HbSS and HbSbetaO thalassemia. Baseline evaluation should include a minimum of CBC, hemoglobin electrophoresis, serum chemistries, and pregnancy testing. Patients should be started on 10-15mg/kg/day in a single daily dose, up to 1000 mg daily. Doses should be escalated to effect if tolerated every 6-8 weeks to a maximum dose of 35mg/kg/day, but not after a clinical endpoint has been reached (decrease in pain, increase in HbF to 15-20 percent, increased hemoglobin if severely anemic, improved well-being or acceptable myelotoxicity). Granulocytes should be kept &gt;2500 and platelets &gt;95,000. Initially and during periods of dose escalation, patients should be followed with blood counts every 2-4 weeks. Once a stable dose has been reached, patients should be followed with blood counts and exam every 4-8 weeks. In addition to blood counts, other laboratory measures of adherence and medical efficacy may be documented. These may include, but may not be limited to MCV, hemoglobin, and percentage of fetal Hb (HbF). All patients should be counseled that they need to practice contraception while taking HU. Charache et al discovered that the mean maximum tolerated dose (MTD), the daily single oral dose that could be maintained for at least 16 weeks without toxicity ½ 3 x 109 neutrophils/L, &lt;100 x 109 platelets/L, &lt; 125 x 109 reticulocytes/L, 20% drop in [HbJ or an absolute value of &lt;4.5 g/dL, 50% rise in creatinine or absolute increase of &gt;0.4 mg/dL, 100% rise in AL T,GI disturbance, or rash or hair loss not attributable to other causes), was 21 mg/kg (range, 10 to 35 mg/kg) (Charache, 1992).Barriers to dissemination and useAccess and Financial BarriersEspecially for adults, access to ambulatory primary care and financial barriers to care for SCD and to HU are significant (Telfair, 2003). Primary care physicians have &lt; 1 ambulatory SCD patient visit/month (Woods, 1997). Hospital admission is overwhelmingly from the Emergency Department (2005 HCUP data; Powars, 2002; Platt, 1994; Yang, 1995). ED utilization rates rise dramatically after childhood (Paululonis, 2010), along with admissions for pain (Brousseau, 2010), which are tied to early mortality. (Platt, 1991)Physician Workforce, Reluctance to PrescribePrimary care physicians (56%) care for adult inpatients more than hematologists (21%) and other specialists (22%). (Davis, 1997) Even community hematologist/oncologists (H/O) see &lt; 3 SCD patients/month, and may not prescribe HU. They report some indications less often than academic H/O's (acute chest syndrome, stroke, and pulmonary hypertension (7% and 25%, respectively). Prescribing physicians are concerned about HU's carcinogenic potential, effectiveness, perceived patient apprehension about adverse effects, concern about lack of contraceptive use and patient compliance (Zumberg, 2005).Patient Acceptance, Adherence to HUEven when HU is offered, it may not be accepted. In one study, 26% of pediatric providers reported &gt;20% of patients refused HU. The most common reasons for refusal were fear of cancer (51%) and other side effects (62%), don't want to take medication (49%), or don't want required laboratory monitoring (28%). Even 17% thought HU wouldn't work (Brandow, 2010). Similarly, adherence, once a prescription is accepted, may be low, for similar reasons (Charache, 1991). We showed in MSH that patients may expect but achieve little relief of daily pain from HU, despite reduced numbers of crises and hospitalizations over two years (Smith, 2011).Methods of measuring adherence and persistence (Camer, 2008) to HU have varied. Methods used generally include: drug assays (HU concentration, pharmacokinetics); drug markers (Hb F); direct observation (no studies found); self-reporting;  medication measurement using pill counts/ current adherence (Haberer, 2010), and/or review of prescription records and claims (Nachega, 2010), often to calculate a medication possession ratio (MPR, also known as CMA, CMOS, MRA); (Hess, 2006; Andrade, 2006; Sikka, 2005) and electronic monitoring devices (the reference standard, but expensive and not often used) (Mⁿller, 2010). For any drug, each adherence measure captures only a subset of behaviors or determinants, with limited predictive validity (Farmer, 1999) or correlation among measure types (Velligan, 2007) Patient-self report and hospital based pill count appear invalid as methods compared to unannounced home visit pill counts (Minzi, 2008).For all drugs, no single intervention has proven effective in improving adherence across trials (Haynes, 1996; Bangsberg, 2010). Almost all effective interventions are complex, including combinations of more convenient care, information, reminders, self-monitoring, reinforcement, counseling, family therapy, psychological therapy, crisis intervention, telephone follow-up, and supportive care (Haynes, 2008).Reported adherence varies. Patients may be classified as: poorly adherent (&lt;=10%, indistinguishable from nonusers by measures of HbF), partially adherent (11-79%), and highly adherent (&gt;=80%). Olivieri, et al. (1998) and the HUG-KIDS Trial for HU therapy (Ware, 2002) found high adherence among highly monitored children. In an adult Phase I/II study, HbF increased by 11% at MTD. Later, in the Multicenter Study of HU in Sickle Cell Anemia (MSH) (Charache, 1995) high adherence was maintained: after six months, 33% were receiving MTD, and 51% by study end: Capsule counts showed 70% took &gt;80% of capsules. By 32 weeks, among all HU users the HbF values were 10.9 (▒2.7)%, a change of 5.9%. At 2 years, HbF increases were lower, 4.2 (▒5.4)% in highly adherent patients and 2.0 (▒5.5)% for all others (Steinberg, 1997). Voluntary adherence during the non-randomized MSH Follow up was lower. Ninety-six patients (32%) never received HU during study or follow-up, 48 (16%) received it for &lt;1yr, and 156 (52%) received it for &gt;=1 yr (Steinberg, 2003). HbF values were not monitored.The HU MPR for Florida Medicaid patients was &gt;60% for only 30.3% of patients (Ritho, 2007). Adherence to Hydroxyurea therapy for 75 children with SCD in a cross-sectional study was &gt; 75% for 4 of 5 measures that were studied, but variable across different measures and lowest for pharmacy refill data. Higher adherence was related to greater HbF (Thornburg, 2010). Among 312 Medicaid enrollees in North Carolina with &gt;=2 HU prescriptions, adherence was lower, 35%, defined as an MPR &gt;= 0.80. Adherence was associated with clinical and economic outcomes (Candrilli, 2011).Voluntary adherence in our Pain in Sickle Cell Epidemiology Study adherence was also low (see Table 1). Among 164 HU eligible patients, 120 were not taking HU at all, and 44 took HU &gt;1 day: HbF values were 10.1▒1 0.4% for highly adherent, 5.5▒8.6% for partially adherent, and 3.9▒7.3% for those taking little or no HU [unpublished results].IMPROVING HU ADHERENCEPhysician factors partly explain underuse of HU, as do access and financing barriers. Each should be addressed. However, underuse of HU is now a public health challenge with mortality at stake. Effective solutions to SCD patient fears and non-adherence with HU have not yet been tested. All papers reporting HU use emphasize that more patients must be reached and given ample opportunity to initiate HU, and better encouraged to adhere with HU.Recruiting SCD patients into careIndividual SCD patients manage most of their pain at home (Smith, 2008), and may be hard to reach because they self-manage or suffer stigmatization (Murray, 1988; Shapiro, 1989). Patients may purposely avoid care for pain relief because of negative opinions of the care (Bobo, 1989), or for fear of being labeled a drug abuser or under medicated by their physicians (Johnson, 2005; Shapiro, 1997; Elander, 2004). Methods for shortening the time and decreasing the cost of reaching, studying, and intervening on patients like SCD patients, who are hard-to-reach (Cleland, 2010) or rare (Dawood, 2008) include snowball sampling, respondent-driven-sampling (RDS) (Goel, 2010) advertising campaigns, targeting formal membership groups, capture- or mark-recapture (Sudman, 1988) and outreach campaigns using community health workers. Research on "associative" hard-to-reach populations, i.e., those with large, highly affiliated social networks such as those at risk of AIDS, reveals that both snowball sampling and RDS have been used extensively in these settings (Bernard, 2010; Johnson, 2010) Snowball sampling and RDS use "seeds", or index cases, to recruit like-member contacts in the social networks of the index respondents. They rely on cultural similarities among highly networked respondents, (Grov, 2009) and take advantage of a high level of trust amongst participants to increase their likelihood of participation in a study (Sadler, 2010).In contrast to these patients; SCD patients are often "non-associative" -having few contacts with other members. The above cited stigma ridicule, disbelief of pain, etc. may narrow social networks, and may limit disclose of SCD status. Snowballing may thus result in recruitment of family members only, and RDS might fail because patients are without affected family members or a network of other SCD patients, and thus unable to recruit. Few studies have explored strategies for reaching non-associative hard-to-reach populations.However, advertising campaigns may be helpful, (Rock, 2010) as may target centralized lists and professionals familiar with the populations. Mark-recapture will not work if there are not two or more fairly independent lists from which to sample (Lee, n.d.) A recent review suggests the use of multiple approaches. (Thompson, 2007)Patient NavigatorsPatient Navigators (PNs) are individuals who are lay members of a community who work either for pay or as a volunteer in association with the local health care system. They usually share ethnicity, language, socioeconomic status, and life experiences with the community members they serve. Other terms, including Community Health Advisor, Lay Health Advocate, Promoter, Outreach Educator, Community Health Representative, Peer Health Promoter, or Peer Counselor, may be used for PNs, as they link community members to the medical care system, provide social networking, social support, and personalized interventions. In 2003, the Institute of Medicine recommended that PNs could mediate and be appropriate members of the health care team and improve the health of underserved populations (Institute of Medicine, 2002). Both a Virginia-commissioned study (House Joint Resolution No. 195, 2004 and VCHO at JMU, 2006) and The Patient Protection and Affordable Care Act of 2010 (Subtitle A, Section 399) recommended the increased use of PNs to connect underserved populations with the most appropriate health care.The seven core roles of PNs as described by the National Community Health Advisor Study (NCHAS) (University of Arizona, 2011) and used in Virginia include: (1) mediate the cultural variance between the health care system and the client; (2) provide culturally appropriate education, (3) assure people receive the services they need, (4) provide informal counseling and social support, (5) advocate for the client to obtain community needs, (6) provide direct service, and (7) build client and community capacity to deal with a specific health condition or status. A national survey conducted in 2000 estimated approximately 1,700 PN in Virginia (Community Health Workers National Workforce Study, n.d.). Onûthe-job training is common, and consists of a minimum time in orientation, population-specific training, and mentoring.PNs may be effective in improving self-care for diabetes, leading to better glycemic control (Castillo, 2010). They may help patients reduce ED visits, length of stay, and number of complications, increase focus on family, helps clients obtain the non-medical types of service that can reduce the barriers to care such as transportation, build trust between the provider and the client, and improve cultural competence and cost effectiveness of care. Good examples of evidence of their efficacy include increased adherence of Hispanics with tuberculosis control (Herce, 2010), Hispanic clients' knowledge of cervical cancer and screening rates (O'Brien, 2010) and improved visit rates for HIV  screening (Ramos, 2009). Studies stress the need for appropriate education and development of manuals and other resources for PNs to be effective. A meta-analysis of 79 articles showed moderate effectiveness in reaching certain underserved populations, and several studies demonstrated moderate evidence to increase client utilization of specific services (Viswanathan, 2010).We searched for SCD PN training curricula, and found only two curricula intended for use by PNs to improve SCD health. These curricula have not been tested nor has their effectiveness been evaluated at actually improving health status or compliance with SCD medical regimens.(Refer to references list in the grant.)</t>
  </si>
  <si>
    <t>Risks of hydroxyurea and of having navigator assistance with care (Aims 1 and 2) are outweighed by benefits in mortality and morbidity in randomized controlled trials. Hydroxyurea has been shown to reduce mortality at 9 years and increase long-term survival proportionally to the length of therapy. Patient navigation has been shown and is recommended to connect underserved populations with the most appropriate health care.</t>
  </si>
  <si>
    <t xml:space="preserve">We are targeting Hydroxyurea eligible sickle cell patients with specified sickle cell genotypes.  A large percentage of patients may not be in SCD specialty care, and may face barriers to care.  For adults, not having specialty care may be fatal, because specialists may prescribe Hydroxyurea (HU), the first and only FDA-approved remittive drug for SCD. Additional barriers to HU include physician fears or misconceptions about its use, inconsistent determination of HU eligibility and inconsistent dose escalation, and patient failure to take HU, due to ignorance or mistrust of relative benefits and harms, inconvenience associated with therapy, or poor medication access. </t>
  </si>
  <si>
    <t>A large percentage of patients may not be in SCD specialty care, and may face barriers to care. For adults, not having specialty care may be fatal, because specialists may prescribe Hydroxyurea (HU), the first and only FDA-approved remittive drug for SCD. Additional barriers to HU include physician fears or misconceptions about its use, inconsistent determination of HU eligibility and inconsistent dose escalation, and patient failure to take HU, due to ignorance or mistrust of relative benefits and harms, inconvenience associated with therapy, or poor medication access.To overcome these barriers, the state of Virginia, including the Virginia Department of Health and two academic medical centers, plans a two-phase demonstration, first of improvement in the percentage of adults with SCD who are in SCD specialty care (Phase I), then of improvement in adherence to HU of eligible SCD adults (Phase II). Both phases will use existing academic SCD providers, and an innovative, multimodal strategy, featuring specially trained SCD Patient Navigators that addresses barriers to care and to HU use. In Phase I we will demonstrate the feasibility of utilizing PNs to overcome patient access barriers to SCD care. In Phase II we will test the efficacy of PNs for overcoming barriers to acceptance of and adherence with HU therapy. Patients will be randomized to a PN or usual care arm. Providers will implement NIH guidelines for HU eligibility and prescribing in both arms.This project will be critically important and impactful by demonstrating the feasibility of a statewide community based strategy to assist vulnerable SCD adults in obtaining SCD specialty care and likely prolonging life, a model that other states could adopt.</t>
  </si>
  <si>
    <t>The research team convenes bi-weekly to discuss the logistics of this project. These meetings include members from the Virginia Commonwealth University Hospital Health System (VCUHS), The Children's Hospital of the Kings Daughters (CHKD); The Eastern Virginia Medical School (EVMS); the Virginia Department of Health (VDH), Southeastern Virginia Medical Center, Pediatric Specialists of Virginia(PSV), East Carolina University(ECU) and co-investigator serving as a consultant . The team completes all training for the Patient Navigators (PN). Patient Navigators are overseen by program manager and supervisors. Additional meetings are held with the Patient Navigators and their supervisors/program managers on a weekly basis. There are also additional meetings to discuss how information flows among team members. The team reviews and revises all methodology, aims and data definitions, variable definitions and data collection processes. Meeting minutes are disseminated to all team members promptly after each meeting.INOVA staff have completed WCGA training which meets INOVA's human subjects research training requirements. [Stonebrook staff will complete VCU CITI training]Supervision of Navigators1.	The Supervisor will conduct quarterly reviews of each Patient Navigators caseload to insure patient satisfaction and safety. This may occur at a home visit; clinic visit or by phone contact. The supervisor will document all patient contact electronically on form 68. a.	In the event of a complaint, the supervisor will submit a report to the VCU IRB within 5 days of the initial complaint. b.	In the event that the patient is unhappy with their navigator, the supervisor will serve as a point of contact in the interim.c.	Contact information for the Supervisor is provided upon enrollment into the Navigator Arm. This information will be resupplied at every study visit.2.	Patient Navigator Satisfaction Surveys (Form 88) will be administered at 6 and 12 months. a.	At 6 months the Regulatory Coordinator will administer the Satisfaction Survey along with Supervisor Contact information.b.	At 12 months the Clinical Research Coordinator will administer the Satisfaction Survey along with the Supervisor Contact Information.c.	Data Analysis on the Satisfaction Survey will occur quarterly to review for outliers or trends of dissatisfaction. 3.	The research staff will conduct regular monitoring of patient contact by the Navigators to ensure that the frequency and type of contact is adherent to the protocol and mirrors the usual expected contact pattern.Documenting, Reporting and Mitigating Risk1.	Documenting: a.	A Problem Report Log will be maintained electronically and reviewed quarterly to monitor deviations, violations and adverse events. b.	Patient Complaints that do not increase risk to the patient are documented on Form XXX. 2.	Reporting:a.	The Problem Report Log, Patient Complaints, and any action will be reported to the sponsor annually; the DSMB quarterly, and the VCU IRB accordingly.b.	In the event of potentially significant findings, an addendum to the consent form will be sent out to all current and past patient enrolled in the study 3.	Risk Mitigation:a.	In the event that a patient has made a complaint or found to be at risk, the Supervisor will be the point of contact until such time that the risk is mitigated or assurance that patient satisfaction is met. b.	The PI will be unblinded, in the event that patient risk reaches a level of harm that cannot be attended to by the research staff, requires a doctorÆs involvement or other assurance cannot be met.</t>
  </si>
  <si>
    <t>This demonstration project will be critically highly important and impactful by demonstrating the feasibility of an innovative statewide community-based strategy to assist SCD adults, well-known to be vulnerable, in obtaining SCD specialty care and likely prolonging life, making it one that other states could adopt. Success of this project will have policy implications, suggesting implementation of this strategy as a national public health intervention for prolonging the lives of SCD patients.</t>
  </si>
  <si>
    <t>Locations:  various community locales, events, radio, and mailingsContact Information: obtained through electronic and paper tracking forms, and then stored securelyApproach/respond:  patient navigators, clinicians, patient navigator supervisor, clinical research assistant, community member referral. We will use flyers placed in schools to recruit potential patients. PNs attend events at schools such as health fairs and hang flyers in the schools wherever the school administrators allow it. When school administrators are invited to an event hosted by the study, the flyers are given to the administrators and they then hang the flyers in the schools.See the uploaded protocol for details about chart reviews and screening.</t>
  </si>
  <si>
    <t>1.1 Demonstrate the feasibility of a patient navigator-based program to improve the percentage of patients  (age 15 and older) patients with sickle cell disease (SCD) in the Richmond, Northern Virginia and Tidewater regions of Virginia  and  areas surrounding East Carolina University in North Carolina who are in SCD specialty care.1.2 Demonstrate the effectiveness of a patient navigator-based program to improve hydroxyurea (HU) (re-)initiation and adherence among patients with SCD in the Richmond, Northern Virginia and Tidewater regions of Virginia who are eligible for HU.</t>
  </si>
  <si>
    <t>PHASE I:  Helping sickle cell disease patients gain access to specialty care1.	Patient navigators (PNs) canvas and make contacts around Virginia to find/network to find sickle cell disease patients (tracks effort various forms, to include effort log spreadsheet)2.	PN encounters sickle cell disease patient3.	PN screens patient with sickle cell disease for Phase I eligibility4.	PN completes informed consent process with patient (now research subject)5.	PN schedules subject for appointment with sickle cell disease provider6.	Subject does or does not attend appointment with sickle cell disease provider7.	PN follows up with subject to learn if he/she attended sickle cell disease provider appointmentPHASE II:  Clinical trial arm with patient navigator vs. non patient navigator interventionSee uploaded protocol for full details.1.	CRC screens all sickle cell clinic patients for Phase II 2.	CRC and providers recruit eligible patient to Phase II3.	CRC completes informed consent process with patient (now research subject)4.	CRC ensures patient completes baseline study procedures:  (1) clinic procedures with provider and (2) survey battery with CRC.  Must complete all elements within 30 days of each other.  5.	CRC completes randomization readiness form to signal randomization personnel that all study procedures are complete6.	Designated personnel randomizes subject.  Subject is randomly assigned to the patient navigator or passenger study arm.  7.	Designated personnel mails the subject to notify him/her about their randomization assignment.  8.	Patient Navigator Arm Subjects: patient navigator (PN) contacts weekly by phone. PN also visits subject once each month for the first 6 months and then bi-monthly after the 6th visit until 12 months post-randomization. These visits can be conducted in-person or by Skype. If the visit is being conducted by Skype, the PN must have access to a computer and internet in a private and confidential place, to protect the confidentiality and privacy of the subject.  In some cases, patient navigator visits subject all 12 months per discretion of the PN supervisor.  PN must wait until after the final/12-month clinic visit is complete before executing the final home visit.  For subjects who relocate, the PN may or may not visit the subject in his/her new locality.9.	Passenger Arm Subjects:  does not have patient navigator contact10.  All subjects:  CRC and study doctor will ensure the patient receives lab draws at each visit to their doctor in addition to 6 and 12 month clinic visits.  Subjects who relocate during the study will be asked to receive a blood draw in their locality and have the locality ship their blood specimen to their previous study site, to be then forwarded to the Division of Consolidated Labs (DCLS) for analysis.  The study will cover the cost of shipping for the locality. The subject may also be asked to complete 6 month and 12 month surveys and the study will pay for the subject to ship the surveys back to the study site.11.	All subjects:  CRC follows-up with all patients and ensures completion of follow-up study procedures at 6 months post randomization:  (1) follow-up clinic procedures with provider and (2) follow-up survey battery with CRC.  To be complete in a 90 day window surrounding the 6 month post-randomization date, or within 45 days prior to or after the 6-month post randomization date. (Ex. Randomized 1/1/15; can complete 6 month follow-up window is 5/17/15 to 8/15/15).    12.	All subjects:  CRC follows-up with all patients and ensures completion of follow-up study procedures at 12 months post randomization:  (1) follow-up clinic procedures with provider, (2) follow-up survey battery with CRC, (3) Form 89: 12 Month Follow-Up Questions last, after ALL OTHER SURVEYS/PROCEDURES.  To be complete in a 90 day window surrounding the 12 month post-randomization date, or within 45 days prior to or after the 12-month post randomization date. (Ex. Randomized 1/1/15; can complete 12 month follow-up window is 11/17/15 to 2/15/15).    13.	PN Arm Subjects:  PN completes final/12-month study visit.14. Although the PNs are interviewed using Form 83, the intent of the interview is to gather information about the patients, not to gather information or to draw conclusions about the PNs themselves. PN are therefore not considered subjects in this study.Phase II Addendum: Informed consent for patient navigator and provider review (for patient navigator subjects only)1.	PN schedules final home visit with patient. (Must be scheduled after 12 month study procedures with CRC.)2.	PN completes Form 92: Patient Navigator and Provider Review form3.	PN executes final home visit with patient, reviewing (1) PN closing procedures and (2) addendum to consent about talking with the patientÆs provider4.	PN performs informed consent (1) PN explains their desire to talk with the patientÆs provider about their time in the study, (2) allows ample time for patient to review form (3) PN answers patientÆs questions5.	Subject signs addendum to acknowledge receipt and PNÆs review of the information on the addendum.  Subject will check yes or no to give consent.6.	Subject checks ôyesö if he/she is okay with PN talking with provider.  PN reviews Form 92 with provider ONLY if patient has agreed and signed consent.  7.	Subject checks ônoö  if he/she does not want PN talking with provider.  PN will not review Form 92 with provider. Phase I &amp; II: Accommodating Limited Literacy PatientsAny patient who identifies as limited literacy or asks for help with reading or completing the consent form or surveys can be included in the study.  To allow applicable patients/subjects to fully participate, understanding any written documents:  1. The patient navigator (Phase I) or research assistant/provider/other research personnel (Phase II) can orally read any written documents to the patient/subject.  This includes reading written consent during the informed consent process, and surveys and other written materials after consent  2. Prior to consent, The navigator (Phase I) or assistant (Phase II) will be required to administer the informed consent evaluation (Form 0-Y/0-Z) with the patient.  Navigators and assistants will be trained to determine if patient understands the consent based on the patient's answers to the open-ended evaluation questions.  The patient must understand/comprehend all elements of consent per the evaluation prior to the navigator/assistant accepting a signed consent form from the patient.3. The evaluation may also be used with patients who are not limited in literacy to ensure that all subjects understand the informed consent process.Other information:  SETTINGS, AVAILABILITY OF PATIENTS African-Americans are most concentrated in Southeastern Virginia. Other concentrations are in Richmond and northern Virginia. Based on Virginia's newborn screening program database since 1989, 75% of newborns with SCD were referred to either the VCU or the CHKD pediatric SCD specialty centers. We found 153 VA zip codes contributed at least 3 visits to hospitals near the two specialty centers in the past 5 years. Table 2 shows available patients for Phase I. The Hassell paper gives VA population estimates of SCD patients, and the Brousseau paper gives age eligibility percentages. Based on estimates of consent rates, and an 80% first visit rate by 3 months, we calculate 176-223 (mean 200) patients will complete Phase I of our study.To estimate the number of available patients for Phase II, we calculated the number of likely available patients from each of the contributing clinics, added it to the number of available patients recruited in Phase I, and summarized it in Table 3 , along with expected recruitment rate and dropout rate post recruitment. Based on HU eligibility, we conservatively expect 216 patients to complete Phase II.Experienced SCD physicians accustomed to prescribing HU work in all clinic sites that will enroll patients. In Richmond, VA, the VCU pediatric sickle cell clinic follows 370 patients, 85 of whom are 15-21 , and is staffed by three of the pediatric staff member of the ChildrenÆs Hospital at VCU listed in the personnel roster along with a social worker, an educational liaison and an experienced child psychologist. The adult clinic is staffed by the PI and two other staff member,  and family nurse practitioner. Patients age 15-21 are enrolled in a care Transition Program led by Program Manager , transferring at 18yo or graduation.In Norfolk, Virginia, three of the Co-Investigators  of Children's Hospital of the King's Daughters (CHKD) provide intensive and coordinated medical, educational, and psychological and social services to &gt; 500 SCD children, and 175 age. Two of the Co-Investigators lead the Sickle Cell program at Eastern Virginia Medical School (EVMS) http://www.evms.edu), the only adult SCD program in the Hampton Roads area, serving 125 patients. Patients are admitted to Sentara Norfolk General Hospital. In Northern Virginia patients are seen by the pediatric hematologists/oncologists from birth onward as they do not have an adult provider. In Easct Carolina, pediatric patients are seen until age 18 and then transitioned to the adult hematologists/oncologists teamNAVIGATOR SELECTION CRITERIA, TRAININGPNs must meet specific eligibility criteria before they are hired, including age 2:21 , residence in a com- munity where likely SCD patients reside (one of 153 Zip Codes in Virginia), high school or higher education, willingness to work part-time and on evenings and weekends, interest in SCD, no criminal record, and liability car insurance with a valid driver's license. Knowledge of SCD will not be required. PNs will be recruited from: relatives and friends of patients, community-based SCD programs in the state, SCD support groups, Virginia Blood Services, other community based organizations, churches, community businesses, from students or staff at the 5 Historically BlackColleges and Universities in Virginia, health departments, Federally Qualified Health Centers/CommunityHealth Centers and minority physicians' offices. All PNs will be employees of VCU (Richmond area) orCHKD/EVMS (Tidewater area). PNs will be supervised by the Patient Navigator supervisor in Tidewater  and  the Program Manager in Richmond who will be the overall project director. The program manager in Richmond will supervise the patient navigator in North Carolina and the Richmond patient navigators will be assigned to the Northern Virginia patients and overseen by the program manager in Richmond. During the first six months of funding, we will complete and test a standard curriculum tailored for our PNs onhow to recruit patients, educate their patients about SCD, and improve their eligible patients' adherence withHU [Outline included in Documents]. The curriculum will be fielded in partnership with VCU, VDH and JamesMadison University. JMU and VDH have already written curricula and fielded many of Virginia's statewide PN programs. VCU clinical experts will provide HU-specific content [See Appendix, HU prescribing guidelines, forms]. Staff at JMU will develop the training module. The educational modules will be tested in the field for ease of learning and refined as necessary. VDH, JMU and VCU will conduct initial training sessions (link to training video: http://www.intmed.vcu.edu/news/videos.html) for all PNs, and individual training sessions for later-hired PNs.RECRUITMENT, ENROLLMENT PROCEDURESIn addition to the patient navigators' recruitment activities for Phase I, referral incentives are available for those who tell sickle cell patients about the Phase I portion of the study.  We will incentivize $5.00 for up to 5 patient referrals from a single person.Randomization Procedure for Phase IIPOST-ENROLLMENT PROCEDURESINTERVENTION PROCEDURES, PN ARM, PHASE IIHydroxyurea (HU) prescribing and selection of patients for HU eligibility in this study is completely up to the discretion of the physician. At the end of about 18 questions that determine HU eligibility according to NIH guidelines and according to clinical drift apart from FDA approved usage (children, patients with genotypes other than HbSS and Hb S Beta 0), there is a question that says "in the opinion of the physician, is this patient eligible for hydroxyurea?" If the answer is yes, then the patient is enrolled in the study. IF the answer is no, then the patient is not enrolled. From that point on, we give physicians and navigators the opportunity to offer HU to these enrolled patients for whom the physician has said are eligible for HU. The study specific dosing protocol follows the NIH guideline for dosing, but there is no penalty to the physician for dosing in some other way. At each visit, we collect data on just what the physician does in terms of dosing, but are not enforcing rigid adherence to the dosing protocol. ASSESSMENT PROCEDURES, PHASE II(From section 4.10 of grant proposal) All Phase II patients, regardless of arm, will be blindly assessed. Patients will make study visits at 0 (baseline), 6, and 12 months. Patients will not be assessed while in the ED or hospital. Patients will be instructed not to un-blind RAs at these assessments by mentioning their PN or activities related to or conducted by their PN. If the blind is broken during assessment, RAs must report this to the site PI, who will make arrangements for an alternative assessor at subsequent contacts. During each assessment, patients will be asked to recall all ED and hospital visits, including visits for SCD pain, in the prior 6 months. To calculate current adherence patients taking HU will be asked to bring their most recently filled HU bottle. We will count pills in this bottle, note its fill date, and ask the date the patient began taking pills from that bottle. To calculate other adherence measures, at each assessment visit patients will also be asked for the names and phone numbers of all the pharmacies where they received prescriptions in the last six months.Using a release of information signed by patients as part of informed consent (Phase II consent); we will call these pharmacies to get dates of HU prescriptions, in consecutive order.Further, to collect quality of life, outcome, and covariate information, patients will complete a written survey battery and give blood samples for laboratory values. Each patient will have blood collected at baseline, 6 month and 12 month visits. At each of those visits, there will be approximately 1O mL of blood collected. The allowable window for study visits will be 1 month after consent to make a baseline visit, or ▒ one month around the six-month or one-year interval. We will compensate patients $50 at each study visit.Only at the end of follow-up for all patients, RAs will review all medical charts. Data 6 months prior to òstudyentry (to obtain baseline values) and through the 12 month study period will be extracted for evidence of:prescriptions written for HU; changes in HU dosing, including pauses and discontinuations, whether maximumtolerated dose was reached, or whether the dose reached 35 mg/kg; HU toxicity; visits to the ED or hospital forSCD pain. We believe charting bias for these data should be equal across arms. The Tidewater Supervisor (by phone) and Ms. Johnson (in person) will participate in weekly study staff meetings including the PI and investigators in Richmond. For any unresolved issues relating to the PNs or the intervention, they will consult the PI.TIMELINEThe below timeline assumed notice of award January 2012, but actual notice award is expected August 2012, and all deadlines have been adjusted for a first day of July 1, 2012. Work consists of completing and testing thedraft PN curriculum (will continue for 5 months), hiring and training PNs (will continue for 8 months), recruitmentand follow-up for Phase 1 (for 2yrs, 4 months), recruitment and follow-up for Phase 2 (for 3 years), and analysis(for 1 year). The first Phase 1 patient will complete their 3-month follow-up in June of 2013 and the last inDecember of 2015. The first Phase 2 patient will complete their 1-year follow-up in July of 2014 and the last inDecember of 2016.</t>
  </si>
  <si>
    <t>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Health;Virginia Department of Health;</t>
  </si>
  <si>
    <t>HM14865</t>
  </si>
  <si>
    <t>Engaging Vulnerable Consumers in Developing Useful Public Healthcare Reports</t>
  </si>
  <si>
    <t>Daniel Longo</t>
  </si>
  <si>
    <t>Background and Significance were addressed above in the Hypothesis section. Pre-clinical and early human studies do not apply to this project.</t>
  </si>
  <si>
    <t>No direct benefits are expected, though it is possible the focus group participants will learn about new resources for managing diabetes during the focus group.</t>
  </si>
  <si>
    <t>As described in the Hypothesis section, this project attempts to engage certain subgroups of the priority propulations identified by the Agency for Healthcare Research and Quality. Because of variations in health information needs among ethnic and racial populations, this project targets African Americans and Latinos, who are disproportionately affected by diabetes.</t>
  </si>
  <si>
    <t>Beginning in 1986, the Health Care Financing Administration (currently CMS) developed and disseminated numerous public reports on Medicare hospital mortality and healthcare quality. The Agency for Healthcare Research and QualityÆs (AHRQ) ôHealth Care Report Card Compendiumö contains a listing of over 200 report cards currently produced. The literature describing, evaluating and discussing public reporting is vast, but the evidence base for public reports is not substantial, with many unresolved issues. For example, evidence to increase the awareness and use of such reports by consumers is disappointing. One study reported that only 12% of patients surveyed were aware of a report on cardiac surgery before undergoing cardiac surgery; less than 1% knew the correct rating of their surgeon or hospital. Unfortunately, since the publication of the AHRQÆs initial work on public reporting, little has changed in consumer awareness and use. Further, three systematic reviews and one in-depth analysis from 2008 through 2011, show mixed impact of public reports on both consumer and provider behavior. Despite the growth in public reports, there are unanswered questions regarding the content, design and dissemination.Our study is necessary because, although such reports have been developed and disseminated for at least two decades, studies consistently find that these reports are infrequently used by consumers. Our objective is to build the scientific base for effective public reporting of healthcare quality by examining the nature, type and dissemination of public reports by engaging consumers in focus groups to identify their needs in healthcare decision-making. Consistent with the Patient Protection and Affordable Care Act of 2010, which aims to improve dissemination of measures of healthcare quality and resource use and as identified in AHRQÆs request for applications, we intend to fill two of the major gaps in the public reporting evidence base identified through the engagement of subgroups of AHRQÆs priority populations and Medicare beneficiaries as they relate to study consumer views of the design, content and dissemination of public reports. We focus on the diagnosis of type 2 diabetes because previous cognitive interviews and focus groups indicate that consumers want relevant information, such as physician or hospital performance for patients with similar health conditions. Accordingly, the diabetic population is more likely than an apparently healthy population to have a greater need to learn about their disease, as self-management is vital to living well. Further, because of the variation among ethnic and racial populations relative to health information needs, we specifically target African Americans and Latinos. Additionally, data indicate the increasing burden of diabetes with age, a higher incidence of diabetes in African Americans, as well as great disparities in African Americans and Latinos in Virginia and nationally.</t>
  </si>
  <si>
    <t>The PI (Dr. Longo) believes strongly that all members of the research team should understand all aspects of the project. He held several information and planning meetings with the research team before the official notice of grant award was received, and he will continue to do so throughout the life of the project. An updated focus group training session was held September 26-27, 2013 to prepare for year 2 work.</t>
  </si>
  <si>
    <t>This study is expected to produce knowledge that enables the development of public reports on healthcare quality that are useful, "user-friendly," and meaningful to patients, thereby enabling Virginia residents with type 2 diabetes to make better informed decisions about their diabetes care.</t>
  </si>
  <si>
    <t xml:space="preserve">Two different venues and approaches will be used to recruit participants. The first is the VCUHS ambulatory care clinics; the second is local churches and other locations in the community.VCUHS: The first phase of recruitment will comprise a query of the VCUHS electronic medical record (EMR) database to identify potential focus group participants - those who have been diagnosed with type 2 diabetes. Additional query data will include name, gender, birth date, race/ethnicity, mailing address, and available home, work, and cellular telephone numbers. (This query will be used as a recruitment source for both rounds of focus groups planned for this study. Approval for the second round of focus groups will be sought via amendment to this research plan upon completion of the first round.)All potential participants identified in the query will be mailed an "opt-out letter," signed by the appropriate practiceÆs medical director, giving them the opportunity to refuse participation prior to being contacted by the research team. During the opt-out period, the VCU research team will prioritize the recruitment pool with emphasis on balance of genders and racial and ethnic origin. If transportation to the focus group session is a participant barrier, the research team will investigate whether transportation options may be available within the VCUHS. Focus group sessions will be held in buildings that are Americans with Disabilities Act (ADA) compliant. At the end of the designated opt-out period, the PI and research staff will review the medical records of those who did not opt out, in order to confirm eligibility. Once identified for inclusion, research staff will contact eligible participants by phone using a recruitment phone script to describe the project, confirm their eligibility, determine interest in participating, and schedule attendance at a focus group. Information about race/ethnicity will be collected from participants to ensure placement in the appropriate focus group. Local Churches and Community Organizations:Dr. Longo has developed a relationship with several Catholic churches or parishes that have predominantly Latino congregations. The pastors at these parishes or churches have agreed to allow focus group participants to be recruited. Flyers or notices in church bulletins will be posted, and members of the research team will visit the congregations to meet with church leadership and parishioners, inviting interested congregants to contact a member of the research team. Subjects will also be recruited from local community organizations that serve the population of interest. Materials similar to those used in the church recruitment will be distributed. The materials will direct interested individuals to contact the project coordinator for more information. When potential participants call, the coordinator will describe the research study, explain the eligibility criteria, and answer any questions.  If the individual is interested in participating, he/she will be screened using the phone recruitment script. If eligible, they will be scheduled for a focus group.  Identification of race/ethnicity will be collected from participants to ensure placement in the appropriate racial/ethnic focus group. </t>
  </si>
  <si>
    <t>The national epidemic of type 2 diabetes is a major public health problem with a projected prevalence increase of 165% by the year 2050. Diabetes affects 25.8 million Americans (8.3%) and 531,366 of Virginians (8.7%). Certain populations, such as African Americans and Latinos, are disproportionately affected by diabetes. Compared to non-Hispanic Caucasian adults, the risk of diagnosed diabetes was 66% higher among Latinos, and 77% higher among African Americans. The prevalence is higher among Virginia African Americans than any other ethnic/racial group with 13.5% diagnosed with diabetes, verse 8.5% of white Virginians. Using a qualitative study design for this developmental study, we will engage these target populations, as well as a White population, in two rounds of focus groups to ask them about the role public reports of quality data may play in meeting their personal health care needs. We aim to determine:     (1) How public reports can be designed to address the varying information needs of vulnerable populations as they make decisions for their personal health care including selection of health care providers - both physicians and hospitals.     (2) How the content, design and dissemination of public reports can best reflect meaningful information that consumers would actually use in their personal decision-making.Our qualitative study design proposes two rounds of focus groups. The first round will focus on Aim 1 and the results will be used by project staff together with Virginia Health Information (VHI) developer of Virginia consumer reports, to develop public report templates and to identify themes, both of which will be relevant in the design of the round two focus groups, which will focus on Aim 2.  Final study results will be used by VHI to develop a final public report for persons with type 2 diabetes; further we will disseminate project findings with the assistance of our national advisory committee to ensure wide scale dissemination beyond Virginia.</t>
  </si>
  <si>
    <t>Research Methods &amp; Design:We propose to use a developmental qualitative study design. We will engage the African American, Latino, and White populations in central Virginia in two rounds of focus groups to ask them about the role public reports of quality data may play in meeting their personal healthcare needs.The first round of focus groups will focus on Aim 1 of our application, ôHow public reports can be designed to address the varying information needs of vulnerable populations as they make decisions for their personal health care including selection of health care providers - both physicians and hospitals.ö  The results will be used by both project staff and staff from Virginia Health Information (developer of Virginia consumer reports) to develop public report templates and to identify themes, both of which will be relevant in the design of the round two focus groups. Round 2 focus groups will focus on Aim 2, ôHow the content, design and dissemination of public reports can best reflect meaningful information that consumers would actually use in their personal decision-making.ö This research aim will provide specific information from the focus group participants regarding what features or specific information the public reports should contain that would make them useful and user-friendly for widespread use. An amendment to the current IRB application will be submitted for the focus group guide and materials for the Round 2 focus groups in year 2 of the study. Data acquired from the Round 1 focus groups will provide the foundation for the development of public reports that will be shared with the focus group participants in Round 2 and for the development of the focus group guide.Focus groups have been used as a qualitative method for more than 40 years and have been successfully used in primary care research; especially in the past decade. Focus groups are appropriate for this research study for several reasons. First, participants may not fully understand what is meant by public quality of care reports and the specific features regarding the content and design due to differences in comprehension based on access to and experience with the health care system. The focus group setting will address these possible barriers by ensuring that participants have a basic understanding of public quality of care reports by providing a few examples to focus group participants at the beginning of the focus group sessions. Secondly, the purpose of this study is to assess how public reports can best meet the needs of vulnerable populations as they make decisions regarding their personal health care needs, and a focus group methodology that encourages open dialogue and uses open-ended questions will lead to richer, more actionable data. Additional techniques will be used during the interview process in order to capture key points and new insights, including extensive note taking and gathering the research team to discuss their reflections and interpretations after each session is completed.Data Analysis Plan:For this qualitative study, the data sources are the transcripts and field notes from the focus groups. These documents will be used to describe the perceptions and opinions of the focus group participants regarding the content, design, and dissemination of public reports. The analysis strategy follows Miller and CrabtreeÆs immersion/crystallization approach and includes five phases: describing, organizing, connecting, corroborating/legitimating, and representing the account. Triangulation of data, meaning including data from multiple sources such as the project data, literature reviews, and personal insights from the researchers, provides a robust understanding of the individual perceptions and emerging themes. This study will use content analysis of the focus group transcripts to allow the researchers to better understand individual perceptions and attitudes as well as differences among the three populations: African Americans, Latinos, and Whites. Inductive data analysis will be used to build patterns, categories and themes from a ôbottom-upö approach by organizing the data first into abstract units of information and then working back and forth between the themes until a comprehensive set of themes is developed.Human Subjects Description:Subjects will be asked to participate in a 60-90 minute focus group with up to 14 other individuals who have type 2 diabetes. In the phase 1 focus groups, participation involves sharing opinions about sample consumer healthcare reports as well as describing both the subject's own approach to making decisions about getting healthcare for their diabetes or self-management, and their experience in looking for a consumer report or guide to help them make decisions about diabetes care. Subjects will also be asked to complete a brief one page paper survey at the beginning of the focus group that will capture basic demographic information. During the focus group session, examples of publicly available public reports will be shown to participants, thereby providing them with the necessary background information needed to actively participate in the focus group discussion.In the phase 2 focus groups, participants will review and critique the model report that was developed based on results from the phase 1 focus groups. As in phase 1, participants will be asked to share their opinions about consumer healthcare reports as well as to describe their own approach to making decisions about getting healthcare for their diabetes or self-management. They will also be asked to complete a brief one-page demographic questionnaire.In order to identify possible subjects, the VCU EMR database will be queried to generate a list of VCUHS patients who have a diagnosis of type 2 diabetes. Additional query data will include name, sex, birth date, race/ethnicity, mailing address, and telephone number(s).. This data will be used for both rounds of focus groups planned for this study. We plan to conduct a total of 8 focus groups in phase 2. They will be performed in an iterative fashion with ongoing analysis of data informing future focus groups.</t>
  </si>
  <si>
    <t>Virginia Health Information;Virginia Health Information;</t>
  </si>
  <si>
    <t>HM14871</t>
  </si>
  <si>
    <t>Behavioral Health Integrated Centralized Intake in Virginia: Measuring Program and Community Impact</t>
  </si>
  <si>
    <t>The high risk screening tool discussed in this project was originally developed by the Institute for Health and Recovery (IHR) as the initial component of a screening and brief treatment instrument protocol (IHR, 2007).  The instrument was specifically adapted for applicability to VirginiaÆs perinatal population by the Department of Behavioral Health and Development Services (DBHDS) in partnership with the Virginia Department of Health (VDH) and the Department of Medical Assistance Services (DMAS) in 2010.  The original IHR tool integrates the 5Ps, a recognized substance abuse screening tool for women, along with questions regarding emotional health and intimate partner violence. The Virginia adaptation included addition of the Edinburg 3 item screener (focusing on anxiety symptoms) as a brief screening for emotional health and slightly modified wording regarding tobacco products and interpersonal violence to respond to statewide data regarding symptoms and prevalence which had been reviewed by the home visiting consortia members.  DMAS has approved the tool and its accompanying SBIRT linkage to services protocol for reimbursement through Medicaid, asserting the value of this screening tool and referral protocol in linking women with needed community treatment and services.  This project is the first routine application of this established screening tool and protocol across multiple home visiting program sites statewide.  Prospective data collected under this IRB protocol conforms to this accepted community screening practice.Institute for Health and Recovery (2007).  Behavioral Health High Risk Screening Tool.  Available at: www.mhqp.org/guidelines/perinatalPDF/IHRIntegratedScreeningTool.pdf</t>
  </si>
  <si>
    <t>Participants may receive linkage with community supports and resources that help them manage emotional, social, and behavioral health concerns.</t>
  </si>
  <si>
    <t>There is a specific program for pregnant women under age 18 within the Commonwealth of Virginia.  Those under age 18 are to be referred to that program and thus, do not participated in the data collection for Centralized Intake.</t>
  </si>
  <si>
    <t>Behavioral health risk screening is an important concern for pregnant and postpartum women and families.  There is a vital role for maternal and child health (MCH) home visiting programs in breaking the cycle of depression within low-income and underserved communities.  Public health supported MCH home visiting programs provide extensive parenting education as well as health promotion for pregnant and post-partum women and families.  The current practice within many MCH home visiting programs is to screen and immediately refer women who ôscreen positiveö for perinatal depression to community mental health treatment (Segre, O'Hara, Brock, &amp; Taylor, 2012).  VirginiaÆs MCH home visiting programs worked jointly with the Virginia Department of Health (VDH) to submit a MIECHV Expansion Grant to evaluate the impact of Behavioral Health Risk Screening infused into Centralized Intake protocols.  In essence, what this means is that Virginia is evaluating whether or not womenÆs mental health and service utilization are improved if their screening occurs centrally at the time of intake (BH-CI), rather than after she is already enrolled into a home visiting program (standard of care).  The proposed evaluation research/program evaluation compares women receiving behavioral health risk screening (BH-CI) with those who are receiving standard of care.  We propose to track prospective data from womenÆs initial screening and subsequent assessment and community referral(s), as well as retrospective and aggregate data from home visitation programs regarding key indicators across the project period.Our hypotheses are:1) Home visitation communities employing BH-CI will have a more equal distribution of psychosocial risk across home visitation programs; and2) BH-CI sites will have higher levels of risk identification, higher rates of community referral, and higher rates of successful service linkage than the usual standard of care programs.3) The ability to successfully screen, identify and link women with both home visitation and community services will improve over time.</t>
  </si>
  <si>
    <t>The project research team meets bi-weekly to review the protocol, current progress and research related duties.  Additional meetings are held with individuals or the full team as needed.</t>
  </si>
  <si>
    <t xml:space="preserve">The knowledge gained helps communities identify the benefit of early detection of behavioral health risk at </t>
  </si>
  <si>
    <t>The Virginia Department of Health is selecting program sites for the BH-CI expansion.  All women who access services through these sites will be included in the  new standard screening process for that site, which is accessed for the program evaluation.  Because this is program evaluation it is important that all women screened at these sites are captured in the evaluation data.research.  We will not know the names of participants, and their data will remain within the home visiting program in which they receive services.  No direct contact with human subjects occurs in the proposed study, although the examination of their data collected in the course of receiving services will be examined.</t>
  </si>
  <si>
    <t>The specific aims of this proposal are:1) To implement Behavioral Health Integrated Centralized Intake into communities selected by VDH (through competitive RFP), including obtaining program level willingness to participate in the program evaluation and provide data to the evaluation research team;2) To collect retrospective, aggregate data on key performance indicators related to behavioral health risk screening and centralized intake and program referral patterns first at project baseline and again at project conclusion;3) To prospectively collect data from behavioral health risk screening occurring in the community (in the course of their service augmentation project) as a means to track the progress of screening, identification, linkage with MCH home visitation programs, and linkage with community social service and mental health service programs over time.</t>
  </si>
  <si>
    <t xml:space="preserve">In the community setting, behavioral health risk screening occurs as a routine part of MCH home visitation services.  However, the nature and format of that screening varies from program to program.  Virginia proposed (through their successful grant to HRSA/ACF) an enhancement of existing MCH home visitation services which included a) establishing a centralized intake process across multiple MCH home visitation programs co-existing in the same community and b) integrating behavioral health risk screening into the centralized intake process so that women can be successfully referred to both home visitation and to community social service and mental health providers when needed.  The proposed research objectively evaluates the success of this community service enhancement.  Specifically, the PI and research team are being supported through a subcontract award from VDH to provide training, implementation, and evaluation of the behavioral health integrated centralized intake process (BH-CI).  In this proposed study, we propose to access retrospective, aggregate data from community MCH home visitation programs as well as prospective data during the implementation of BH-CI in 10 communities selected by VDH.  The aggregate data across sites will be compared around key data points; the prospective data from screening will be examined for trends across time, as well as any observed differences between sites ônewö to both centralized intake and behavioral health risk screening and those who are already engaging in some degree of centralized intake, but are adding behavioral health risk screening.  Therefore, we propose two specific research activities in this program evaluation design:1) Program Evaluation of Key Data Indicators:  This occurs through the retrospective collection of data from both participating and usual care sites to help determine the impact of BH-CI on statewide MCH home visitation.  Key indicators from the past calendar year that programs will be asked to self report via a RedCap data entry form includes the following (numerators and denominators will be requested for all percentages):  ò	Number of referrals ò	Number and % of referrals that met program enrollment criteria ò	Number and % of referrals that ultimately enroll in the home visiting programò	% of clients that complete the home visiting program ò	% of clients screened for substance abuseò	% of clients identified with substance abuseò	% of clients screened for smokingò	% of clients who smokeò	% of clients screened for perinatal depression symptomsò	% of clients with elevated perinatal depression symptomsò	% of clients screened for interpersonal violenceò	% of clients experiencing interpersonal violenceò	% of clients with a completed referral to substance abuse programsò	% of clients with completed referral to smoking cessation programsò	% of clients with completed referral to mental health providerò	% of clients with completed referral to violence prevention servicesThese data indicators will be asked at the program level at the time of project start up, and again at program conclusion (when BH-CI will have been implemented for one full year); the same data is collected from both BH-CI sites and usual care sites in the community.  This data will be retained by assigned Study ID number for each home visitation site.  The  the linking record of sites and assigned Study ID #Æs will be maintained in a secure, locked location.  In an effort to promote meaningful comparisons between the BH-CI and usual care sites, the usual care sites will be strongly encouraged to use the Behavioral Health High Risk Screening Tool and/or recommended full measures (www.brightfutures.org/mentalhealth).  Statewide training on these instruments, including the Behavioral Health High Risk Screening Tool and accompanying follow-up screening protocol are already available because these instruments are encouraged for widespread use by health providers in Virginia.  Therefore, the recommended measures for assessing risk for depression, substance abuse, smoking, and interpersonal violence do not vary between the groups, although the uptake may certainly differ between the usual care and expansion sites.  The alternative:  providing training and technical assistance to usual care sites or requiring their use of the high risk screening toolàwould inappropriately bias the results of this study because the ôusual careö group would not actually be reflecting usual, community-driven care.  We will use due diligence to encourage consistent data collection across groups, and encourage ôusual careö sites to utilize the existing community resources available to them.  We will assist all sites with retrospective record review and reporting to insure that we are measuring the percentages identified as consistently as possible.  Percentages will be collected as numerator and denominator in the RedCap form to insure comparison.  We anticipate up front that there may be responses of ônot collectedö or ôzeroö usual care sites because this screening is recommended but not required, and we know that not all home visiting programs are availing themselves of the recommended tools.  However, this is part of what we are systematically evaluating through the expansion and it is important to collect comparison data within the context of usual care practice.  We will offer the ôusual careö sites/programs first priority for training and technical assistance following completion of data collection as an encouragement to participate in comparative data collection.  2) Descriptive Program Evaluation and Community Impact from BH-CI Implementation:  This prospective data collection involves the monitoring of screening, assessment, and referral completed during the expansion of centralized intake and behavioral health risk screening in Virginia.  In the selected communities (determined through competitive RFP by the Virginia Department of Health), BH-CI will become standard practice.  Therefore, for site selected for the BH-CI expansion, routine use of the Behavioral Health High Risk Screening Tool and its accompanying assessment and referral protocol will become standard of care.  The evaluation research/program evaluation discussed in this proposal does not require collection of  more data, but rather the use of this new standard-of-care data to draw conclusions regarding program impact. We propose to track this participant level data in order to determine the site level and community level impact of BH-CI.  We are not interested in the identities of the individual participants, nor will the study team make any attempts to access participant data for any purpose than assessing the extent to which the program is impacted by the BH-CI integration and assessing the community trends in responding to women with various levels of risk.  Data examined from the risk screening will inform the following descriptive data:ò	Number of High Risk Behavioral Health Screens completed by centralized intake site and statewideò	Number of home visiting program referrals successfully completed, including MCHIEV designated sitesò	Number of community service/mental health support referrals successfully completedò	Average risk score and most frequent risk category(ies)ò	Description of types and combinations of risk observed in the populationò	Description of identified risk for smoking, substance abuse, interpersonal violence, depression for newly referred MCH home visiting participantsò	Distribution of psychosocial risk by type among home visiting programs by program type/Evidence-Based Modelò	Trends observed in referral patterns for specific types and combinations of riskThe method for data capture uses RedCap and securely stores the data, without identifiers, for all aggregate analyses.  All personnel who will be doing the screening will be trained on data entry and data capture supporting the program evaluation.  In addition, each site will receive training and technical assistance on how to integrate the program evaluation data capture simultaneously with their current form of data capture, which may occur via hard copy, in a separately maintained electronic record system, or in some combination of hard copy and written data maintained for clinical service delivery in the project site. </t>
  </si>
  <si>
    <t>Virginia Department of Health, Division of Family Health Services;Virginia Department of Health, Division of Family Health Services;Virginia Department of Health, Division of Family Health Services;Virginia Department of Health, Division of Family Health Services;</t>
  </si>
  <si>
    <t>HM15141</t>
  </si>
  <si>
    <t>Institute for Library and Museum Services (IMLS) Project - "Catch the Wave" to Summer Reading</t>
  </si>
  <si>
    <t>Christopher Chin</t>
  </si>
  <si>
    <t>SOE Teach Lrng VALRC</t>
  </si>
  <si>
    <t>The National Assessment of Educational Progress (NAEP) has been an indicator for decades of how the nationÆs students are performing in reading. Although there has been a positive trend in reading scores, the reality is that white children outperform black children, as well as children who are not eligible for free or reduced-price lunch perform better than children who are eligible for free or reduced-price lunch (National Center for Education Statistics, 2011). For example, on the NAEP in 2011, 78% of white fourth graders were at or above the Basic level when compared with 49% of black children. When taking socio-economic status into account, 82% of fourth graders not eligible for free or reduced-price lunch were at or above the Basic level, while 65% who received reduced-price lunch and 50% who received free lunch were at that level. When considering what happens in the summer, Allington et al. (2010) stated, ôàresearch on summer learning loss has provided reliable evidence that the reading achievement of economically disadvantaged students slides back a few months every summerö (p. 412). This is why the current research proposal is so critical to the disadvantaged children who are served by the summer programs in the centers that are engaged in the Richmond Public LibraryÆs summer reading grant. Allington and colleagues (2010) reported studies that indicated when low-income children are provided with books in the summer months, reading achievement improves. In their study, an experimental group of first and second grade students were given a large number of self-selected books for the summer as compared to the control group. The results showed that having access to self-selected books does, ôlimit summer reading setbackö (p. 422). The experimental group engaged in more voluntary reading in the summer and had significantly higher gains in reading achievement. The current proposal plans to provide disadvantaged children greater access to books during a summer reading program by purchasing books at a variety of levels and encouraging the children to check out books from the public library. The IMLS projectÆs summer reading enrichment program is based upon GuthrieÆs (2011) best practices for motivating children to read. One principle is to teach in thematic units, which is the foundation for the program that will focus on water-related themes throughout the summer. Another key principle of motivating children to read is to allow them choice in what they read. Each day, the children will choose a book to read on their instructional level, which also supports another principle of providing children with success that will lead to self-efficacy. Finally, the specific program activities in which the children will engage will allow for multiple opportunities to collaborate with other children through discussion, as well as sharing their book with an older and/or younger reader. References: Allington, R.L., McGill-Franzen, A., Camilli, G., Williams, L., Graff, J., Zeig, J., Zmach, C., &amp; Nowak, R. (2010). Addressing summer reading setback among economically disadvantaged elementary students. Reading Psychology, 31, 411-427. DOI: 10.1080/02702711.2010.505165Guthrie, J.T. (2011). Best practices in motivating students to read. In L.M. Morrow &amp; L.B. Gambrell, Best Practices in Literacy Instruction (4th ed., p. 177-198). New York: The Guilford Press. National Center for Education Statistics (2011). The nationÆs report card: Reading 2011 (NCES2012-457). Institute of Education Sciences, U.S. Department of Education, Washington, DC.  Retrieved from http://nces.ed.gov/nationsreportcard/pdf/main2011/2012457.pdf</t>
  </si>
  <si>
    <t xml:space="preserve">The benefits to each child, such as improved access to quality childrenÆs books and literature and increased literacy-related learning opportunities, outweigh any risks involved. </t>
  </si>
  <si>
    <t xml:space="preserve">The overall purpose of this project is to evaluate the impact of a summer reading enrichment program (ôCatch the Waveö) for young children at risk for summer learning loss and future reading problems.  </t>
  </si>
  <si>
    <t xml:space="preserve">Initial group-based training on recruitment and consent procedures will be provided by the PI, followed by individual site-level trainings and ongoing monitoring of all consent and data collection by the Co-Investigators. CITI training was not completed by site staff and teachers; however, group and individual trainings covered all recruitment and consent procedures to ensure site staff were informed regarding human subjects protection (confidentiality, risks/benefits, alternatives, study withdrawal) and followed study protocols.   </t>
  </si>
  <si>
    <t xml:space="preserve">If this pilot evaluation study reveals positive outcomes, then this type of program could be replicated for other community-based summer programs.  </t>
  </si>
  <si>
    <t>Consent will be requested from all participants (parents/guardians) with children enrolled in the 5 selected summer program classrooms; all parents/guardians will be asked to sign a consent form for their children when they are registering for the summer recreational program. The parents/guardians of all children will be informed of the IMLS project and the evaluation study and provided with the consent form and initial parent questionnaire through face-to-face meetings in the centers/sites with project personnel and/or summer program staff that have completed a training session by the PI and/or Co-Investigators. The parent consent form includes a summary of information that will be presented in face-to-face meetings. Parents will be given ample time to make their decision about participating and to ask questions or seek further information before making their decision.  They will be informed that no penalty will be incurred should they decide not to participate.  Parents/guardians will be provided with a copy of the consent to keep for their records.</t>
  </si>
  <si>
    <t>The goal of the ôCatch the Waveö summer reading enrichment program is to ensure that young children receive embedded, daily learning opportunities in literacy, while participating in a traditionally recreational summer program, that serve to strengthen and retain early reading and writing skills while preventing the ôsummer slideö in in these skills.  The project will specifically target sites/classrooms serving children considered at-risk and/or disadvantaged in order to provide such children with optimal support and enhanced learning opportunities in the area literacy.</t>
  </si>
  <si>
    <t xml:space="preserve">Staff training and consent/permission collection will occur in Spring 2013, while implementation of the ôCatch the Waveö program will take place during Summer 2013 and will include 5 classrooms at 5 summer program sites in Richmond, Virginia. Sites were selected to participate based on their interest in participating in the program, their preparedness to participate fully and meaningfully in the program, and the fact that they serve primarily low-income children. The recreational program staff will receive staff training, childrenÆs books, literacy materials, and ongoing support services so they can learn fun and interactive ways to strengthen childrenÆs literacy skills during the summer months. Staff will provide children with daily activities that are connected to the theme of ôWater in Our Worldö and have been shown to help develop important literacy skills. These activities include daily storybook readings by teachers or librarians, independent reading time, reading sessions with an older or younger child (reading buddies), and writing activities that are appropriate for your childÆs age. Parents/families will be provided with home activities and ideas for supporting literacy learning at home.  To formally evaluate the impact on childrenÆs literacy skills, rising kindergarten through rising second grade children (N=90) that are enrolled in the selected classrooms will be eligible to participate in the evaluation study. All children are expected to be between 5 and 7 years old at time of consent. Data collection will occur during the first week and final week of the summer program to assess change over time and child outcomes.  All child measures will be administered by the teacher, project implementation specialist, or VCU staff. All measures demonstrate good psychometric properties, are appropriate for the target population, and have short administration times.  The VCU evaluation team will be comprised of research assistants who are trained and supervised by the PI and/or the Co-Investigators. Group administered measures (administered by implementation specialist and teachers) will include: the Elementary Reading and Attitude Survey (McKenna &amp; Kear, 1990), the Gates-MacGinitie Reading Test, 4th edition (MacGinitie et al., 2000), the Scholastic Reading Inventory, and an informal writing sample, which will be scored using a scoring rubric (Van Meter &amp; Nelson, 2001). Individual child direct measures will include: the Quality Reading Inventory, 5th edition Word List and the Yopp-Singer Test of Phoneme Segmentation.  </t>
  </si>
  <si>
    <t>Richmond Public Library;Richmond Public Library;</t>
  </si>
  <si>
    <t>HM20001601</t>
  </si>
  <si>
    <t>Engaging Teachers to Accelerate English Language Learners' Progress</t>
  </si>
  <si>
    <t>Valerie Robnolt</t>
  </si>
  <si>
    <t xml:space="preserve">In Virginia, English language skills are assessed using the WIDA « (World-Class Instructional Design and Assessment) ConsortiumÆs ACCESS for English Language Learners (ELLs). Richmond Public Schools (RPS) conducted a thorough needs assessment of ELLs in its district based on ACCESS assessment results over the last six years. RPS personnel provided four-year trends in accountability proficiency levels for Richmond Public SchoolsÆ ELLs in the areas of Literacy, Listening, Oral, Speaking, Reading, Writing, and Comprehension. Although the trends have been improving in most areas overall, particularly in Speaking, the areas of greatest weakness are Literacy, Reading, Writing, and Comprehension, with Writing being the greatest area of need for the RPS ELL students. When considering how the Richmond Public School ELL students perform on the Standards of Learning (SOL) tests, the RPS needs assessment revealed concerns in various content areas. In 2011-12, ELLs had the following pass rates on the grade level Math SOL tests: (a) 3rd grade - 66%; (b) 4th grade û 69%; (c) 5th grade û 68%; (d) 6th grade û 42%; (e) 7th grade û 33%; (f) 8th grade û 42%; (g) Algebra I û 32%; (h) Algebra II û 36%; and (i) Geometry û 43%. When ELL students were administered the ôPlain English Math,ö the scores were significantly lower. In 2011-12, ELLs had the following pass rates on the grade level Science SOL tests: (a) 3rd grade - 86%; (b) 5th grade û 69%; (c) 8th grade û 83%; (d) Earth Science û 67%; (e) Biology û 58%; and (f) Chemistry û 60%. In 2011-12, ELLs had the following pass rates on the grade level History/Social Studies SOL tests: (a) 3rd grade û 76%; (b) Virginia Studies û 83%; (c) US History I û 65%; (d) US History II û 75%; (e) Civics/Economics û 76%; (f) World Geography û 69%; (g) World History I û 58%; (h) World History II û 58%; and (i) Virginia and US History û 49%. 	The Reading and Writing SOL tests assess similar skills as the ACCESS assessment discussed above. In 2011-12, ELLs had the following pass rates on the grade level Reading SOL tests: (a) 3rd grade - 77%; (b) 4th grade û 80%; (c) 5th grade û 84%; (d) 6th grade û 66%; (e) 7th grade û 73%; (f) 8th grade û 68%; and (g) End of Course û 74%. In 2011-12, ELLs had the following pass rates on the grade level Writing SOL tests: (a) 5th grade û 50%; (b) 8th grade û 63%; and (c) End of Course û 67%. </t>
  </si>
  <si>
    <t xml:space="preserve">The participants will benefit from improving their teaching of English Language Learners. In addition, the participants who were in TEDU 552 in the fall 2013 semester and completed three coaching cycles will receive $300 after the Post Seminar. The participants who were in TEDU 552 in the spring 2014 semester and completed one coaching cycle will receive $150 after the Post Seminar. </t>
  </si>
  <si>
    <t xml:space="preserve">The research questions of the project are as follows: (1) Determine the extent to which the teachers improved their ability to provide effective instruction to ELL students in their classrooms after taking a graduate course and participating in coaching cycles that include observations; (2) Determine if English Language Learner students' achievement grew as a result of the project efforts. </t>
  </si>
  <si>
    <t xml:space="preserve">Communication is done through face-to-face meetings, email, and phone calls. The PI, Valerie Robnolt, will facilitate the communication in these ways. If someone cannot attend a face-to-face meeting, then the meeting will be recorded and made available to that person. </t>
  </si>
  <si>
    <t xml:space="preserve">The study will help educators understand how to better teach English Language Learners and how participating in coaching cycles can help teachers be even more effective in their teaching. </t>
  </si>
  <si>
    <t xml:space="preserve">For the interviews, participants will be contact via email; otherwise, there will be direct contact due to pre-existing relationship with participants since they took TEDU 552. Either Dr. Valerie Robnolt, PI, or Dr. Susan McKelvey, external evaluator, will approach and respond to potential participants. </t>
  </si>
  <si>
    <t xml:space="preserve">The goal of the ETALLP proposal is to provide quality professional development and follow-up for approximately 50 Richmond Public School in-service teachers and administrators in grades K-12 who work with ELLs. The instruction will be delivered to approximately 50 teachers in 2 sections of TEDU 552 Methods of Teaching English as a Second Language at Virginia Commonwealth University in the fall 2013 semester and one section in spring 2014. A grade will be awarded at the end of the course.  Starting in January, participants who took the course in the fall 2013 semester will work with a coach who will implement the coaching cycle of pre-observation conference, observation, and post-observation conference to provide feedback on their teaching (Joyce, Showers, &amp; Fullan, 2002).  Those in the spring 2014 course will work with a coach for at least one coaching cycle after the course ends. The final goal is to determine ELL student progress through analysis of grades and ACCESS assessment scores. </t>
  </si>
  <si>
    <t xml:space="preserve">The ETAELLP project has been conducted in the Richmond City Public Schools (RPS) division in elementary, middle and high schools during the 2013-2014 academic year. It involves content area teachers across grades K-12 who teach students identified as Limited English Proficiency (LEP) or English Language Learners (ELLs).  RPS has targeted the specific schools in its district that have a high ELL population for recruitment for the VCU course through emails initially to explain the project and the benefits to the teachers, administrators, and ELL students. For the research, the PI and evaluator will meet with the teachers to explain the project and ask the teachers to complete consent forms.The project involves the implementation and evaluation of professional development and training for teachers.  It is designed as a mixed-method exploratory study, examining the effectiveness of the professional development and training as it relates to teachers daily instructional practices and student learning.  Quantitative methods involve a combination of surveys and structured observations.  Qualitative methods include open-ended survey questions and interviews with willing participants.  The primary activities of the project are a graduate course taught at VCU, as well as follow-up coaching on their teaching effectiveness of ELLs.  The methods course and follow-up coaching with a SIOP coach are central to the project and are designed to provide professional development to teachers who plan to teach English to culturally and linguistically diverse ESL learners in diverse instructional settings. Administrators who work with these students are also encouraged to participate. The major focus of the course includes a comprehensive overview of underlying theories of second language instruction such as learner variables, teaching variables, second language acquisition variables, while giving special attention to ESL lesson planning and instructional methods.  Throughout the course, the instructor models best practices as prescribed in the SIOP« (Sheltered Instruction Observation Protocol) Model.  This model helps teachers make content comprehensible for ELLs, promoting inclusion for ELLs in content classes and facilitating learning for all students.In order to become critically reflective practitioners, as part of the class, participants have already competed one SIOP« (Sheltered Instruction Observation Protocol) self-reflection. They will complete at least one more between January and May 2014.  Accordingly, throughout each course activity and during instruction, critical thinking and reflection will be modeled and integrated into the learning process.  Participants will critically reflect on their own practices in order to become increasingly effective in the classroom.  In addition, the SIOP« Model assists teachers in methods of teaching metacognition and higher level thinking to all students.  Upon completion of the course, teachers will be able to describe efficient methods and optimal environments for second language learning through critical reflection.   Since learning styles and strategies impact the learning process, course participants will analyze diverse learnerÆs needs, motivation, and learning styles.   In addition, participants will be able to use various instructional materials and activities to accommodate cultural and linguistic diversity of their ESL students.  Finally, participants will be able to scaffold the language learning process and understand how to assess an English language learnerÆs progress.  An important part of the course includes the study and use of the WIDA« (World Class Instructional Design and Assessment) ESL Standards of Learning, the Can Do Descriptors and the ACCESS for ELLs« assessment to better design assessment tools.In an attempt to provide on-going follow-up and quality coaching, all teachers who agree to participate will be coached one to three times between January and May 2014.   The coaching will include a pre-planning meeting, and observation, and a follow-up meeting where the teacher will reflect on the lesson and identify needs to create learning goals for his/her teaching to meet the needs of his/her students.  The coaching will be provided by content area experts who have worked with the SIOP« model and have proven their capability of coaching and mentoring.A Post Seminar will be held in May, and grant participants may be invited to present strategies and/or demonstrate lessons.  Finally, phone interviews with 5-10 participating teachers selected from a recruitment email, will focus on how their participation in ETAELLP affected their teaching and students. Interviews will be recorded and notes will be taken during the interview and verified through the recordings. If necessary, the interviews will be transcribed for verification. </t>
  </si>
  <si>
    <t>Richmond Public Schools;Richmond Public Schools;</t>
  </si>
  <si>
    <t>HM20003496</t>
  </si>
  <si>
    <t>A Survey of Key Factors of Success in a Small Unit Nursing Home</t>
  </si>
  <si>
    <t>John Cotter</t>
  </si>
  <si>
    <t>Deans Office - Allied Health Professions</t>
  </si>
  <si>
    <t>See above</t>
  </si>
  <si>
    <t>No direct benefits.</t>
  </si>
  <si>
    <t>Woodland Park is a distinctive setting in long-term care. We are not interested in anyone not in the facility.</t>
  </si>
  <si>
    <t xml:space="preserve">This project is designed to explore the factors of success in the transition to a new model of long-term care known as the Green House« Project. Subjects are the residents, their families and staff of the facility. The Green House« Project is a major innovation in providing skilled-nursing, long-term care services.  The Virginia Mennonite Retirement Community (VMRC), a multi-level campus of housing settings for older persons in Harrisonburg, Va. implemented a Green House« Project in its Woodland Park development beginning in January, 2013. VMRC and Virginia Commonwealth UniversityÆs (VCU) Department of Gerontology are  partnering to evaluate this mode of care. VMRCÆs Green House«  Project is an example of the growing number of æculture changeÆ initiatives in long-term care. New paradigms of care, collectively called culture change, were introduced during the 1990Æs.  The Pioneer Network, Eden Alternative, Green House«  Project, and Wellspring Model were created to bring personal and loving care back into an institutional environment, the nursing home.  As of 2008, 31% of nursing homes across the US were adopting most of the tenets of culture change, and another 25% were considering or beginning the adoption of culture change (Doty, et. al, 2008). The Green House« Projects have been evaluated since the inception in 2003 and considerable evidence exists demonstrating improved outcomes for residents. Health status, such as lower incidence of decline in late loss activities of daily living (ADLs), and equivalent maintenance of all overall ADLs or IADLs (instrumental ADLs), higher ratings on several Quality of Life (QoL) measures and higher satisfaction ratings and better scores on emotional well-being measures have all been reported. Resident Quality Indicators (QIs) have been shown to be superior to comparison groups. ResidentsÆ families show greater satisfaction with the physical environment, privacy, autonomy, meals, amenities, and housekeeping. Family members are more engaged in residentsÆ care. What is not clear is the understanding of the specific factors of success per the residents, families and staff and what factors of the Green House« Project experience make the most difference in these positive outcomes.  These studies are exploratory and  thus no hypotheses are generated at this point in the research. </t>
  </si>
  <si>
    <t>The research team will meet bi-weekly to review progress on the study.</t>
  </si>
  <si>
    <t>The knowledge gained may result in a better understanding of this innovative model of care and effect changes in future small unit nursing homes that organizations implement.</t>
  </si>
  <si>
    <t>A letter of invitation and the survey will be distributed to residents at Woodland Park. For those who are cognitively impaired the letter will be distributed to their proxy family member, The letter and survey will also be distributed by VMRC staff to family members of those not cognitively impaired, and to the staff of the facilitly.</t>
  </si>
  <si>
    <t>Specific aim is to identify the key factors of success of the new model of care.</t>
  </si>
  <si>
    <t>We will conduct a brief survey of the residents, family and staff of the new small unit nursing homes. The survey, scheduled for late 2014 or early 2015, will explore their perceptions as to what factors are deemed most important for satisfaction at the new small unit nursing home. See Survey. No identification numbers will be assigned and respondents will not place their name on the survey. No demographic data will be collected. An envelope will be included with the questionnaire so that completed surveys can be placed into the envelope and sealed before being returned to a drop box at the facility. VMRC will distribute the questionnaires along with a letter of invitation (see Letter) from VCU to the the three groups of stakeholders to complete the survey and the completed surveys will be picked up and tabulated by VCU staff.</t>
  </si>
  <si>
    <t>Virginia Mennonite Retirement Community;Virginia Mennonite Retirement Community;</t>
  </si>
  <si>
    <t>HM20005079</t>
  </si>
  <si>
    <t>Performance Standards for those Teaching Individuals with Disabilities: A Pilot Study</t>
  </si>
  <si>
    <t>Selena Layden</t>
  </si>
  <si>
    <t>Students with Autism Spectrum Disorder (ASD) and other developmental disabilities have challenged educators in the United States in terms of service provision and effective instructional practices (Bellini, Henry, &amp; Pratt, 2011).  There are many personnel, including teachers and school administrators, who lack training in this area (National Research Council, 2001) which leads to staff who are not prepared to serve this population through the provision of successfully implemented evidence-based practices (Bloom, 2012; Dingfelder &amp; Mandell, 2010).  There has also been a large increase in the numbers of students identified as having ASD.  According to the Center for Disease Control and Prevention (CDC) (2015), the prevalence per 1,000 children in 2000 was 6.7 whereas in 2010 this increased to 14.7.  This increase in population coupled with little training for staff has caused many personnel to feel unprepared and ill-equipped to work with these students (Bellini, et al., 2011; Shattuck, 2006).  Additionally, though teachers are providing direct services to students, administrators are ultimately responsible for adopting programs.  These administrators must determine if their staff have the skills and resources required to implement the practices and programs intended to support students with ASD and other disabilities, which are typically individualized and often require much training to master (Dingfelder &amp; Mandell; Lerman, Vorndrran, Addison, &amp; Kuhn, 2004).  But do administrators possess the knowledge and skills to ensure teachers can deliver evidence-based practices for students with ASD and other disabilities?  Wagner (2011) stated students with ASD can succeed when "principals set the standard for training, tolerance, and support" and though students with ASD may pose challenges to staff, their outcomes depend on the standard set by the principal for their school.The Virginia Department of Education (VDOE) implemented a teacher evaluation system using the Uniform Performance Standards they developed.  The standards are broad enough to apply to special education teachers, but the indicators from the VDOE are not as applicable.  If administrators set the stage for student success, it is important for administrators to have the knowledge and skills to support teachers who work with students with ASD and other disabilities.  Additionally, if school administrators do not feel they are adequately equipped with the knowledge to support teachers working with this population, how can they effectively evaluate special education teachers?  Therefore, with VDOE's support, VCU-ACE developed tools which included more appropriate indicators and a rubric for more objective observations.  The tools developed by VCU-ACE are based on research in best practices for students with ASD.  Resources consults for the development of the tools included: the Virginia Autism Council's Skill Competencies for Professionals and Paraprofessionals in Virginia; the Uniform Performance Standards from VDOE; the National Professional Development Center on Autism Spectrum Disorders' Autism Program Environment Rating Scale (APERS); Iovannone, Dunlap, Huber, and Kincaid (2003); National Autism Center (2009); National Professional Development Center on Autism Spectrum Disorders (2010); National Resource Council (2001); and Simpson (2005).  The current study is proposing to pilot these tools to ensure they are valid instruments and determine if they are effective in supporting growth in special education teachers and administrators.</t>
  </si>
  <si>
    <t>Participants in this study will be provided professional development, tools, and processes that can improve their teaching and administration practices in their job.</t>
  </si>
  <si>
    <t>The study is targeting teachers and administrators in public school settings who work with students with disabilities such as Autism Spectrum Disorder or Intellectual Disabilities.  This population is being targeted because the tools developed and under study are targeted toward this population.  All participants will work in public schools because the tools and process are intended for use in the public school system.</t>
  </si>
  <si>
    <t>The current study is a pilot to determine the effectiveness of a teacher evaluation tools and process.  The following questions will be studied: 1. Does the implementation of the tools increase administrator knowledge of evidence-based practices for students with disabilities?2. Does the implementation of the tools increase teacher knowledge of evidence-based practices for students with disabilities? 3. Does the implementation of the tools increase teacher implementation of evidence-based practices with students with disabilities? 4. Does the implementation of the tools increase teacherÆs feelings of being supported by their administrator?</t>
  </si>
  <si>
    <t>All personnel will receive regular review and update on responsibilities and research related activities from the PI and Co-I on at least a monthly basis during individual and research team meetings.</t>
  </si>
  <si>
    <t>By completing this study, the field will have tools and a process for evaluating teachers who work with a specialized population of students (i.e., those with significant disabilities) aligned with the current evaluation system and common practices in public schools that can be used to lead to meaningful evaluation, systematic changes in instruction, and improved outcomes for these students.</t>
  </si>
  <si>
    <t>VCU-ACE supports all public school systems in Virginia.  Potential participants will be contacted due to pre-existing relationships with participants through VCU-ACE.  Contact will be made by the PI or Co-I.  Contact information for potential participants is publicly available because potential participants are school employees.  At no time will researchers contact participants in their home or personal contact sources (i.e., home, social media).</t>
  </si>
  <si>
    <t>The goal of the study is to pilot the tools developed by VCU-ACE as well as to give administrators a viable alternative to current teacher evaluation tools for special education teachers.  The tools developed correspond to current evaluation standards already required by the Virginia Department of Education but the specific indicators are aligned with research and practices more appropriate for special education teachers.</t>
  </si>
  <si>
    <t xml:space="preserve">The study will utilize survey methodology in form of a pre- and post-test for participating administrators and teachers.  Additionally, direct observation of teaching will be made by the research team using a tool called the Autism Program Environment Rating Scale (APERS).  Finally, observation notes, feedback from evaluation meetings, and scoring of teacher submitted portfolios will be provided to the researchers.Participants will be required to complete a half day training on the tools and process for participating in the study.  Participants will then implement the tools.  Implementation includes the administrator and teacher having an initial meeting to discuss goals for the year based on the tools.  There will be three observations conducted by the administrator of the teacher using the tools under study.  These observations will follow the guidelines already established by the requirements of the school division in which the administrator and teacher are employed.  A meeting between the teacher and administrator will follow each observation and results from those meetings will be submitted to the researchers.  Teachers will also collect evidence of their performance throughout the year based on the goals they chose with their administrator.  This will be submitted to the administrator at the end of the school year for review and the summary of results of this review will be shared with the researchers.  No identifying information regarding students will be shared with the researchers.  This evidence submission process is in accordance with VDOE's teacher evaluation recommended practices and many school divisions currently already practice this. The APERS will be used to observe the teacher.  The classroom observation portion will be used to determine instructional planning and practices used by the teacher (pp. 16-47 of the elementary version and pp. 15-49 of the secondary version).  The teacher interview portion of the APERS will be used as well (pp. 48-53 of the elementary version and pp. 50-55 of the secondary version).  No other portions of the APERS will be used for this study.  For the purposes of this study, use of the APERS will specifically focus on teacher instruction and the implementation of evidence-based practices.  Thus, the IEP Goals section of the APERS will not be completed (Questions 16, 17, and 18) to ensure individual student data are not seen by the researchers.  The full APERS is attached to this application though only the observation section (pp. 16-47 of elementary version and pp. 15-49 of secondary version) and the teacher interview section (pp. 48-53 of elementary version and pp. 50-55 of secondary version) will be used.  Teachers will receive information from their own observation upon request but will not be ask to or required to share that information with anyone else.  Data from these observations will not be shared at the individual level to building administrators or other individuals outside the research team.  Other than individual teachers receiving their own scores, data will only be shared with participants in an aggregated form to ensure participant confidentiality.  These scores will help assess change in instructional practice for the researchers.  The APERS will be conducted with each teacher twice during the study (once at the beginning and once at the end for comparison purposes).  Additionally, all participants will be required to take an online course called Evidence-based Practices to Teach Students with ASD.  This course is free and offered through VCU-ACE to anyone who lives or works in Virginia.  Participants will not be identified as taking part in a research study during the online course.  Other resources will be made available to teachers and administrators that are publicly available through the VCU-ACE website as goals are identified by the teacher and administrator.Participation will begin in August and continue participation through the following July.  The anticipated timeline of participant steps will look like:1. August - Attend half-day training on the tools.2. August/September - Complete pre-test.3. September - Meet with administrator to determine goals for the year.4. September/October - Teachers will be observed using the APERS and will complete the teacher interview part of the APERS.5. October - Take the online course.6. Throughout the year - Conduct 3 observations and post-conferences throughout the year.7. May/June - Teachers will be observed using the APERS and will complete the teacher interview part of the APERS.8. May/June - Teachers submit portfolio of evidence to administrator.  Administrator scores and provides feedback to researchers.9. June - Complete the post-test.In summary, data will include pre- and post-survey data from both teachers and administrators, APERS observation and interview scores for teachers, goals developed by participants, scores and feedback from observations and evaluation meetings, a summary of the submitted portfolio, and course data for all participants. The researchers will maintain confidentiality of all participants throughout and after the study.  No information about the teacher's performance will be reported to the administrator by the researchers.  Evaluation practices are aligned to those commonly followed within a public school division.  Participants who are teachers will only have access to their own data.  Administrators will only have access to their own data and will not have access to teacher data collected by the researchers.  Data from the online course (i.e., quiz scores) will only be reported on an individual level meaning each participant will only have access to their own data.  </t>
  </si>
  <si>
    <t>Chesapeake City Public Schools;Spotsylvania County Public Schools;York County School Division;Chesapeake City Public Schools;York County School Division;Spotsylvania County Public Schools;Spotsylvania County Public Schools;York County School Division;Chesapeake City Public Schools;Spotsylvania County Public Schools;Chesapeake City Public Schools;York County School Division;</t>
  </si>
  <si>
    <t>2;2;2;2;2;2;2;2;2;2;2;2;</t>
  </si>
  <si>
    <t>HM20006587</t>
  </si>
  <si>
    <t xml:space="preserve">PreSIPS2 -VCU Pediatric Group Practice </t>
  </si>
  <si>
    <t>Suzanne Lavoie</t>
  </si>
  <si>
    <t xml:space="preserve">Background: The Origins and History of Bright Futures Nearly 25 years ago, a multidisciplinary group of pediatric health care experts and family representatives were asked to imagine our country's health picture if every child in America could look forward to a bright futureùregardless of race, religion, background, income, politics, or any other factor. This group, convened by the Maternal and Child Health Bureau (MCHB), Health Resources and Services Administration (HRSA), and the Medicaid Bureau (part of the Health Care Financing Administration, now the Centers for Medicare &amp; Medicaid Services [CMS]), expressed its vision in the Bright Futures Children's Health Charter, which set the stage for the 1st Edition of the Bright Futures: Guidelines for Health Supervision of Infants, Children, and Adolescents in 1994.The 2nd Edition of the Guidelines was released in 2000 and updated in 2002, under the auspices of the National Center for Education in Maternal and Child Health at Georgetown University. By this time, its use in the field was growing. The Guidelines were being embraced by physicians, pediatric residents, nurse practitioners, and others who care for children, including families. State agencies, in particular Medicaid agencies responsible for administering the Early and Periodic Screening, Diagnosis, and Treatment (EPSDT) programs, were integrating the recommendations into covered services for infants and young children. In 2002, the American Academy of Pediatrics (AAP) established the Bright Futures National Center (BFNC) to spearhead implementation efforts and update the Guidelines for a third time. Since the release of the 3rd Edition of the Bright Futures Guidelines in 2008, implementation in clinical practice, public health, and many other settings in the community, such as school health centers, child care settings, and home visiting programs, has steadily increased. Family Voices, a national grassroots network, has been an important partner over the years, translating the health supervision Guidelines into family-friendly materials to encourage the integral partnership between families and their health care providers as promoted by Bright Futures.In 2010, 16 years after the 1st Edition of the Guidelines was released, the vision of pediatric preventive care for all was recognized in the Patient Protection and Affordable Care Act (ACA). The ACA includes a critical provision to ensure that ALL children enrolled in individual and group non-grandfathered health care plans receive, without cost-sharing, the "standard" of preventive care screenings and services as recommended by the AAP/Bright Futures: Guidelines for Health Supervision of Infants, Children, and Adolescents, 3rd Edition. Now, as the ACA continues to be implemented, the AAP and Bright Futures published Achieving Bright Futures, resources  for insurers, lawmakers, regulators, health care providers, and other stakeholders to guide the appropriate coverage, reporting, and reimbursement for covered pediatric preventive services.The BFNC at the AAP continues to provide the leadership to put the Guidelines and related tools and resources into practice across the country. It provides technical assistance to states and communities to facilitate implementation, offers additional tools and resources to encourage use in different settings and by different disciplines, and promotes the use of Bright Futures Preventive Services Measures in clinical practice and in quality improvement efforts. The BFNC also is coordinating the effort to update the Guidelines by 2015 with the contributions of leading experts in many fields under the guidance of the Bright Futures editors and the Bright Futures Steering Committee members.PreSIP2 builds on the import work of the original PreSIP (Duncan PM, Pirretti A, Earls MF,et al.  Improving Delivery of Bright Futures Preventive Services at the 9 and 24-Month Well Child Visit.  Pediatrics.2015; 135:e178-e186) by engaging AAP Chapters instead of individual practices as primary partners.  </t>
  </si>
  <si>
    <t xml:space="preserve">Practice QI teams will have the opportunity to implement the Bright Futures recommendations and tools and further the development of a national model for quality preventive care, work with colleagues from around the country, learn from national experts in preventive services and quality improvement, access practical tools and effective strategies for better care delivery, and receive ongoing support for clinical improvement.  Other potential benefits include improvements in the level of satisfaction of patients with practice organizations, teams, or providers, satisfaction of practice team members with their work, and an enhanced reputation of the practice. If improvements in care are achieved, the benefits to parents and children are also likely to be significant.  As compensation for time, CORNET practices will receive $1000 after the completion of the project.In addition, pediatricians who meet participation criteria may have the opportunity to receive Part IV Maintenance of Certification credit.  Continuing medical education (CME) credit will be sought but is excluded from mention in recruitment materials and Chapter RFA due to AAP CME promotional restrictions.  General benefit to all participants (Chapter and practice level) may be the result of results dissemination in the form of publications and/or conference presentations. </t>
  </si>
  <si>
    <t xml:space="preserve">The chart review will be from charts of patients seen in PGP and these patients are seen by VCU/VCUHS Students or Trainees.  </t>
  </si>
  <si>
    <t xml:space="preserve">Preventive care is the cornerstone of pediatric care; Bright Futures is a preventive and pre-emptive educational and clinical program developed by the American Academy of Pediatrics (AAP) addresses preventive health needs in the context of family and community. Commonly used in pediatric practice, many states also incorporate Bright Futures principles, guidelines, and tools to strengthen connections between state and local programs, pediatric primary care, families, and local communities.  To enhance Bright Futures implementation at family, practice, community, and state levels, the Preventive Services Improvement State Spread (PreSIPS2) project is a partnership between the AAP National organization,AAP chapters and APA Continuity Research Network (CORNET). The 17-month quality improvement (QI) state-based learning collaborative will address the following aims:  1)	amplify meaningful implementation of Bright Futures in pediatric practices 2)	improve and enhance partnerships with families  3)	develop stronger community connections focused on the health of young children and their families 4)	strengthen relationships between AAP Chapters and state  Maternal Child Health (MCH) stakeholders , including CORNET academic centers to advance Bright Futures mission. With AAP National support, 5 AAP Chapters paired with 5 CORNET academic sites will undertake spread of Bright Futures quality measures for young children.  The Virginia Chapter of the AAP applied for and was accepted to be one of the 5 AAP chapters involved.  Chapter Leadership Teams will guide activities within a number of practice sites in the state.  To foster Bright Futures reach at the state, community and family levels, each Chapter Leadership Team will also assemble a Chapter-State Partnership Team comprised of additional state MCH stakeholders.  The 5 Chapters including CORNET academic sites will participate in a modified learning collaborative to include learning sessions and monthly conference calls.  The national team will assist by offering QI mentoring, state liaison support, and Bright Futures resources.  To amplify Bright Futures spread at the practice level, Chapters will also enroll 10-15 practices including one paired CORNET program/Chapter for a year-long modified learning collaborative to promote Bright Futures clinical activities and office systems change at the practice level.  The PGP at CHoR at VCU is the Virginia paired CORNET program.  </t>
  </si>
  <si>
    <t xml:space="preserve">This is a quality improvement Learning Collaborative being conducted in conjunction with the Virginia Chapter of the American Academy of Pediatrics (AAP), The AAP national organization, and the Ambulatory Pediatrics Association (APA) Continuity Research Network (CORNET).  As part of the Learning Collaborative, all involved clinics (including the Pediatric Group Practice at VCU; hereafter called PGP).  The group, including key people within PGP,  will be involved in regular practice meetings, will be the recipient as well as conduct educational sessions around the key quality measures being address and the local VCU team will have monthly meetings to discuss the protocol and their related duties.   Resident physicians, as practitioners at PGP, will be educated on the key quality measures, the key quality aims and will know that their charts will be reviewed for achievement of certain behaviors and goals towards those quality aims.  Resident physicians will assist with chart review and data collection and also data entry to the national database regarding overall achievement of key quality aims being reviewed during the course of the Learning Collaborative.  While individual resident charts will be reviewed during this process, all data will be submitted as "from VCU's PGP" and no individualized data will be released as the aim will be for overall improvement of the practice.  During the course of the project, and the educational sessions, all residents will be provided with Bright Futures materials and will be given the names and contact information for the PI and SubI's.  </t>
  </si>
  <si>
    <t xml:space="preserve">learn from national experts in preventive services and quality improvement, access practical tools and effective strategies for better care delivery, and receive ongoing support for clinical improvement.  Other potential benefits include improvements in the level of satisfaction of patients with practice organizations, teams, or providers, satisfaction of practice team members with their work, and an enhanced reputation of the practice. If improvements in care are achieved, the benefits to parents and children are also likely to be significant.  </t>
  </si>
  <si>
    <t>as this is quality improvement, we will not directly approach patients</t>
  </si>
  <si>
    <t>PreSIPS2 is one component of many ongoing efforts to enhance Bright Futures implementation at the state, community, practice, and family levels.  With participation from AAP National, AAP chapters, CORNET academic programs, and national and state partners, PreSIPS2 is a 17-month quality improvement (QI) state-based learning collaborative designed to create sustainable improvement in state to local infrastructure to achieve awareness and improvement in the preventive health outcomes of children based on Bright Futures.  PreSIPS2 aims and goals are outlined below:OBJECTIVESTo create a sustainable state to local improvement infrastructure to achieve awareness and improvements in the preventive health outcomes of children based on Bright Futures.1) National Leadership Implementation Team (LIT) will encourage enduring partnerships and collect lessons learned between and among 5 CORNET sites and their affiliated AAP Chapters, state agencies/organizations and selected practices (including family leaders) to create a system to support and enhance Bright Futures implementation and spread at the state level.  ò	Goal 1: Chapter and state leaders will support practice efforts to implement Bright Futures by reducing barriers and increasing incentives2) LIT will facilitate a quality improvement collaborative in 5 states, pairing 1 CORNET site with 10-15 participating practices with each state-based chapter to implement Bright Futures Guidelines for health supervision visits birth to age 3 years in each practice.ò	Goal 2: Each chapter will engage 10-15 practice teams including at least 1 academic site (CORNET) for a quality improvement initiativeò	Goal 3: Chapters (with help from state MCH partners) will support practice teams by linking them to state and community resources to improve MCHB National performance measures to address family needs and improve family outcomes3) LIT will facilitate practice teamsÆ achievement of measurable improvements in health supervision care based on Bright Futures measures for health supervision visits birth to age 3 years.ò	Goal 4: Practice QI Teams will submit monthly data on Bright Futures measures. Changes will be encouraged based on continuous improvements of these measures.ò	Goal 5: Practice QI Teams will seek meaningful family involvement and feedback and ways to link to community resources and initiatives related to state MCHB National performance measures.The Pediatric Group Practice at CHoR at VCU will one of the designated academic sites within the Commonwealth of Virginia and will be involved with Goals 4 and 5.</t>
  </si>
  <si>
    <t>VCU's PGP (Pediatric Group Practice or resident practice) will participate in the national PRESIPS2 project as a practice site of Virginia.  As a practice site, PGP and VCU's residency program will develop a practice QI team whose overall aim is to assess and ultimately improve the implementation of key quality indicators in the comprehensive primary care of 9 and 24 month old children.  The key quality indicators are ones that are outlined by the AAP in the Bright Futures program which outlines quality care of children across ages.  As a practice team, we will be expected to do the following in order to develop a comprehensive and team based approach to improvement of care.  ò	Establish a Practice QI Team comprised of a lead physician, practice manager, clinical support staff, resident lead and family representativeò	Complete Pre-work activities prior to Chapter-based Learning Sessionsò	Participate in =2 Chapter-based Learning Session (ideally Learning Session 1 will be in-person)ò	Share lessons learned and problem-solve with other participating practices through monthly Chapter-led conference calls and e-mailò	Ensure regular access to e-mail and the Internet for project communication for ongoing support and information ò	Convene weekly practice meeting dedicated to PreSIPS2 work ò	Willingness to incorporate QI into practice activities, including  small tests of change (i.e. using planned care templates and practice protocols) in clinical activities and/or office systems, that will improve the delivery of care to children ages birth-3 years and their familiesò	Data entry û capture and submit practice data as outlined belowData/Measurementò	Complete pre-project Office Systems Inventory    ò	Complete and submit a Monthly Progress/Key Activities Report via SurveyMonkey ò	Collect and submit via the AAP Quality Improvement Data Aggregator (QIDA) As a continuous quality improvement project, the Practice QI Team will lead the project at the VCU PGP by 1) doing a baseline assessment of the PGP residents' compliance with best practices as assessed by obtaining compliance with documentation of performance of  formal screening and informal surveillance parameters as outlined by standards in Bright Futures on the state and national  key quality indicators.  (Baseline data (40 completed chart reviews [20 for each age group û 9 month olds and 24 month olds] to be collected from the time course of 7/1/15 - 12/31/15).  Based on this assessment the QI Project team will develop educational sessions for both faculty and residents within the PGP in order to begin to work on indicators that demonstrate substandard compliance and develop processes to improve these indicators.  Over the course of the next 9-12 months, we will provide educations, practice strategies and reassessment in a CONTINUOUS QUALITY IMPROVEMENT method to assess practice changes on a global scale across all practitioners in the clinic.  This will include an assessment of 10 charts for each age group on a monthly basis.  This chart assessment will be done by identifying charts from the month before (i.e. previously collected information) for data collection.  i.e. Charts from January will be reviewed in February; Charts from visits conducted in February will be reviewed in March, etc.  This monthly data will be reviewed for trends in the key quality indicators as identified by both the National and State - as well as the Practice goals within those key quality indicators.  If improvements are seen, then additional education and practice strategies will be implemented via PDSA cycle in order to maximize quality for these key indicators.  During the year long progress, practices may identify other key quality indicators that they will work on based on feedback and re-assessment as well as needs by looking at the trends from monthly reviews.  At the completion of the study period, a final data collection (again from prior months) will be completed on 40 charts [20 for each age group û 9 month olds and 24 month olds]) PreSIPS2 is a quality improvement (QI) project.  As such, we will monitor process-related data regarding key clinical measures of interest and evaluate program outcomes as described below.  At the practice level, the Practice QI team will provide data to the State and National leaders.  Data sources include:1)	Pre &amp; post-project Office Systems Inventory2)	Monthly Progress/Key Activities Report 3)	Chart review data on key clinical measures4)	Notes from monthly Practice callsAnalyses will include review of the Office Systems Inventory (SPSS) and chart data (practice and Chapter-wide run charts generated by QIDA).  Practices will have access to their own local data in order to develop additional process and educational methods in order to improve their ability to demonstrate improvements in compliance with quality indicators in well child care.  In addition, blinded data for all practices involved with the state and nationally will be available in order for dissemination of best practices and other process strategies.   Overall national outcome evaluation will be based on analysis of aggregated data from the surveys, tools, etc.  Frequency distributions and cross tabulations will be generated as appropriate.  ANOVA will be used to assess change over time.  Qualitative data will be analyzed using Atlas.ti to identify major themes.</t>
  </si>
  <si>
    <t>Virginia Chapter of the AAP;</t>
  </si>
  <si>
    <t>HM20006962</t>
  </si>
  <si>
    <t>PRE-ALERT - Focus Groups</t>
  </si>
  <si>
    <t>Sherita Chapman-Smith</t>
  </si>
  <si>
    <t xml:space="preserve">Stroke is the fifth leading cause of death and the leading cause of long-term disability in the United States. The most effective acute treatment for ischemic stroke is reperfusion within a narrow therapeutic time window. Pooled analysis from the NINDS rt-PA, ECASS, and ATLANTIS clinical stroke trials reveal the odds of a favorable outcome decrease with every extended minute from onset-to-treatment with tPA (Marler et al. 2000, Hacke, Donnan et al. 2004). These minutes of delay manifest as increased long-term disability and death with corresponding burden and costs for the individual, the family, and society at large. Despite FDA approval of intravenous tissue plasminogen activator (tPA) in 1996, tPA therapy for acute ischemic stroke remains substantially underused. According to the American Stroke Association Get With the Guidelines (GWTG) Registry for 2011 only 7% of acute ischemic stroke patients receive IV thrombolysis, and only about a third are treated within the recommended &lt;60 minute time window from hospital arrival (Strauss, Sprague et al. 2007; Fonarow, Smith et al. 2011). Target: Stroke is an AHA/ASA national initiative to increase the percentage of ischemic stroke patients who receive IV tPA within a 60 minute door-to-needle time (DTN). This initiative calls for innovative approaches to prehospital stroke care (Patel, Rose et al. 2011; Lin, Peterson et al. 2012). An analysis of over 350,000 patients from the GWTG database (2003-2011) found that a simple intervention, hospital prenotification by Emergency Medical Services (EMS), was independently associated with greater likelihood of DTN &lt; 60 minutes. The authors concluded ôthese results support the need for initiatives targeted at increasing EMS prenotification rates as a mechanism for improving quality of care and outcomes in strokeö (Lin, Peterson et al. 2012). Despite these recommendations, only 40 to 66% of all acute stroke cases are prenotified and prenotification varies dramatically by hospital, state, and region. (Abdullah, Smith et al. 2008; Lin, Peterson et al. 2012).  Recent research has focused on the prehospital setting to facilitate ôultra-earlyö stroke diagnosis and treatment. A Berlin group demonstrated the feasibility and decreased time to treatment of a stroke emergency mobile unit equipped with CT, radiographer, stroke physician, and point-of-care diagnostics. However, equipping ambulances with CT scanners and neurologists is not yet generalizable and may not be cost effective (Ebinger M, Rozanski et al 2012, Weber, Ebinger et al 2013; Schwamm L, Starkman S 2012). In the United States, the multicenter Field Administration of Stroke Therapy-Magnesium Phase 3 (FAST-MAG) clinical trial incorporated paramedic administration of an investigational neuroprotective agent (magnesium or placebo) to acute stroke patients in the field via mobile phone consultation with a stroke physician (Saver, Kidwell et al. 2006). The results of FAST-MAG were not as promising as expected, but demonstrated feasibility of prehospital acute stroke interventions. In 2009, an AHA/ASA scientific statement felt that videoconferencing stroke expertise to an ambulance could increase diagnostic accuracy, provide earlier resource mobilization, and timelier stroke treatment (Schwamm, Holloway et al. 2009). Early research yielded conflicting results but wireless cellular technologies and teleconferencing applications have advanced substantially in the last several years and continue to improve. The TeleBAT study was the first to report reduced time to treatment by using mobile telemedicine during the ambulance transport time to validly and reliably evaluate possible thrombolytic candidates (LaMonte, Xiao et al. 2004). However, notable limitations included small sample size, recorded videotape rather than real time encounters, actor scenarios rather than real patient encounters, and comparison of treatment times with historic control patients. More recently, Liman et al. looked at the concept and feasibility of using telestroke ambulances for prehospital stroke care in Berlin and concluded that further technical development was needed due to absence or loss of continuous AV signal (Liman, Winter et al. 2012). However, notable limitations included using a prototype mobile telemedicine platform and third-generation mobile networks.In 2011, Anderson et al. reported that a remote NIHSS assessment using a mobile device, iPhone 4, had adequate interrater reliability (Anderson, Smith et al. 2011). The average time to conduct an NIHSS screen was 8.4 minutes, less than in previous telemedicine studies (Shafqat, Kvedar et al. 1999; Handschu, Littmann et al. 2003; Wang, Lee et al. 2003; Anderson, Smith et al. 2011). These results demonstrate that commercially available mobile devices could be readily incorporated into a mobile telemedicine program with a secure teleconferencing platform. Over the past 3 years, additional pilot studies evaluated mobile telestroke in the prehospital setting, all demonstrating feasibility with advanced technology in a simulated setting (Liman et al. 2012; Bergrath et al. 2012; Van Hooff et al. 2013; Wu et al 2014; Eadie et al 2015). Most of the studies were conducted in Europe in an urban setting. Overall, the use of mobile video teleconferencing prehospital stroke assessments to a transporting EMS provider is becoming possible through the rapid evolution of wireless cellular technologies, such as 4th generation (4G) network. The telecommunications field is also providing rapid advances in portable mobile devices, mobile videoconferencing applications, and high-speed modems. This innovative approach of mobile video teleconferencing may improve time management, provide early prehospital stroke diagnosis, adequate referral of patients to specialized hospitals and identify patients eligible for thrombolysis. </t>
  </si>
  <si>
    <t xml:space="preserve">.  </t>
  </si>
  <si>
    <t xml:space="preserve">A mobile prehospital telestroke intervention developed with input from stakeholders can be implemented, adoptable and demonstrate ôreal-worldö feasibility. </t>
  </si>
  <si>
    <t xml:space="preserve">All members of the research team will attend a training session prior to initiation of the study to review protocol and focus group questions, duties and functions. </t>
  </si>
  <si>
    <t>The purpose of the focus groups and informal interviews is to obtain informtation that will be used to determine potential barriers/facilitators in the implementation of such a novel prehosital intervention to reach optimal reach, effectivness, adoption, implementation and maintenance.</t>
  </si>
  <si>
    <t xml:space="preserve">Pre-exisiting relationship with participants and Identified through Community Based Organization - The research team has developed a strong relationship wit h the RAA and stroke group at VCU. We (research staff members - research assistants and PI) will reach out directly with EMS providers and physicians to invite to participate in focus groups.  Flyers will be posted in and around VCU Health and in Richmond Ambulance Authority facilities. Selected from Pre-Exisiting Non-VCU records and recruited from Database or registry  - We will be advertising using RU flyers to enroll people in our database. Then once we have them in the database, we will be using the flyers we designed to this message to recruit for this study. So in other words, RU will advertise in general on their website and social media pages (including Facebook, Twitter &amp; Instagram) then once the individual is entered in our database they will be able to see study specific flyers. </t>
  </si>
  <si>
    <t>Use key stakeholders (i.e. EMS providers from RAA  and physicians involved in acute stroke care at VCU)  input to develop a mobile prehospital telestroke interventionWill conduct 3 focus groups with key stakeholders to identify the barriers/facilitators that may influence the implementation and effectiveness of a mobile prehospital telestroke intervention using the Reach, Effectiveness, Adoption, Implementation and Maintenance (RE-AIM) framework.</t>
  </si>
  <si>
    <t>We will conduct three to four key formal interviews and three to four focus groups (with key stakeholders  (i.e. RAA based EMS providers,  VCU hospital administration and VCU physicians involved in acute stroke care) within the city of Richmond, Virginia serviced by the Richmond Ambulance Authority (RAA). This study will include 36 participants in groups of 6-8 for focus groups and 4 informal interviews with hospital administration. Participant recruitment through Email, Phone, Flyers, Website, Direct Contact, VCU Telegram, Word of Mouth, Other (i.e. Research Unlimited Participant Registry and Associated Mobile App) .All study participants will be required to provide an informed consent. The RE-AIM dimensions will be used to guide development of 18-20 interview and focus group questions (see uploaded document for questions). All informal interviews and focus groups will be moderated by study members under the consultation and help of Research Unlimited.  Research Unlimited is a full service research firm. They provide assistance with recruitment, data collection and data analysis. Their services are being used to increase project efficiency and reduce cost associated with consultation, recruitment, screening participants and data collection. They will provide consultation regardingstudy design, IRB document preparation, attend and provide staff support at data collection events, assist in conducting focus groups, transcribe and analyzed focus groups and interviews and data analysis. I have uploaded the service proposal.Key informant interviews will be conducted by phone or in person. All focus groups will be conducted within the respective hospital or EMS organization. All interviews and focus groups are to be carried out by research staff from Research Unlimited trained in qualitative interviewing methods. An overview and/or video demonstration of proposed mobile prehospital telestroke design will be used as the central point of reference to generate discussion in the key informant interviews and focus groups using the question guide. The interviewer/moderator will summarize comments periodically to ensure clarity of responses. The key informant interviews will last 30-45 minutes, and the focus group interviews will last between 1.5 to 2 hours. Interviews and focus group discussions will be audio recorded and/or transcribed. A member of the research staff will take notes during all focus groups to add clarity to recordings as necessary. We will transcribe any quotes we would like to use and then destroy the audio within 90 days of the focus group.During the focus group process (data collection and analysis), data may be identified that would merit further follow up with focus group participants, or it may be decided to hold a second phase of focus groups with additional questions those original participants who are available.  Accordingly, language stating that further contact may be requested is included in the Consent Form and as a separate question within the Consent Form.  (Please see attached template of sample follow-up questions.)Data analysis: A deductive approach will be used to establish codes based on the RE-AIM framework and an inductive approach used to generate themes that emerged from the data. Two members of the research staff will individually code the raw data from each interview and focus group using a question by question coding technique. A classification scheme will be developed based on key question topics. Data will be segmented and labeled with a content unit code (a group of words to convey a central meaning). We will combine segmented data from each interview and focus group according to the classification scheme. The codes will be developed into themes according to the patterns in the data. The research team will collaborate to cross-check and confirm codes and subsequent themes. The results of the interviews and focus groups will be used to develop an implementation plan promoting optimal reach, effectiveness, adoption, implementation, and maintenance of a mobile prehospital telestroke intervention.</t>
  </si>
  <si>
    <t>Richmond Ambulance Authority;Consumer and Community Connections (Research Unlimited) ;Richmond Ambulance Authority;Consumer and Community Connections (Research Unlimited) ;Consumer and Community Connections (Research Unlimited) ;Richmond Ambulance Authority;Richmond Ambulance Authority;Consumer and Community Connections (Research Unlimited) ;Richmond Ambulance Authority;Consumer and Community Connections (Research Unlimited) ;</t>
  </si>
  <si>
    <t>2;2;2;2;2;2;2;2;2;2;</t>
  </si>
  <si>
    <t>HM20007076</t>
  </si>
  <si>
    <t>Governor's Access Plan Quality Improvement (GAP)</t>
  </si>
  <si>
    <t>Rebecca Etz</t>
  </si>
  <si>
    <t>Nationwide, more than one third of the lowest-income residents in states that opted out of Medicaid expansion remain uninsured. This uninsured population is burdened by and contributes to a host of individual, population, and systemic level problems. In general, the uninsured have worse health outcomes, increased morbidity, receive less preventive care, are diagnosed at more advanced disease stages, and receive less therapeutic care overall than people with insurance coverage (Institute of Medicine, 2009). On a community health level, incomplete coverage leads to a reduction in public health resources and availability of specialty services, and diversion of resources away from disease prevention and surveillance to emergency and acute services (Hadley, 2002). The societal economic costs incurred as a result of incomplete insurance coverage range from increased financial insecurity in uninsured families, increased life stress, to chronic impoverishment due to mounting medical bills (Hadley, 2002). Uninsured people with serious mental illness (SMI) face even greater challenges and dire consequences. Lack of coverage has an immediate effect on peopleÆs ability to access treatment, which can then lead to further complications, including unnecessary hospitalizations, trouble sustaining employment, inability to find affordable housing, and higher rates of involvement with the criminal justice system (Parks et al, 2005). Physical health implications for those with SMI are equally dire. Nearly half of individuals with SMI also have a co-occurring substance use disorder and face increased risk for medical conditions such as diabetes, heart disease and obesity (Drake, 2007). As a result, individuals with SMI die an average of 25 years earlier than the general population (Parks et al, 2006).It is estimated that approximately 308,000 Virginia adults have experienced serious mental illness during the past year (Signer, 2014). Approximately 54,000 of these individuals with SMI in Virginia are also uninsured and face profound difficulty finding treatment. Virginia is currently one of the nineteen states that have decided not to expand Medicaid. In response, Governor Terry McAuliffe recently charged the Department of Health and Human Resources to create a plan for providing Virginians greater access to physical and behavioral health care. In 2015 Virginia launched the GovernorÆs Access Plan (GAP) as the first step in a 10-step plan to expand healthcare services to over 200,000 Virginians. GAP targets uninsured Virginians with a serious mental illness who have incomes less than 80% of the federal poverty level and provides them with access to behavioral health and primary medical services, including substance abuse counselling, case management, and peer support. Enabling an individual with SMI to access these services aims to create a synergy that can serve to initiate treatment, allow care to be coordinated among all treating providers, and significantly decrease individualÆs level of impairment. However, enrollment rates for the Governor's Access Plan have been lower than projected since the program's implementation in January 2015. To inform the development of more effective recruitment efforts, this quality improvement study will assess the reasons for the less than optimal patient recruitment, describe patient-identified benefits and barriers to enrollment, and describe stakeholder-identified recommendations to increase enrollment. The results will provide insight into which factors of the GAP program, including benefits, screening and recruitment processes most impact rates of enrollment. Citations:Drake, R., Mueser K., Brunette M. (2007). Management of persons with co-occurring severe mental illness and substance use disorder: program implications. World Psychiatry, vol 6(3), 131-136.Hadley, Jack. (2002). Sicker and Poorer: The Consequences of Being Uninsured. The Kaiser Commission on Medicaid and the Uninsured. Institute of Medicine. 2009. ôAmericaÆs Uninsured Crisis: Consequences for Health and Health Care.ö Washington, DC: National Academies Press. p. 60-63.Parks, J. and Pollack D. (2005). Integrating Behavioral Health and Primary Care Services: Opportunities and Challenges for State Mental Health Authorities. Alexandria, VA: National Association of State Mental Health Program Directors (NASMHPD) Medical Directors Council.Parks, J., Svendsen, D., Singer, P., Foti, M. E., &amp; Mauer, B. (2006). Morbidity and Mortality in People with Serious Mental Illness. Alexandria, VA: National Association of State Mental Health Program Directors (NASMHPD) Medical Directors Council.Signer, M. (2014). VirginiaÆs Mental Health System: How It Has Evolved and What Remains to Be Improved. The Virginia News Letter, vol 90(3), 1-18.</t>
  </si>
  <si>
    <t>There are no direct benefits to participants in this study.</t>
  </si>
  <si>
    <t xml:space="preserve">We are targeting adults eligible for enrollment in the Governor's Access Plan who either decided to enroll or declined enrollment to inform the Virginia Department of Medical Assistance Services' efforts to improve screening and recruitment efforts and ultimately increase enrollment in GAP. </t>
  </si>
  <si>
    <t>1. What do adults enrolled in GAP (Governor's Access Plan), adults eligible for but declining to enroll in GAP, as well as GAP screeners working at recruitment sites identify as factors informing their decision whether or not to enroll in GAP? 2. What suggestions do adults enrolled in GAP (Governors Access Plan), adults eligible for but declining to enroll in GAP, as well as GAP screeners working at recruitment sites have for improving the recruitment process in metro Richmond, Virginia?3. Has the integration of physical and behavioral health services as a result of GAP enrollment led to better quality of life and psycho-social outcomes among program participants?</t>
  </si>
  <si>
    <t>The PI will develop the protocol with the research assistant and will set clear expectations for their research duties and functions. We will have weekly meetings during the time that the research is conducted to ensure that all people on the research team are adequately and continuously informed about the protocol and their research related duties and functions. Any adverse events will be communicated within 12 hours to the PI.</t>
  </si>
  <si>
    <t>To ensure that the health coverage and services provided by the Governer's Access Plan is made available to all eligible adults who could benefit from it, this qualitative, interview-based study will explore the factors contributing to people's decision to enroll or not in GAP and their suggestions for improvement. These results will provide insight into patients' perspectives of which factors of GAP are most attractive and inform the Virginia Department of Medical Assistance Services efforts to improve enrollment in GAP.</t>
  </si>
  <si>
    <t>The interviewers will respond to potential participants when they are on-site at the clinics after the on-site Screener points out potentially eligible subjects. The Interviewer will then provide the Study Information Form (please see attached Study Information Form) to the potential participants. No contact information will be collected from potential participants.Screeners who may be interested in participating in this study will be identified by clinic Administrators at each site based on the Screener's past experience screening/enrolling patients into the Governor's Access Plan. Interviewers will approach Screeners on site, will explain the study to them (giving them a copy of the Research Subject Information Form), and ask if they are interested in participating. The directors (i.e. Administrator) of each enrolling location will be approached via email to assess their interest in participating in the study using a form email (see attached Administrator Recruitment Email). Directors of enrolling locations will be identified for inclusion based on their experience deciding how GAP screening/enrollment activities will take place at their location. If they are interested, Interviewers will meet with them on-site to review the study and give them a copy of the Research Subject Information Form.</t>
  </si>
  <si>
    <t>1. Partner with Virginia Department of Medical Assistance Services (DMAS) to conduct a qualitative, interview-based study to understand the barriers and facilitators to enrollment of eligible adults into GAP.2. Interview adults enrolled in GAP (Governors Access Plan), adults eligible for but declining to enroll in GAP, as well as GAP screeners working at recruitment sites regarding existing barriers and opportunities for improving enrollment in GAP in metro Richmond.3. Use data from interviews to improve GAP screening and enrollment processes, and the design of recruitment materials.</t>
  </si>
  <si>
    <t>We will conduct interviews at two types of settings currently screening and recruiting participants in GAP:1.	Virginia Commonwealth University Medical Center (VCUMC)2.	Local Community Service Boards (CSB): Richmond Behavioral Health Authority, Henrico County CSB, Chesterfield CSB3. Local community health clinics: Fan Free Clinic, Daily Planet Health Center, Crossover Health MinistriesTo meet our study objectives, we will engage in the following data collection: interviews of patients at GAP enrollment locations, interviews with screeners and administrators at GAP enrollment locations, and two brief card studies. Each of these is described below.Patient Interviews:Screeners at each of the sites will identify patients who either enroll in GAP, or who according to GAP screening guidelines are eligible for participation, but declined to enroll. On-site Screeners will point out potentially eligible participants to the Interviewers. The Interviewer will hand the potential participant a Research Subject Information Form. If the potential participant expresses interest in participating in this study, the Interviewer will then screen the potential participant for eligibility, interest and consent.The interviewer will then escort the potential participant to a private room where they will perform the following set of recruitment and interview activities with the goal of interviewing 5 patients who enroll, and 5 patients who decline to enroll, at each of the four sites, for a total of 40 interviews, or until saturation is reached: 1.	The interviewer will explain the study by walking the potential participant verbally through the research subject information form (please see attached Research Subject Information Form).2.	If the potential participant is interested in participating in the study, the interviewer will then verify that the participant is independently able to consent to participate in this study by administering the evidence-based, validated, and nationally recognized assessment of capacity consent tool (please see attached Assessment of Capacity to Consent Tool).  No data will be collected or saved from the Capacity to Consent Tool. 3.	If the participant has the capacity to consent to participate in the study (demonstrated by a score of 12.5 or higher), the interviewer will then obtain verbal consent (please see attached Research Subject Consent). 4.	If the participant consents, the interviewer will ask if they can record the interview with a digital recorder. If the participant agrees, the interviewer will confirm on tape while recording that the participant was orally consented. 5.	The interviewer will conduct a 30-60 minute interview using a written interview guide (please see attached Patient Interview Guide). 6.	No identifying information will be collected at any point during this study because the interviewers will be collecting sensitive information from a very vulnerable population. If the participant does not consent to be audiotaped, the interviewer will take detailed notes. No identifiable data will be collected before, during, or after the interviews.    7.	All audiotaped interviews will be transcribed. The digital audio files, written transcriptions, and written interview notes (from interviews that were not recorded) will be stored on three encrypted laptops backed up on VCU servers which are password protected. Only the core research team will have access to the digital audio files, written transcriptions, and written interview notes, which will contain no identifiable data.  8.	The research team will then use a grounded theory approach to code and analyze the written transcriptions and written notes. Grounded theory refers to the process of reading and rereading the data to identify patterns within the data, coding for those patterns, and then reading within the patterns more closely to determine their significance to the participants.Screener &amp; Administrator Interviews: We will conduct interviews with 8 screeners (2 at each screening site) and 6 administrators (4 from enrolling locations, 2 from non-enrolling locations). 1.	The interviewer will explain the study by walking the participant through the research subject information form. 2.	The interviewer will obtain written consent, with separate permission to record the interview with a digital recorder. 3.	If the participant consents, the interviewer will conduct a 30-60 minute interview using a written interview guide (please see attached Screener &amp; Administrator Interview Guide). 4.	No identifying information will be collected at any point during this study. If the participant does not consent to be audiotaped, the interviewer will take detailed notes. No identifiable data will be collected before, during, or after the interviews.    5.	All audiotaped interviews will be transcribed. The digital audio files, written transcriptions, and written interview notes (from interviews that were not recorded) will be stored on three encrypted laptops backed up on VCU servers which are password protected. Only the core research team will have access to the digital audio files, written transcriptions, and written interview notes, which will contain no identifiable data.  6.	The research team will then use a grounded theory approach to code and analyze the written transcriptions and written notes. Grounded theory refers to the process of reading and rereading the data to identify patterns within the data, coding for those patterns, and then reading within the patterns more closely to determine their significance to the participants.Screener card study:Drawing on information gathered during interviews, we will conduct a 2 week-long screener card study. This will be used to identify the frequency with which patients are found ineligible for GAP and the reasons most commonly noted, and identify the frequency with which patients found eligible decline to enroll and the reasons most commonly noted. The card study will be conducted with 2 screeners at each screening location (4 locations total).Card studies involve no human subjects. Clinic screeners willing to participate will be given a 4x6 index card, pre-formatted. Each time a patient is referred to the screener for potential enrollment in GAP but is found to be ineligible, the screener will make a mark on the index card next to the category most closely related to reason for ineligibility. Examples include: age 19-21, earns greater than 80% FPL, met Medicaid ABD criteria, etc. Exact categories are not fully available to the research team until interviews have been conducted and analyzed. Similarly, each time a patient is referred to the screener for enrollment in GAP, is found to be eligible, and yet decides to decline, the screener will mark a new index card, this time pre-formatted with responses based on interviews of the most common reasons for declining. Again, no identifiable information will be recorded. No dates will be recorded.No identifying information from the screener or patients will ever be recorded. No dates will be recorded.The information resulting from card studies will be analyzed using simple statistical analyses for frequency.</t>
  </si>
  <si>
    <t>Henrico County Community Services Board;Richmond Behavioral Health Authority;The Daily Planet Health Center;Fan Free Clinic;Chesterfield County Community Services Board;Henrico County Community Services Board;Fan Free Clinic;Chesterfield County Community Services Board;Richmond Behavioral Health Authority;The Daily Planet Health Center;</t>
  </si>
  <si>
    <t>1;1;1;1;1;1;1;1;1;1;</t>
  </si>
  <si>
    <t>HM20007738</t>
  </si>
  <si>
    <t>Assessment Design for Historical Thinking</t>
  </si>
  <si>
    <t>Gabriel Reich</t>
  </si>
  <si>
    <t>Assessment design depends largely on what questions the assessment designer wants to answer (Pellegrino, Chudowsky, &amp; Glaser, 2001). Large-scale standardized assessments were designed to answer questions about how different districts, schools, and groups of students achieve when faced with a common task, e.g. taking the same test under the same conditions (Haladyna, 2002). All assessment design situations present the designer with a set of trade-offs (Pellegrino, et al., 2001). Such large-scale assessments tend to be fairly reliable, but have faced challenges in regards to validity (Reich, 2009; Rothstein, 2004; Wiggins, 1993; Wineburg, 2004). They produce data that are useful for indicating, for example, where achievement is relatively high and low but do not produce data that are useful for informing teachersÆ pedagogical decisions (Gordon, 2013). For a number of reasons, this is particularly true for the assessment of achievement in history/social studies (Reich, 2009; 2011; 2013; 2016; Rothstein, 2004; Wineburg, 2004).Educational-assessment-design is an iterative process that involves investigating a number of inter-related considerations and trade-offs (Pellegrino, et al., 2000). Designers must consider the goals of instruction (e.g. what successful students will know and be able to do), what counts as evidence of student achievement (see Wiggins, 1993), how such evidence can be interpreted to make an informed argument about what students are learning, and how that evidence will be used to assign students a fair grade (Ercikan, 2006; Pellegrino, et al., 2001). Once the assessment has been administered, educators can reconsider whether their instruction, the design of the assessment, and even their original instructional goals were sufficient or in need of adjustment in light of the evidence they have collected (Gordon, 2013; Newman, King, &amp; Carmichael, 2007; Wiggins &amp; McTighe, 2005). Teachers have deep knowledge of the curricula and the students they teach, but tend to be weaker in the realm of assessment design (Black, 2000; Young &amp; Kim, 2010). Professional development in assessment design that is workshop-based and supported by a professional learning community (McLaughlin &amp; Talbert, 2001; Lewis &amp; Cruz, 1995), can potentially lead to the design of robust assessments that will produce data that are useful for teachers working to improve their practice. Changing teacher practice is a challenge, but research has shown that positive results are more likely when there is a professional community with high levels of relational trust because in such situations, teachers are more likely to take risks with their practice and to discuss their challenges honestly with their peers (Bryk &amp; Schneider, 2002). Assessment design is a powerful focus for professional development because it brings together a variety of factors that concern teachers. To assess students well, teachers must consider and carefully articulate their instructional goals, the institutional restrictions that they work in, and the intellectual, social and emotional needs of their students, as well as considering their philosophical positions on fairness. Reflection on assessment, and in particular the discussion of student work that assessments generate, helps teachers think more clearly about student learning and the pedagogical practices that can support that learning (Allen, 1998; Black &amp; Wiliam, 1998). The research proposed here will primarily be useful to inform the effort to work with CCPS teachers to improve their assessment practices. The structure of the professional development sessions will be in the workshop format. Teachers will bring the assessments that they are constructing in order to receive feedback from peers who will act as ôcritical friendsö (van Hover, 2008). The building and maintenance of professional learning communities requires attention be paid to building consensus around social norms, and following those norms in discussion (Grossman, Wineburg, &amp; Woolworth, 2001). These meetings will be structured using meeting protocols that are designed to reduce anxiety about presenting work and getting feedback (McDonald, Mohr, Dichter, &amp; McDonald, 2013). Meeting protocols are designed to facilitate such tasks as clarifying learning goals, improving teacher designed assessments, and analyzing student work (Allen, 1998; McDonald, et al., 2013). The research that will be done on the project will add to the scholarly literature on how such groups operate and how they can be successful. ReferencesAllen, D. (Ed.). (1998). Assessing student learning: From grading to understanding. New York, NY: Teachers College Press.Black, P. (2000). Research and the development of educational assessment. Oxford Review of Education, 26(3/4), 407-407-419.Black, P., &amp; Wiliam, D. (1998). Inside the black box: Raising standards through classroom assessment. Phi Delta Kappan, (80), 139-148.Bryk, A. S., &amp; Schneider, B. L. (2002). Trust in schools : A core resource for improvement. New York: Russell Sage Foundation.Ercikan, K. (2006). Developments in assessment of student learning. In P. A. Alexander, &amp; P. H. Winne (Eds.), Handbook of educational psychology (2nd ed., pp. 929-952). Mahwah, NJ: Lawrence Erlbaum Associates, Publishers.Gordon, E. W. (2013). To assess, to teach, to learn: A vision for the future of assessment. (Technical Report).The Gordon Commission on the Future of Assessment in Education.Grossman, P., Wineburg, S., &amp; Woolworth, S. (2001). Toward a theory of teacher community. Teachers College Record, (103), 942-1012.Haladyna, T. M. (2002). Essentials of standardized achievement (1st ed.). Boston, MA: Allyn &amp; Bacon.Louis, K. S., &amp; Kruse, S. D. (1995). Professionalism and community : Perspectives on reforming urban schools. Thousand Oaks, CA.: Corwin Press.McDonald, J. P., Mohr, N., Dichter, A., &amp; McDonald, E. C. (2013). The power of protocols: An educator's guide to better practice (Third Edition ed.). New York: Teachers College Press.McLaughlin, M. W., &amp; Talbert, J. E. (2001). Professional communities and the work of high school teaching. Chicago: University of Chicago Press.Newmann, F. M., King, M. B., &amp; Carmichael, D. M. (2007). Authentic instruction and assessment. Des Moines, IA: Iowa Department of Education.Pellegrino, J. W., Chudowsky, N., &amp; Glaser, R. (Eds.). (2001). Knowing what students know: The science and design of educational assessment (1st ed.). Washington, DC: National Academy Press.Reich, G. A. (2009). Testing historical knowledge: Standards, multiple-choice questions and student reasoning. Theory and Research in Social Education, 37(3), 298-316.Reich, G. A. (2011). Testing collective memory: Representing the soviet union on multiple-choice questions. Journal of Curriculum Studies, 43(4), 507-532.Reich, G. A. (2013). Imperfect models, imperfect conclusions: An exploratory study of multiple-choice tests and historical knowledge. The Journal of Social Studies Research, 37, 3-16.Reich, G. A. (2016). A trope in time: Putting the english on historical literacy. Journal of Language and Literacy Education, (February).Rothstein, R. (2004). We are not ready to assess history performance. Journal of American History, 90(4), 1381-1391.van Hover, S. (2008). The professional development of social studies teachers. In L. S. Levstik, &amp; C. Tyson (Eds.), Handbook of research in social studies education (pp. 352-372). New York, NY: Routledge.Wiggins, G. P. (1993). Assessing student performance : Exploring the purpose and limits of testing. San Francisco: Jossey-Bass Publishers.Wiggins, G. P., &amp; McTighe, J. (2006; 2005). Understanding by design (Expa 2 ed.). Upper Saddle River, N.J.: Pearson Education, Inc.Wineburg, S. (2004). Crazy for history. Journal of American History, 12(29), 1401-1414.Young, V. M., &amp; Kim, D. H. (2010). Using assessments for instructional improvement. Education Policy Analysis Archives, 18(19).</t>
  </si>
  <si>
    <t>Participants in the professional development will receive a number of benefits, principally the professional development. Participating in the study will not confer any additional benefits other than the satisfaction of helping the profession.</t>
  </si>
  <si>
    <t>This study is looking at the professional development of teachers. That is why the participants will all be teachers.</t>
  </si>
  <si>
    <t>Research Questions:1.	How do the teacher participants co-construct a frame for success (student learning goals and what counts as evidence of achieving those goals) in their community of practice?  To what extent does this frame for success reflect their diagnosis of the reasons why students struggle to achieve those goals? To what extent do education policies (school, district, Commonwealth, nation) shape the frame for success? To what extent do the goals and/or diagnoses change over time as data (student performance) is analyzed? 2.	How do participants co-construct a frame for what assessment is and what counts as a ôgoodö assessment over time?3.	To what extent do the assessments designed by the teacher-participants align with normative theories of assessment design (e.g. bell curve shaped distribution, reliability, validity, AIW framework) and historical thinking?</t>
  </si>
  <si>
    <t xml:space="preserve">At this point the research team consists of only myself. I have a new doctoral student coming in who I will add to this application once she has matriculated and completed the IRB training. </t>
  </si>
  <si>
    <t>The knowledge to be gained from this design-based study of the assessment design process is potentially very beneficial. The study will add to our knowledge of how to design powerful professional development experiences for teachers. It will also add to our knowledge of how teachers engage in the assessment design process. Finally, the project will result in the design of a number of assessments that can inform theories of assessment design.</t>
  </si>
  <si>
    <t>We will all be in the same room together due to the professional development project.</t>
  </si>
  <si>
    <t>This proposed study will explore a professional-development project with Chesterfield County Public Schools (CCPS) middle and high school social studies teachers. The professional-development project is designed to facilitate learning among a group of teachers in the area of assessment design. The goal of the project is that teachers will design history/social studies assessments that meet the standards of rigor and relevance laid out in the CCPS ôDesign for Excellence 2020ö strategic plan. The purpose of this proposed study is two-fold: 1)	to empirically test the design of the professional development project; and2)	to gauge the rigor and relevance of the assessments designed throughout the course of the project.</t>
  </si>
  <si>
    <t xml:space="preserve">Data analysis will focus on testing the conjectures displayed graphically in Appendix B. Data analysis will focus on testing a set of causal relationships that emerge from educational theory in regards to assessment design (Pellegrino, et al., 2001; Wiggins &amp; McTighe, 2005) and professional development through Professional Learning Communities (Horn &amp; Kane, 2015; McLaughlin &amp; Talbert, 2001) that are structured with protocols for discussing teacher and student work (McDonald, Mohr, Dichter, &amp; McDonald, 2013). These conjectures are the following:ò	Teachers can improve the quality of the assessments they use if the assessment-design process is supported with workshop-based professional development.ò	Workshop-based professional development will lead to improved assessments as measured by a rubric for judging Authentic Intellectual Work (Newmann, King, &amp; Carmichael, 2007) if it employs tools for assessment design from Understanding by Design (Wiggins &amp; McTighe, 2005), and employs meeting protocols to vet designs and discuss student work (McDonald, et al., 2013).ò	The processes in the professional development will lead to teachers to a greater understanding of assessment design, assessment designs and learning goals that are more closely aligned, assessments that provide information that informs teachersÆ efforts to improve their instruction, and a deeper connection between pedagogy, assessment, and learning.Research Question (RQ) 1How do the teacher participants co-construct a frame for success (student learning goals and what counts as evidence of achieving those goals) in their community of practice? To what extent does this frame for success reflect their diagnosis of the reasons why students struggle to achieve those goals? To what extent do education policies (school, district, Commonwealth, nation) shape the frame for success? To what extent do the goals and/or diagnoses change over time as data (student performance) is analyzed? To answer RQ1, we will first analyze baseline data that represents the participantsÆ frames for student success. Baseline evidence for these frames will be constructed out of data we collect at the beginning of the project. These data will consist of the ôvalue mapö that will be completed in our first meeting, and written responses to the prompt: ôwhat is the point of assessment?ö As the program continues, additional data to answer RQ1 will consist of the key exchanges in the videos that we will take of our meetings in which teachers discuss their assessment designs and, in particular, the student work generated by those assessments. These videos will first be coded for exchanges in which teachers discuss what success looks like in relation to specific assessment designs and when discussing student work. These exchanges will transcribed and coded for the following: specific evidence that indicates to teachers that students have achieved success (in student work and in the construction of scoring rubrics), reasons teachers cite for studentsÆ struggles to meet the standard of success (context of their studentsÆ lives), and mentions of where the standard of success comes from (teachersÆ ideas, SOLs). All of these data will be connected to particular meetings and arranged chronologically in order to create a representation of how ideas about student success changed, or did not change, over the course of the PD.These data will allow the researchers to a) compare learning goals at the beginning and end of the project, and b) trace the key moments in our meetings when teachersÆ ideas about their learning goals and how to assess them were challenged and, perhaps changed.Research Question 2How do participants co-construct a frame for what assessment is and what counts as a ôgoodö assessment over time?The data that will be analyzed to answer this question are: the ôvalue maps,ö teacher written responses to prompts, the assessments that teachers create, researcher observation logs, and key exchanges that are recorded in meetings. The goal of this analysis is to create a set of criteria that emerge from the teachers that they use to judge the quality of assessments, and to trace the development of those criteria over the course of the PD.In August, 2016 and in June, 2017 the participating teachers will co-construct ôvalue mapsö in which they come to a consensus about what they value in regards to the design and use of assessments. Teachers will respond to the following prompt in the August meeting: ôwhat is the point of assessment?ö and in June they will write reflections on the changes they enacted in their assessment design over the course of the PD. Researchers will keep observation logs in which they reflect on each meeting and reconstruct key moments in those meetings.Videos of the meetings will be coded for key moments in which exchanges occur that focus on assessment quality and articulations of what criteria they are using to judge the quality of assessments. Research Question 3To what extent do the assessments designed by the teacher-participants align with normative theories of assessment design (e.g. bell curve shaped distribution, reliability, validity, AIW framework) and historical thinking?The first two research questions are concerned with how teachers co-construct learning goals and criteria for judging the quality of assessments. Research Question 3 is concerned with comparing the ideas that emerge from the PD with relevant theories of educational assessment. In particular, teacher ideas about student success and assessment quality will be compared to ideas from the scholarly literature, in particular reliability and validity (Pellegrino et al., 2001). In addition, first and final drafts of teacher-created assessments will be judged using a rubric for judging Authentic Intellectual Work (Newman et al., 2007) and used more recently by the Social Studies Inquiry Research Collaborative to judge the quality of the work teachers assign to their students (Saye, and the SSIRC, 2013). </t>
  </si>
  <si>
    <t>Chesterfield County Public Schools;Chesterfield County Public Schools;Chesterfield County Public Schools;</t>
  </si>
  <si>
    <t>HM20012447</t>
  </si>
  <si>
    <t xml:space="preserve">Politics, Advocacy and the Daily Lives of Low-Income Renters in Richmond </t>
  </si>
  <si>
    <t>Kathryn Howell</t>
  </si>
  <si>
    <t>Over the past four years, there have been multiple large-scale reports consistently documenting the need and making recommendations for housing in the City of Richmond. In each, they document the need for housing at the deepest level of affordability û households earning less than 50% of the Area Median Income due to concerns about cost burden (VT Center for Housing Research and VCU Center for Urban and Regional Analysis, 2014; Greenfield, 2017) and access to jobs (VCU Center for Urban and Regional Analysis, 2017). Just importantly, a 2014 report highlighted political will, NIMBY (Not In My Back Yard) attitudes toward affordable housing and structural barriers in government and governance as barriers to affordable housing. Unfortunately, the report also found that most stakeholders viewed it solely as an economic problem, meaning that they see little that can be done beyond large-scale economic restructuring, and there is no way to improve housing opportunities for the cityÆs poorest residents (VT Center for Housing Research and VCU Center for Urban and Regional Analysis, 2014). In 2014, the Partnership for Housing Affordability-funded study, investigated the cost burden (meaning that a household pays more than 30% of its income on housing) by income level for the Richmond region. While there are, by far, more households above 80% of the Area Median Income (AMI), the cost burden is disproportionately held by those earning less than 50% of AMI.The policy recommendations following from these reports rationally approach this need, suggesting new funding sources, inclusive development, and structures to make housing more affordable. Yet, what has followed has been a series of policies designed to assist households earning more than 60%, and often 80% to %120 of the Area Median Income to purchase single family homes (MWCLT, 2017; Hazard, 2017). While homeownership is a critical piece of the affordable housing continuum, the rising rent costs in some parts of the city and declining conditions in others is a cause for concern (US Census, 2010, American Community Survey 2015). Unfortunately, while we know the macro-level manifestation of the housing challenges for low and extremely-low income households, less is known about the roots of these outcomes from the levels of individual household experiences, advocacy capacity and goals, and government engagement and politics. This research fits within both specific Wilder School goals and University-wide Quest goals. Specifically, this project aims to informs public policy and decision-making and to collaborate with communities to improve community and individual outcomes. Through partnerships with organizations providing direct services to low- and moderate-income households such as Housing Opportunities Made EqualÆs mobility counseling program and the VCU Center for Health and Society, as well as tenant organizing groups, I hope to bring together diverse types of data to develop a better understanding of the challenges facing RichmondÆs lowest income households. Literature and Contributions: Over the past decade, two primary trends in housing policy research have emerged: the challenge of concentrated poverty and disadvantage and, conversely, the rising gentrification and displacement from housing. Researchers have documented the role of concentrated poverty on investment, school quality, safety, housing quality, and physical and mental health (Turner, 2013; Wilson, 2009; DeLuca &amp; Dayton, 2009). They argue that lack of investment in low- and moderate-income communities, as well as a history of racial segregation, has led to compounded levels of disadvantage (Sharkey, 2013). Conversely, researchers have examined the role of gentrification in the displacement of low- and moderate-income households. They have found losses in the subsidized stock in neighborhoods with increased median incomes. This was particularly pronounced among buildings serving households below 50% of the Area Median Income (Reina &amp; Begley, 2014; Blancoa, Kimb, Ray, Stewart, &amp; Chung, 2015). This displacement has significant impact on social ties (Kleit, 2005; Manzo, Kleit, &amp; Couch, 2008). More importantly, half of all residents moving from subsidized buildings are unable to use the vouchers they are supplied (Reina and Lens, Forthcoming), and those who use them are rarely able to find housing in neighborhoods of opportunity due to discrimination, rent limits and knowledge of neighborhoods (Metzger, 2014; DeLuca S. P., 2013).While these critical issues painted an important picture of housing policy nationally, housing is implemented and largely controlled locally through land use, local funding, siting decisions, code enforcement and tenant protection laws (Howell, 2016; Mueller &amp; Schwartz, 2008; Scally, 2012). These decisions are influenced by a variety of issues at various scales, including the household, governance and government (Howell, 2017). The conditions facing low- and moderate income neighborhoods have been documented in cities such as Baltimore (DeLuca, Clampet-Lundquist, &amp; Edin, 2016) and Milwaukie (Desmond, 2016) that point to challenging neighborhood and building conditions, housing instability, and economic instability as critical issues for residents. There have also been explorations of the conditions in gentrifying cities such as Washington, DC (Huron, 2015; Hyra, 2013) and New York (Freeman, 2006) which have identified challenges of contested spaces within the changing neighborhood and fear of displacement from affordable housing. Meanwhile, few scholars have evaluated the interaction between the day-to-day challenges of low-income renters, the structure and works of nonprofits and advocates, and the structure and activities of government agencies. These three arenas appear to work together, but few scholars are effectively translating the day to day qualitative challenges of residents through the lens of these structures the effective policy. This project seeks to fill that gap to more fully explore the important policy, advocacy, and daily contexts in which housing needs are understood and framed and, ultimately, policy is created to address those needs.   BibliographyBlancoa, A. G., Kimb, J., Ray, A., Stewart, C., &amp; Chung, H. (2015). Affordability After Subsidies: Understanding the trajectories of former assisted housing in Florida. Housing Policy Debate, 25(2), 374-394.DeLuca, S. P. (2013). Segregating Shelter: How Housing Policies Shape the Residential Locations of Low-Income Minority Families. Annals of the American Academy of Political and Social Science, 647, 268-299.DeLuca, S., &amp; Dayton, E. (2009). Switching Social Contexts: The Effects of Housing Mobility and School Choice Programs on Youth Outcomes. Annual Review of Sociology, 35, 457-491.DeLuca, S., Clampet-Lundquist, S., &amp; Edin, K. (2016). Coming of Age in the Other America. New York: Russell Safe Foundation.Desmond, M. (2016). Evicted: Poverty and Profit in the American City. New York: Crown.Freeman, L. (2006). There Goes the Hood: Views of Gentrification from the Ground Up. Philadelphia: Temple University Press.Greenfield, E. (2017). Affordable Housing in the Richmond Region A Comparative Analysis. Richmond: Virginia Commonwealth University.Hazard, C. (2017, July 17). HOME and Wells Fargo create $4 million partnership to increase African-American housing opportunities in Richmond area. Retrieved October 6, 2017, from Richmond Times-Dispatch: http://www.richmond.com/business/local/home-and-wells-fargo-create-million-partnership-to-increase-african/article_495f553b-0da2-54df-868e-650d31e7fafb.htmlHowell, K. (2016). Preservation from the Bottom Up: Preservation from the Bottom Up: Affordable Housing, Redevelopment, and Negotiation in Washington, DC. Housing Studies, 31(3), 305-323.Howell, K. (2017). Housing and the Grassroots: Using Local and Expert Knowledge to Preserve Affordable Housing. Journal of Planning Education and Research, 1-12.Huron, A. (2015, January). Working with Strangers in Saturated Space: Reclaiming and Maintaining the Urban Commons. Antipode, 47(4), 963-979.Hyra, D. (2013). Race, Class, Culture and the Federal Government: The Rise, Fall and Legacy of DC's Black Political Machine. In D. Hyra, Community Inclusion and Conflict: Multiracial Gentrification in Washington, DC's Shaw/U Street Neighborhood. Chicago: University of Chicago Press.Kleit, R. G. (2005). HOPE VI New Communities: Neighborhood Relationships in Mixed-Income Housing. Environment and Planning, 37, 1413-1441.Manzo, L. C., Kleit, R. G., &amp; Couch, a. D. (2008). "Moving Three Times Is Like Having Your House on Fire Once": The Experience of Place and Impending Displacement among Public Housing Residents. Urban Studies, 45(9), 1855-1878.Metzger, M. (2014). The Reconcentration of Poverty: Patterns of Housing Voucher Use, 2000 to 2008. Housing Policy Debate, 24(3), 544.Mueller, E. J., &amp; Schwartz, A. (2008, Winter). Reversing the Tide: Will State and Local Governments House the Poor as Federal Direct Subsidies Decline? Journal of the American Planning Association, 74(1), 122-135.MWCLT. (2017). Maggie Walker Community Land Trust: Steps to Owning a CLT Home. Retrieved October 5, 2017, from Maggie Walker Community Land Trust: https://maggiewalkerclt.org/steps-to-owning-a-clt-home/Reina, V., &amp; Begley, J. (2014). Will they stay or will they go: Predicting subsidized housing opt-outs. Journal of Housing Economics, 14, 1-16.Scally, C. P. (2012). The Past and Future of Housing Policy Innovation: The Case of US State Housing Trust Funds. Housing Studies, 27(1), 127-150.Schwartz, H. L., Bostic, R. W., Green, R. K., Reina, V. J., Davis, L. M., &amp; Augustine, C. H. (2016). Preservation of Affordable Rental Housing Evaluation of the MacArthur FoundationÆs Window of Opportunity Initiative. John D. and Catherine T. MacArthur Foundation. Santa Monica: RAND Corporation.Sharkey, P. (2013). Stuck in Place: Urban Neighborhoods and the End of Progress Toward Racial Equity. Chicago: Univ. of Chicago Press.Stake, R. E. (2005). Qualitative Case Studies. In N. Denizen, &amp; Y. Lincoln, The Sage Handbook of Qualitative Research (pp. 86-109). Thousand Oaks, CA: Sage.Tighe, J. R. (2012). How Race and Class Stereotyping Shapes Attitudes Toward Affordable Housing. Housing Studies, 1-22.Turner, M. A. (2013, July/August). Place Matters Even More than We Thought: New Insights on the Persistence of Racial Inequality. Retrieved January 23, 2015, from Poverty and Race Research Action Council: http://www.prrac.org/full_text.php?text_id=1445&amp;item_id=14145&amp;newsletter_id=130&amp;header=Housing&amp;kc=1VCU Center for Urban and Regional Analysis. (2017). Understanding the Jobs- Affordable Housing Balance in the Richmond Region . Virginia Commonwealth University, Wilder School of Government and Public Affairs. Richmond: CURA.VT Center for Housing Research and VCU Center for Urban and Regional Analysis. (2014). Housing in the Richmond Region: Needs, Impediments, and Strategies. Richmond: Partnership for Housing Authority.Wilson, W. J. (2009). More Than Just Race: Being Black and Poor in the Inner City. New York: Norton.</t>
  </si>
  <si>
    <t>There are no direct benefits to participants in this study</t>
  </si>
  <si>
    <t xml:space="preserve">1.	What are the specific barriers to safe, affordable housing need among residents earning less than 50% of the Area Median Income? 2.	How are those barriers embedded in the history, politics or governance structures of affordable housing in the city? 3.	What are the opportunities for engagement and effective policy development? </t>
  </si>
  <si>
    <t xml:space="preserve">Currently, this research does not have additional persons involved. However, starting in the new semester, I plan to hire students to conduct interviews and transcribe and code those interviews (I will update the IRB when I have hired specific students). To ensure that all persons involved in the research are adequately informed about the protocol and their research related duties and functions, I will conduct a training with all students to teach them about how to gain consent with all interviewees. I will also discuss the importance and of and requirements for confidentiality in all data collection, transcription and coding. Finally, for those engaged in interviewing, I will first conduct an interview with the student as an observer, then I will be the observer while (s)he interviews. Then, when I am confident they understand the consent process and confidentiality, I will allow them to conduct interviews. </t>
  </si>
  <si>
    <t xml:space="preserve">Few scholars have evaluated the interaction between the day-to-day challenges of low-income renters, the structure and works of nonprofits and advocates, and the structure and activities of government agencies. These three arenas appear to work together, but few scholars are effectively translating the day to day qualitative challenges of residents through the lens of these structures the effective policy. This project seeks to fill that gap to more fully explore the important policy, advocacy, and daily contexts in which housing needs are understood and framed and, ultimately, policy is created to address those needs.   </t>
  </si>
  <si>
    <t xml:space="preserve">I will identify participants through two primary mechanisms. First, I will identify them through key informants that I interview. They will obtain permission from the participants to share their name and contact information to ensure respectful approaches. My project heavily relies on community-based organizations to act as gate-keepers and intervieweesö for my research. I have been working with many of these organizations û HOME, Better Housing Coalition, Project:Homes, The Six Points Innovation Center (6PIC) and others û since my arrival at VCU more than three years ago. I have built strong relationships with them through projects conducted by my students in URSP 643 (Housing Policy) and through research projects, local engagement, and guest lectures over the past three and a half years. Both HOME and 6PIC have already agreed to assist me in my project.  Second, I will use a snowball sampling method to identify additional participants through friends, neighborhoods and family who have already participated. </t>
  </si>
  <si>
    <t xml:space="preserve">1.	To inform local policy and better understand the various scopes of the affordable housing challenge;2.	To better inform the national conversation about the challenges of finding quality, stable and affordable rental housing nationally; and3.	To explore the burgeoning topic of the local politics and context of housing and understand the processes through which we can better develop and implement locally-relevant policy. </t>
  </si>
  <si>
    <t xml:space="preserve">Design: I will employ a qualitative case study design to address these issues in the City of Richmond. This case study builds on my previous work in Washington, DC, a city that is an outlier in many ways û acting as both a state and a city, relatively new and progressive. WashingtonÆs primary challenge is citywide gentrification. Richmond, by contrast, must navigate state and local power and structures that do not always align. VirginiaÆs position as a Dillon Rule state limits RichmondÆs opportunity to engage. Small post-industrial cities like Richmond, which are alternately gentrifying and underinvested, depending on the neighborhood are under studied. In addition, the students from my Housing Policy course over the past two years have documented a critical issue: while Richmond has a rich tradition of community-based organizations that provide services to residents, there is little direct civic engagement in policy and advocacy. These issues make RichmondÆs affordable housing landscape a rich case for investigation as both an intrinsic and instrumental case (Stake, 2005). This qualitative case study of housing in the City of Richmond will examine housing policy from three primary layers: resident, advocacy, and government. This approach enables the better exploration of, not just the literal need for shelter, but also the ways that politics, racism, historical structures, daily experiences, and other issues impact the outcomes for affordable housing. My research will primarily involve semi-structured interviews with residents currently living in subsidized or market-affordable housing; nonprofits engaged in housing development, advocacy, and case management; and governmental and quasi-governmental agency staff working on planning and housing issues in the City of Richmond. In addition, I will be an observer and a participant observer in public meetings, committee meetings and community events. Finally, I will analyze content of precedent plans, historic maps, meeting notes, media and other documents from online and other archival sources to better understand the way each group has approached and thought about this challenge. These data will be triangulated to form a coherent narrative about the multiple barriers and opportunities to affordable housing development for low-income households in the City of Richmond. I will begin by interviewing key informants in nonprofits and government agencies. This will enable me to find gatekeepers in the community through which I might connect with residents. Concurrently, I will conduct content analysis as described above and observation in public meetings. I will then begin interviewing residents. </t>
  </si>
  <si>
    <t>Is it really community engaged research when the "community organizations" are the research participants? If so then I would give this a 1</t>
  </si>
  <si>
    <t>1 or 2; Representatives from Community partners *are* research participants. It's also possible/likely that results dissemination involves community partners.</t>
  </si>
  <si>
    <t>HM20012368</t>
  </si>
  <si>
    <t>Nonprofit Collaboration and Community Engagement</t>
  </si>
  <si>
    <t>Meghan Gough</t>
  </si>
  <si>
    <t>Planning interventions in Richmond, Virginia have led to the concentration of poverty in minority communities; as suburbanization pushed middle class white families toward the west of the city, street car suburbs near to the city, like Highland Park, shifted from white to black communities. In Richmond, racism and discrimination has repeatedly lead to economic and political disinvestment of black communities (Williams 2009; Silver 1984). Social fears and stigmas within planning practice have driven the planning process (Sandercock 2000). It is a contradiction, then, that nonprofit interventions in marginalized urban communities have frequently focused on the distrust and fears of community members (Chavis 1990, Goodman 1998).  While community development literature frequently addresses the distrust, apathy, fear, and disempowerment of marginalized community members, there has been less emphasis on the need for government actors and nonprofit staff to also learn and change through the engagement process (Hardina 2006). There is a tension for nonprofit staff between celebrating the accesses and knowledge of community members, while also encouraging community members to learn and change in order to gain access to leadership and decision making processes in the community. On one end, valuing local knowledge is relational work that involves intense engagement with community members. On the other end, addressing institutional hierarchy within planning and community development organizations involves handing responsibility over to the community. Nonprofit organizations are interested in both community knowledge and institutional knowledge, and seek a collaboration informed by both that works toward community ownership and control of resources and local institutions. This spectrum of presence and absence of the organization situates nonprofit staff as both teachers and learners. Truly collaborative community engagement work situates institutional and community stakeholders to gain access to both. Nonprofits in the City	 Elites in Richmond isolated black urban communities from economic, social, and civic capital, which nonprofit organizations step in to provide. Two types of organizations arise in response to this intentional concentration of poverty in a minority community: organizations established and led within the community, and organizations established and led outside the community. Broadly, community organizations in these marginalized communities provide a mechanism for people to share experiences and address shared needs; often in black urban communities churches are common associative spaces (Saegert 2006). Nonprofit associations have long been seen as characteristic of a democracy where people can address identified needs, congregate, and build trust (de Tocqueville 2003, Anheier 2002). There is a broader ecosystem of associative groups.	In the field of community development, nonprofit organizations in marginalized minority urban communities are often situated to provide access to capital in order to reduce poverty and develop engaged citizens.  Beginning in the twentieth century, community work could be categorized as social planning, community organizing, or community development (Sites, et al. 2007). The nonprofit provides services that the government is not providing and creates an organizing mechanism for residents (Moulton &amp; Eckerd 2012; Sites et al., 2007). Organizations can respond to government failure with specific skills, tools and resources (Salamon 2012; Bryson et al., 2015: 652). Planning, organizing, and development organizations specialize in providing specific resources to underserved communities while leveraging the existing resources in the community.	Nonprofit organizations play an important role in bolstering citizen participation. Nonprofit organizations located in communities of concentrated poverty sometimes begin to observe the root causes of social inequity, and expand their role to advocacy or community organizing as they learn more about systemic challenges for individuals and families (Bess et al., 2011, Chaskin 2003). Organizations prioritize economic capital, social capital, and civic capital for marginalized residents to varying degrees, playing roles that are contextual and flexible (Moulton &amp; Eckerd 2012). Community engagement involves moving beyond service provision to get to know both community assets and community identified needs. 	The number of nonprofit organizations in the United States is growing, and nonprofit organizations in urban areas tend to be plentiful and varied in the resources they provide (Kim 2015, LeRoux 2007). These organizations can mobilize residents around collective issues to improve conditions (Hawkins &amp; Wang 2012).  Nonprofit organizations recognize that seeking equity and justice for minority communities of low socioeconomic status is about providing access to economic capital, but also social and cultural capital (DeFilippis 2001). Nonprofit organizations hold a tension as they seek to both provide access to capital, and work to elevate, value and incorporate local knowledge.Addressing Power Systems	Nonprofit organizations have a variety of stakeholders. A nonprofit organizationÆs stakeholders are marginalized residents, funders, board members, and local governments, who each have potentially distinct needs, values, and perspectives (Leonard 2012; Moulton &amp; Ecker 2012). Wealthy and elite stakeholders maintain control in community practice that marginalized residents do not attain (Sites et al., 2007; Hardina 2006: 8). Low-resourced organizations are often challenged by the reporting and evaluation demands of funders to make time for community-oriented approaches which can be challenging requests for organizations that are often already working beyond capacity (Hasenfield &amp; Garrow 2012; Moulton &amp; Eckerd 2012). Funders, government officials, and nonprofit staff are collaborating in ways that reject neoliberal models of efficiency as the only measures of success. Philanthropists are increasingly interested in collaborating with nonprofit organizations and local governments to consider long-term solutions to concentrated poverty in cities (Silver 2004; Foster-Fishman et al, 2006; Gonzales 2017). In collaboration, ôthe mutuality stems from the interdependence of the two groupsö (Silver 2004: 622).  While mutuality is achieved, often donors and nonprofit staff retain decision making power (Park et al., 2018, Stoeker 1997).Valuing Local Knowledge	There has often been critique about the appropriateness of nonprofit work focused on community development given that the organizationÆs perception of the community is often different from those who reside in the community (Kissane 2004; Sites et al., 2007). LAKE	In a neighborhood where there is little opportunity for ôself-actualization and success,ö the informal economy calls upon black residents to create their own symbols and ways of communicating that allows individuals to gain respect (Wilson 2009:18). What might be a cultural asset within the community can also create a ôcultural barrierö that distances the individual from relationships in the community and outside the community (Stroble 2006: 132). Community members also develop important kinship networks. These networks are important assets that help black children develop important traits like empathy and community reliance (Hicks-Bartlett 2000). Both cultural and structural forces contribute to the challenges facing black residents of poor urban communities (Wilson 2009: 43). Nonprofit organizations can learn from assets like resilience in the process of engagement, while other norms that foster distrust hold community members back from empowerment.	Nonprofit organizationÆs conceptions of social capital are different from the social capital that is used to get ahead in the black community. Distrust towards government officials, public institutions, and community members has been demonstrated to be characteristic of black communities (Stroble 2006). This distrust results from ôinstitutional, personally mediated, and internalized racismö (Stroble 2006: 140). Planners played a significant role in demonstrating this racism towards black communities through urban renewal plans which, in Richmond, situated public housing in black communities, thus mapping communities of poverty onto communities of color (Silver 1984). Thus, local governments played a role in isolating black residents from access to opportunity, and residents created new norms within the community where they have access and control. CitationsArnstein, Sherry R. 1969. A Ladder Of Citizen Participation. Journal of the American Institute of Planners 35 (4): 216û24.De Tocqueville, A. (2003). Democracy in America (Vol. 10). Regnery Publishing.Foster-Fishman, P., Fitzgerald, K., Brandell, C., Nowell, B., Chavis, D., &amp; Egeren, L. A. V. (2006). Mobilizing residents for action: The role of small wins and strategic supports. American Journal of Community Psychology, 38(3-4), 143-152. doi:http://dx.doi.org/10.1007/ s10464-006-9081-0Hardina, D. (2006). Strategies for citizen participation and empowerment in non-profit, community-based organizations. Community Development, 37(4), 4-17Innes, J. E., &amp; Booher, D. E. (2004). Reframing public participation: strategies for the 21st century. Planning theory &amp; practice, 5(4), 419-436.McKnight, J. L., &amp; Kretzmann, J. (1996). Mapping community capacity. Evanston, IL: Institute for Policy Research, Northwestern UniversitySanderock, L. (2000). Negotiating fear and desire: The future of planning in multicultural societies.Sites, W., Chaskin, R. J., &amp; Parks, V. (2007). Reframing community practice for the 21st century: Multiple traditions, multiple challenges. Journal of Urban Affairs, 29(5), 519-541.Zimmerman, M. A., &amp; Rappaport, J. (1988). Citizen participation, perceived control, and psychological empowerment. American Journal of community psychology, 16(5), 725-750.</t>
  </si>
  <si>
    <t xml:space="preserve">The study is meant to provide participants with time to reflect on their work and consider what has worked within their organization and within the community. The interview is intended to positively inform their work. </t>
  </si>
  <si>
    <t>How has success been defined by involved organizations over the last six years?What motivated organizations to engage residents?What community engagement strategies were used by nonprofit organizations in North Highland Park between 2011 and 2017?What was the impact of these strategies?</t>
  </si>
  <si>
    <t xml:space="preserve">Grace Leonard will meet with Dr. Gough on a weekly basis to communicate about data collection, analysis, and procedure. Grace will keep spreadsheet documents up-to-date with scheduled interviews. It will be GraceÆs responsibility to collect, organize, and analyze the data with the mentorship and oversight of Dr. Gough. The final thesis will be submitted for review by a three member committee including Dr. Gough at least two weeks prior to the end of the spring semester. </t>
  </si>
  <si>
    <t xml:space="preserve">The work is intended to highlight practices that other nonprofit organizations might adopt. </t>
  </si>
  <si>
    <t xml:space="preserve">Starting in mid-January, recruitment methods will be initiated. Grace Leonard will directly email potential participants via their publicly available email address. </t>
  </si>
  <si>
    <t xml:space="preserve">This thesis will examine the collaborative work of nonprofit stakeholders who are engaging with underserved communities. A case study approach will be employed to closely analyze community engagement processes in the Highland Park neighborhood of Richmond, Virginia between the completion of a Quality of Life plan in 2011 and the opening of the Six Points Innovation Center (6PIC) in the summer of 2017. Nonprofit community engagement in Highland Park between 2011 and 2017 leveraged community knowledge, local philanthropy, the academy, and social networks. Nonprofit community development organizations must reconcile the needs of a variety of stakeholders inside and outside the organization, and collaborative strategies seek to develop shared goals. This case study seeks to examine the extent to which residents were empowered by the nonprofit community engagement strategies.  </t>
  </si>
  <si>
    <t>I will be using single case study design to examine the collaborative nonprofit processes that are working toward citizen empowerment in Highland Park. Nonprofit and community engagement in Highland Park between 2011 and 2017 will be examined through a case study that will include interviews, observation, and document analysis. This particular case involves the collaborative roles of neighborhood champions, political and otherwise; the philanthropic community; and nonprofit organizations. Planners and planning actors have been critiqued in the theory for lacking reflection, holding onto power, and making decisions without citizen input (Sandercock 2003, Schon 1987). The collaborations and actions of Highland Park community engagement actors seem to be different from the typical situations that led to these theoretical critiques of planning practice, creating the rationale for a single case study (Yin 2003: 40). 	The story of civic engagement in Highland Park between 2011 and 2017 is not only a history, but a system in and of itself that has specific ways of knowing and operating (Stake 1995). The data will allow for an ethnographic interpretation that seeks to ôoptimize the opportunity of the reader to gain an experiential understanding of the caseö (Stake 1996). These new understandings provide space for involved actors and researchers to reflect on the ôbehavior, issues, and contextsö of the civic engagement that unfolded (Stake 1996: 78). The choice to pursue a case study situates me within the communicative theory framework I hope to explore. Rich description and analysis of community engagement processes in Highland Park over the last six years will reveal the case as a particular world with its own norms, expectations, structures, and values.	I will rely on interviews, content analysis, and observation, to study the case. Semi-Structured Interviews	It is important to interview a variety nonprofit staff involved in North Highland Park, as well as local City Councilwoman Ellen Robertson, and other community stakeholders involved in collaborative work. Ryan Rinn will be a key informant who has been both a community organizer and nonprofit staff person in the community. Through semi-structured interviews, I will ask questions and collect data that details collaborative nonprofit work in the Highland Park community informed by goals of resident engagement and resident empowerment. 	I will work with Ryan Rinn and consultant Ebony Walden to confirm interviews and communicate my goals and timeline. I will send a reminder of each interview the day before the interview is to take place include the time and location. Each interview will last about one hour. I will keep an interview log to track contact schedules and respondent background information.  Stories revealed through descriptions of collaboration are valuable in planning practice because shared power can be held in narratives which are relational (Sandercock 2003). During interviews, data will be collected through the interviewerÆs notes, and recordings of the interviewee if permitted.Content Analysis &amp; Observation	Content analysis will include Ebony WaldenÆs stakeholder interviews for the 6PIC space, held in 2017 and the 2011 Quality of Life plan. Content analysis may also include grant applications, community event invitations, annual reports, or meeting minutes. The document analysis will provide a record of collaborative activity as well as language that demonstrates how community engagement was perceived. The stakeholder interviews will be printed and manually coded in the margins as they are read. Coding software like Invivo can assist with the coding process. For the purposes of this study, coding will be done by hand. 	Though the civic engagement work that occurred between 2011 and 2017 has been completed, participant in the 6PIC space during after school programming for teens will complement other data that provides evidence for the purpose and aims of the engagement work. It is likely important for the researcher to participate in programming activities. Data will be collected through memos and reflections written after the observation. This information written by the researcher will also be coded. In this case study, the ways that nonprofit staff operate programming in relationship to neighborhood youth demonstrates the extent of, and quality of, collaborative planning practice.Data Analysis &amp; Precedents 	As the data is collected, it will be analyzed. The three methodological sources will be triangulated to identify themes. Interviews, content, and observation will be coded to categorize the information. Raw data will be reduced and displayed in order to draw conclusions based on the theoretical model (Miles &amp; Huberman 1984:22). I will rely on deductive reasoning to link my theoretical model to interview questions and a priori codes. I will also use inductive reasoning after each interview to identify any codes that were not predetermined, but that surfaced during the interview. The predetermined codes have been informed by literature surrounding nonprofit empowerment work. New codes would distinctly different conceptions of the work. 	Matrixes and tables will be used to triangulate and analyze the coded data. Coding may be coupled with memos that begin to discuss and explain the codes in the data in a nuanced way (Miles &amp; Huberman 1984: 69). A matrix system will be used to break down information in a few contexts: by role, over time, and by collaboration processes (Miles &amp; Huberman 1984). The organizing principles of the matrixes will involve both inductive and deductive logic, grounded in theory but shifted by the data.  An inventory of skills, tools and resources that were key to collaboration will be created. My initial framework will be changed, informed by the data collected (Miles &amp; Guberman 1984:134). Conclusions will be drawn from the trends that emerge from the collected data. 	Case studies of neighborhood nonprofit community engagement rely on similar methods. Silver, Gonzalez, and Foster-Fishman are all single case studies that focus on nonprofit or philanthropic interventions in a community. These studies all relied on interviews with individuals involved in the collaborative efforts. Silver was examining collaborative efforts in Chicago over multiple years and also completed content analysis of memos and meeting minutes (Silver 2004:610). Gonzalez was studying collaborations as they were happening, and also actively attending many ômeeting, events and information sessionsö to gather ethnographic data (Gonzalez 2017: 1143). These recent case studies, (Gonzalez 2017; Foster-Fishman 2006 and Silver 2004), demonstrate a conceptual framework focusing on nonprofit and government actors, their motivations, how they made decisions, and other factors influencing collaboration.</t>
  </si>
  <si>
    <t>same as row 1?</t>
  </si>
  <si>
    <t>Same Q about meta-CEnR in which community agency staff are interviewed about community engagement related to their field (e.g. econ development)</t>
  </si>
  <si>
    <t>HM20008650</t>
  </si>
  <si>
    <t>Exploring The Experiences and Service Needs of Non-Traditional Homeless Youth in Richmond</t>
  </si>
  <si>
    <t xml:space="preserve">Youth homelessness is an important issue for which there is limited research knowledge. The exact number of youth, ages 14 to 24, who experience homelessness nationally  is unknown for a variety of reasons (Fernandas-Alcantara, 2013). Estimates suggest that between 1.6 and 2.1 million youth and young adults are homeless in any given year (Foster, 2010) with an estimated 200,000 living permanently on the streets (Roger, Turley, Meschino, Burton, Ferrier &amp; Goldsmith, 2013). Youth experiencing homelessness rely on places to stay such as living in abandoned building, on the streets, couch surfing, host homes, and unsafe places that jeopardize their health and safety.The effects of homelessness and barriers to achieving stability are compounded for youth as compared to adults (Edidin, Ganim, Hunter, &amp; Karnik, 2012; Marshall, &amp; Hadland, 2012). Reasons for youth homelessness are multi-faceted and complex (Milburn, et. al., 2010); however, specific groups are at an increased risk for homelessness. For example, between 20 and 40% of homeless youth identify as LGBTQ (lesbian, gay, bisexual, transgender or queer) (Durso &amp; Gates, 2012), and many become homeless due to family rejection or abuse (Cray, Miller, &amp; Durso, 2013; Ray, 2006) Youth aging out of foster care also face high rates of homelessness due to limited social support and independent living skills (Dworsky, Napolitano, &amp; Courtney, 2013).  Youth experiencing homelessness face a number of challenges to their physical and emotional well-being, and the establishment of a foundation for emerging into adulthood successfully. Seventy-five percent of homeless youth have or will drop out of school during the course of being homeless (National Conference of State Legislatures, 2013). Youth who experience homelessness have an increased risk for mental illness (Edidin, et. al, 2012). Youth homelessness has been identified as a primary focal area at a federal level both in terms of research and practice. Research on best practices for prevention and intervention of youth homelessness is limited. This is further complicated by the fact that the definition of homelessness has differed for various institutions and funding streams for a number of years. On the one hand, HUD defines homelessness as living on the street, in a car, or in a shelter. On the other, the Department of Education has had a much broader definition that includes youth and families who are doubled up, in motels, or in otherwise unstable housing situations. The differences in definition, and hence approach to identifying the population and their needs, has created a high level of complexity as well as invisibility among youth experiencing homelessness.  This impacts which groups of youth have access to services and support.While existing research has contributed to our understanding of the factors associated with youth homelessness and the effects of such an experience on youth, there remains a significant gap in our understanding of the needs of youth experiencing housing instability in less visible ways than those represented in existing research studies. These include youth in communities, such as Richmond, where there are limited youth-specific services, and youth are forced to live in situations where they are less connected to systems of care. Given the diversity of the population of youth experiencing homelessness, it is important to understand fully the unique experiences and needs of subgroups in order to adequately develop programs and services in response. That is the primary aim of this research project.In 2016, service providers in Richmond, VA, and the greater Richmond region partnered to conduct a Youth Count survey of youth experiencing homelessness in the area. A survey was conducted online and in person at local agencies serving young people ages 14 to 24 who are experiencing homelessness. The survey was voluntary. Youth were recruited online for the online survey. In addition, youth who presented at partner agencies were asked if they would like to participate by agency staff. Youth were given the choice between participating online or on paper. The survey (see documents section) had a consent/information section that outlined the rights of the participants to refuse participation or end participation at any time.  </t>
  </si>
  <si>
    <t>We are including, in our secondary data analysis, the community needs assessment data that was collected from youth in the Richmond region, ages 14 to 24, who have experienced homelessness or unstable housing as a youth.The interviews will be including young people ages 18 to 24 in the Richmond region who have experienced homelessness or unstable housing as a youth.</t>
  </si>
  <si>
    <t>Our research project will aim to answer three primary questions. First, in what ways are youth experiencing homelessness under the traditional HUD definition different in experiences and risk factors from those experiencing homelessness outside of the HUD definition? Second, what is the relationship between type of homelessness among youth and their help-seeking behaviors? And third, what factors should service providers consider when developing programs for youth experiencing homelessness outside of the traditional HUD definition of ôliterally homelessö?</t>
  </si>
  <si>
    <t>The only personnel involved in the study will be the PI (faculty advisor) and the student. The PI and student will meet weekly throughout the study, and as needed will communicate if any issues arise related to the protocol.</t>
  </si>
  <si>
    <t xml:space="preserve">From this study, the researcher will have a greater understanding of the needs of youth who face homelessness but do not meet the current criteria for homeless services OR have not accessed services for other reasons. The study will also provide insight into best practices for meeting the needs of youth in this population. This understanding will be shared with local service providers and decision-makers. </t>
  </si>
  <si>
    <t>Flyers will be posted in local retail stores, public libraries, homeless shelters, the VCU Ram pantry, mental health &amp; health clinics/agencies, and workforce centers, and other agencies that serve young people who may be experiencing unstable housing.Announcements will be shared via Facebook with posts made to pages of organizations listed above as well as other organizations that serve the target population (such as Advocates for Richmond Youth, RISE for Youth, Change the World RVA).Potential participants will contact the researcher directly if interested in participating, at which point the screening will be conducted.</t>
  </si>
  <si>
    <t xml:space="preserve">See above.The purpose of this study is to help service providers to be more informed on the needs and experiences of youth experiencing homelessness in non-traditional ways - living in situations that make them ineligible for traditional homeless services - through the voices of youth themselves. </t>
  </si>
  <si>
    <t xml:space="preserve">The first part of the study will involve analysis of secondary data that were collected by community partners in a Youth Count to assess the local needs of youth experiencing homelessness. These data were anonymously collected via an online &amp; paper survey (see more details above in #3). Our community partners will give us access to these de-identified data, which will allow us to explore our first two research questions. The third research question will be answered using a qualitative interview method. Youth ages 18 to 24 will be recruited via social media, flyers distributed throughout the community, and word of mouth. Youth interested in participating will contact the student researcher via email or phone, at which they will be screened for eligibility through questions about the inclusion criteria. Youth who meet the study criteria will set up an interview with the student researcher at VCU or in a public, community location that offers privacy. Youth will be consented at the time of the interview. Youth who participate will be given 2 day-long bus passes. </t>
  </si>
  <si>
    <t>1; " Our community partners will give us access... "</t>
  </si>
  <si>
    <t>HM20000087</t>
  </si>
  <si>
    <t>Youth attitudes and beliefs about smoking tobacco: A focus group study</t>
  </si>
  <si>
    <t>Aashir Nasim</t>
  </si>
  <si>
    <t>Tobacco use prevention programs aim to reduce tobacco use among youth and adults.  In the US, a variety of tobacco use prevention programs exist, and most are taught via schools or community centers.  Most focus on increased education about tobacco and social skills, and use a set number of sessions.  Numerous studies have shown that certain programs can be effective at preventing the initiation of smoking among youth (e.g., Chen, Ren, Lin, MacDonne &amp; Jiang, 2012; Sherman &amp; Primack 2009; Thomas &amp; Perera, 2006).  For example, a national study of various prevention programs across the US between 2000 û 2008 reported that youth exposed to prevention programs were less likely to use tobacco, and that tobacco use was also related to the intensity of the prevention program (Chen, Ren, Lin, MacDonne &amp; Jiang, 2012).  Tobacco use prevention programs may effectively reach the youth that participate in the programs, but questions remain about the extent to which youth who participate then pass that information on to friends and family members.  This transmission of information beyond the individuals participating in a particular program has been called ôintervention diffusionö, or ôknowledge diffusionö.  A small body of research exists about knowledge diffusion (also described as youth advocacy), that is, the extent to which tobacco use prevention program participants actually share the information they have learned with friends and family members.  Some programs specifically involve peers teaching peers, or teaching empowerment to youth, or trying to increase the social influence of individuals with pro-social behaviors (Gest, Osgood, Feinberg, Bierman, Moody, 2011).  Other work has shown that ôopinion leadersö can be effective at promoting healthy behaviors (for review, see Valente, Gallaher &amp; Mouttapa, 2004).  Programs such as LegacyÆs Statewide Youth Movement Against Tobacco Use (SYMATU; no longer running), Project SPLASH (Smoking Prevention Launch Among Students in Hawaii) Youth Media Network, and Teens Tackle Tobacco (Triple T) are programs with components specifically designed to encourage youth to spread knowledge about tobacco to others.In work examining the empowerment of youth in LegacyÆs SYMATU program, researchers asked questions to youth involved, such as ôIn the past year, how many times have you tried to convince other students, your family, or friends to be more concerned about tobacco use?ö and other questions designed to measure advocacy (one aspect of empowerment that was measured; Holden, Messeri, Evans, Crankshaw &amp; Ben-Davies, 2004).  Findings showed that advocacy was associated with how much time youth were involved in the program, age (older youth were more likely to be score higher on the measure of advocacy), gender (females were more likely to be advocates), and whether or not youth had a leadership role (Holden et al., 2004).  For other programs, while they may be effective at reducing tobacco use, the extent to which other youth advocacy programs are measuring knowledge diffusion is unclear.  In conclusion, it is clear that many tobacco use prevention programs are effective at reducing youth tobacco use, but less is known about the factors related to their success.  Very little is known about the extent of knowledge diffusion among youth participating in tobacco prevention programs.  Previous work by the investigators showed that youth enrolled in tobacco us prevention programs in Virginia demonstrated message appropriation in 14 interrelated domains, and the messages most often shared with friends were related to adverse social outcomes, refusal efficacy, and alternatives to smoking.  The messages most shared with family were alternatives to smoking, adverse social outcomes, and the physical effects of smoking.  Most youth said they would enjoy working with other their age to prevent tobacco use, and most youth also believe they could start discussions with others about tobacco prevention.  Over half of youth are confident in their ability to convince peers to not smoke, and over half of youth know where resources are to help people to not smoke.  Most youth believe that taking on big corporations like tobacco companies is a waste of time.  Fewer youth had tried to convince others to stop smoking in the past year.The goal of the present study is to further explore which elements of Virginia's tobacco use prevention programs motivate and empower youth, as well as the impact participants have on their peersÆ attitudes and decisions to engage in tobacco use.  Ideally, effective tobacco use prevention programs would reach more individuals than just those that participate in the program.  Additional research in this area may help to bridge the current gaps and inform a national model for tobacco use prevention program evaluation.REFERENCESChen, X., Ren, Y., Lin, F., MacDonell, K., &amp; Jiang, Y. (2012). Exposure to school and community based prevention programs and reductions in cigarette smoking among adolescents in the united states, 2000-08. Evaluation and Program Planning, 35(3), 321-328. Gest, S. D., Osgood, D. W., Feinberg, M. E., Bierman, K. L., &amp; Moody, J. (2011). Strengthening prevention program theories and evaluations: Contributions from social network analysis. Prevention Science : The Official Journal of the Society for Prevention Research, 12(4), 349-360. Holden, D. J., Messeri, P., Evans, W. D., Crankshaw, E., &amp; Ben-Davies, M. (2004). Conceptualizing youth empowerment within tobacco control.Health Education &amp; Behavior : The Official Publication of the Society for Public Health Education, 31(5), 548-563. LeRoy, L., Benet, D. J., Mason, T., Austin, W. D., &amp; Mills, S. (2004). Empowering organizations: Approaches to tobacco control through youth empowerment programs. Health Education &amp; Behavior : The Official Publication of the Society for Public Health Education, 31(5), 577-596. Rosenberg, S., &amp; Park Kim, M. (1975). The method of sorting as a data-gathering procedure in multivariate research. Multivariate Behavioral Research,10(4), 489-502.Rossi, P. H., Lipsey, M. W., &amp; Freeman, H. E. (2004). Evaluation: A systematic approach. Sage.Sherman, E. J., &amp; Primack, B. A. (2009). What works to prevent adolescent smoking? A systematic review of the national cancer institute's research-tested intervention programs. The Journal of School Health, 79(9), 391-399. Thomas, R., &amp; Perera, R. (2006). School-based programmes for preventing smoking. Cochrane Database of Systematic Reviews (Online), (3)(3), CD001293. Valente, T. W., Gallaher, P., &amp; Mouttapa, M. (2004). Using social networks to understand and prevent substance use: A transdisciplinary perspective. Substance use &amp; Misuse, 39(10-12), 1685-1712.Virginia Foundation for Healthy Youth (2011).  2010-2011 statewide evaluation annual report.  Survey and Evaluation Research Laboratory at Virginia Commonwealth University.Weller, S. C., &amp; Romney, A. K. (Eds.). (1988). Systematic data collection (Vol. 10). Sage.</t>
  </si>
  <si>
    <t>Participants will not directly benefit from the study, other than the gift cards they receive.</t>
  </si>
  <si>
    <t>Youth participate in the tobacco use prevention programs we are studying.  Thus, we want to ask questions to these youth.</t>
  </si>
  <si>
    <t>The current study seeks to assess adolescentsÆ perceptions and beliefs about tobacco product use through the use of focus groups in order to better understand current smoking trends among youth in Virginia.</t>
  </si>
  <si>
    <t>All research staff will meet to review rules and responsibilities concerning research with human subjects. All research staff have completed the social-behavioral CITI training for human subjects. Refresher CITI courses will also be completed as needed.</t>
  </si>
  <si>
    <t>The scientific community stands to learn a great deal about youthÆs attitudes about the relevance of tobacco prevention programming.</t>
  </si>
  <si>
    <t>Youth will be handed a flyer, along with a consent and assent form, in their tobacco use prevention class, by Ms. Brown, Ms. McKiernan, or Ms. Major.  Youth will be directed to either Ms. Brown, Ms. McKiernan, or Ms. Major for questions.  Ms. Brown, Ms. McKiernan, or Ms. Major will collect the consent/assent forms 1-2 weeks later.   Interested youth who also bring back a consent/assent form will then be randomly placed into one of two focus groups (2 per site) which will be run concurrently during tobacco use prevention class time, by Drs. Nasim, Breland or Vixamar-Owens.</t>
  </si>
  <si>
    <t>The goal of the present study is to further explore which elements of Virginia's tobacco use prevention programs motivate and empower youth, as well as the impact participants have on their peersÆ and families' attitudes and decisions to engage in tobacco use.</t>
  </si>
  <si>
    <t>A total of up to 72 students enrolled in 1 middle school (n=up to 24 students) 1 high school (n=up to 24 students) and 1 after school program (n=up to 24 students) in the Commonwealth of Virginia will be recruited to participate in this study. For each focus group (2 per site), between 10 and 12 students will be escorted to an empty classroom or media center where the focus group session will take place. Each focus group will be comprised of approximately 10 to 12 students; 6 focus groups total. Students will be seated comfortably around a table (if in a media center) or chairs will be placed in a circle (if in a classroom). Light refreshments will be provided. The consent and study procedures will be reviewed with the students.  We also will explain the need to tape record the focus group sessions and ensure them of the confidentiality of responses during the sessions.  The focus group session will last approximately 50 minutes. Upon completion of the session, students will be thanked for their participation, and $20 gift cards will be issued to the students.</t>
  </si>
  <si>
    <t>Presbyterian Homes and Family Services/The Family Alliance;Boys and Girls Clubs of Greater Washington;John Handley High School;Presbyterian Homes and Family Services/The Family Alliance;John Handley High School;Boys and Girls Clubs of Greater Washington;Boys and Girls Clubs of Greater Washington;Presbyterian Homes and Family Services/The Family Alliance;John Handley High School;</t>
  </si>
  <si>
    <t>HM20000615</t>
  </si>
  <si>
    <t>Virginia Elder Justice Training and Services Needs Assessment</t>
  </si>
  <si>
    <t>Paula Kupstas</t>
  </si>
  <si>
    <t xml:space="preserve">Recognizing that individuals who are 50 years of age or older who are victims of elder abuse, neglect, and exploitation, including sexual assault, domestic violence, dating violence, or stalking, face unique barriers to receiving assistance, Congress created the Enhanced Training and Services to End Violence Against and Abuse of Women Later in Life Program (Abuse in Later Life Program). OVW supports projects (including the Virginia Elder Justice Training and Services Project funding in FY 2012) that will support a comprehensive approach to addressing elder abuse in their communities. Projects provide training to criminal justice professionals, governmental agency staff and victim assistants to enhance their ability to address elder abuse, neglect and exploitation in their communities; provide cross training opportunities to professionals working with older victims; develop or enhance a coordinated community response to elder abuse; and provide or enhance services for victims who are 50 years of age or older.The OVW Abuse in Later Life Program defines elder abuse as "any action against a person who is 50 years of age or older that constitutes the willful infliction of injury, unreasonable confinement, intimidation, or cruel punishment with resulting physical harm, pain, or mental anguish, or deprivation by a person, including a caregiver, of goods or services with the intent to cause physical harm, mental anguish, or mental illness."  A history of collaboration exists among both the local and statewide partners working on this project on the issues of domestic and sexual violence.  Washington County established a coordinated community response team (CCRT) on domestic violence in 2008, and in October 2010 received an award from the Office of the Attorney General through the Safe in Our Communities Recognition Program for Promising Practices in Domestic Violence Response.  Bristol also has a CCRT on domestic violence, with similar and overlapping membership.  In 2010, Bristol and Washington County together formed a sexual assault response team (law enforcement, victim advocacy, victim/witness, hospital, prosecutors).  A joint Washington-Bristol Domestic Violence Fatality Review Team operates in the region, one of seventeen such teams in the state.  Bristol and Washington County formed two of ten teams selected to take part in an advanced statewide institute offered by the Virginia Partnership for Community Defined Solutions to Violence Against Women, sending four-person teams (law enforcement, court representative, advocate, prosecutor) to the December 2011 session of this two-part training.  However, as these organizations work more collaboratively, they have become more aware of the unique obstacles that older victims face in getting the help and services they need.  They see that age or disability may increase the isolation of older individuals.  Victims may refrain from seeking help or calling law enforcement due to shame because the abuse was committed by a family member, friend or caregiver.  They have encountered victims who fear being placed in a nursing home.  Abuse may be dismissed due to claims that the older person is confused or minimized by claims that abuse was the result of caregiver stress.  Professionals risk perceiving a victimÆs injuries as arising from aging, illness, or disability instead of recognizing that injuries may be attributed to violence in the home or a care facility.  A lack of services that meet the needs of older victims may leave them with no community resources to rely upon for assistance.  The project of which this needs assessment is a part will develop a comprehensive approach to address elder abuse, neglect and exploitation, including sexual assault, domestic violence, dating violence, and stalking against victims aged 50 or older in the Bristol and Washington County.  Services currently offered by the domestic violence program include 24-hour crisis hotline support; emergency shelter; safety planning; support groups; victim advocacy;  and accompaniment and advocacy at court proceedings.  Services offered by the sexual assault program include 24-hour crisis hotline support; 24-hour hospital accompaniment; short-term crisis intervention; court accompaniment; and information and referral.  If protective services are needed and accepted by the individual, adult protective services social workers may arrange for health, housing, social and legal services to stop the abuse or prevent further mistreatment; these may include home-based care, transportation, adult day services, adult foster care, nutrition services and legal intervention in order to protect the adult. Services may also be arranged by APS for individuals in emergency situations who lack the capacity to consent to services.  Gaps in services for older adults most cited by the local partners include transportation, substance abuse treatment options for victims as well as abusers, support groups specifically for older victims, and transitional housing. In addition, greater emphasis on interagency collaboration and a coordinated community response to older victims is needed to address the quality and sufficiency of services for older victims currently accessing the system.  </t>
  </si>
  <si>
    <t>Respondents may increase their own knowledge about resources and services to address abuse in later life by considering these questions.</t>
  </si>
  <si>
    <t>Targeting adults age 50 and over for older adults survey to collect perspectives of peer group.</t>
  </si>
  <si>
    <t>There is no a priori hypothesis for this project since it is a community needs assessment required as part of a sponsored project funded by the US Department of Justice Office on Violence Against Women (OVW) through its Enhanced Training and Services to End Violence Against and Abuse of Women Later in Life Program.It is expected that the information obtained through this survey will establish the groundwork for developing and/or enhancing outreach and services to older victims.  The survey results will be analyzed and use to develop a strategic plan for outreach and service delivery which will be submitted to OVW for review and approval prior to release of funds for the implementation phase of the project.</t>
  </si>
  <si>
    <t>The PI has verified that all study personnel have taken the CITI Basic course and completed the Refresher course within the required 2-year timeframe.  The PI will verify that all study personal are in compliance with conflict of interest reporting and have reported financial interests in the Activity and Interest Reporting System (AIRS).  All Virginia Center on Aging staff assisting with the research will receive a copy of this protocol and we will communicate and meet regularly.  Staff of the City of Bristol and Washington County organizations that are partners in the Virginia Elder Justice Training and Services project will be asked to review the training tutorial ôEthics and Research in the Communityö (http://www.brynmawr.edu/grants/RCR/RCReng/RCRHome.htm) prior to their distributing the recruitment flyers for this study.  The PI and study coordinator will be available to answer any questions they may have.  If any questions, issues, or additional training needs are identified, the PI will be responsible for following up with key personnel and, if necessary, Virginia Elder Justice Training and Services project partners.</t>
  </si>
  <si>
    <t>The information we learn from people in this study may help to improve the information and resources available to victims of abuse in later life in the City of Bristol and Washington County.</t>
  </si>
  <si>
    <t>Bristol and Washington County community partners may approach potential participants to provide them with a recruitment flyer. They may share the flyer through direct contact, email/listserve, or by website posting.</t>
  </si>
  <si>
    <t>The objective of the survey for adults aged 50 and older is to gather information in three areas: 1. The perspectives of adults aged 50 and over from the City of Bristol and Washington County regarding helpful services for adults aged 50 and over who may be experiencing some form of abuse.2. Experiences of adults aged 50 and over regarding issues of abuse in later life. 3. Demographic information (age, race, education, employment status, and annual income).The objective of the service provider survey is to gather information in three areas: 1. The perspectives of staff from City of Bristol and Washington County organizations about helpful services for older adults (age 50 and over) who may be experiencing some form of abuse.2. Experiences of staff from City of Bristol and Washington County organizations regarding issues of abuse in later life. 3. Background information about the organizations (type, size, and whether they serve adults aged 50 and over).</t>
  </si>
  <si>
    <t>The proposed study has two components.  Both surveys were provided by the National Clearinghouse on Abuse in Later Life (NCALL), the technical assistance provider for the Abuse in Later Life program, and updated to include the names of local agencies where applicable.  The "Older Victims of Abuse:  Services and Support" survey was revised by NCALL and OVW based on surveys created and implemented by the Division of Senior Services and Longmont Coalition for Women in Crisis, and Project REACH, Partners for Elder Abuse Community Education (PEACE) in Portland, ME.  The "Survey on Abuse in Later Life: Professionals and Service Providers" was revised by NCALL and OVW based on a survey created and implemented by the Merrimack County Coordinated Community Response team in Concord, New Hampshire.The "Older Victims of Abuse:  Services and Support" questionnaire consists of 20 questions, see Attachment.  Section A includes seven questions about services that might help older victims of abuse.  Section B includes eight questions about the respondent's personal experiences with regard to abuse, neglect or exploitation before and after age 50.  Section C includes five demographic questions.  Responses are made my checking one or more items listed under each question.  The "Survey on Abuse in Later Life: Professionals and Service Providers" consists of of 25 questions, see Attachment.  Section A includes seven questions about services that might help older victims of abuse.  Section B includes thirteen questions about the organizational experiences with regard to abuse, neglect or exploitation before and after age 50.  Section C includes five questions about the organization. Responses are made my checking one or more items listed under each question.  Neither questionnaire asks for the respondentÆs name. All survey documents will be locked in a file cabinet or on a password protected computer.The target group for the Older Victims of Abuse survey will be adults aged 50 and over in the City of Bristol and Washington County.  Potential respondents aged 50 and over will be invited to participate by means of a recruitment flyer that will be made available at various organizations in Bristol and Washington County and by the survey administrator.  (Recruitment flyer attached).  The survey administrator position will be described in the next paragraph.  The target group for the Professionals and Service Providers Survey will be staff of organizations that serve the City of Bristol and Washington County.  Potential respondents will be invited to participate by means of a recruitment flyer that will be made available by project partners and the survey administrator.  For the Older Victims of Abuse survey, the questionnaire will be administered in person by a part-time (hourly) survey administrator to be hired by the Virginia Center on Aging.  This person will have a background in working with victims of abuse so as to be able to respond to an adverse reaction from a survey participant and suggest resources if necessary. Surveys will be administered at agency/organization locations in Bristol and Washington County. (The PI and study coordinator will assure that letters authorizing their site involvement are received from the organizations at which surveys take place.) They survey administrator will review the consent form, provide an explanation of the right to refuse to participate, a description of the goals and objectives of the research, and a description of the methods used by the researchers to secure questionnaire data. See attached.For the Professionals and Service Providers survey, potential respondents will be sent an email with instructions for completing the survey, an explanation of the right to refuse to answer all or portions of the survey, a description of the goals and objectives of the research, and a description of the methods used by the researchers to secure questionnaire data and a link to a REDCAP survey site to complete the survey online. See attached.  Consent information will be included in the emails.  The email narrative is attached.  Completion of the survey through Redcap will confirm consent to participate. A test application of this instrument by members of the study team indicates that it will take approximately 30 minutes to complete each questionnaire. The name and contact information for Dr. Kupstas and Ms. Young will be provided in the instructions for individuals that need assistance in responding to the questionnaire or have questions regarding the consent.  The survey administration period is expected to be 21 calendar days from the distribution of the questionnaire.  Ms. Young will monitor the RedCap responses and after 7 days an email will be sent to all potential respondents to remind them to complete the survey. Another email reminder will be sent at 14 days.</t>
  </si>
  <si>
    <t>Bristol Department of Social Services;District Three Governmental Cooperative;Abuse Alternatives;Highlands Community Services Board;Washington County Department of Social Services;District Three Governmental Cooperative;Washington County Department of Social Services;Bristol Department of Social Services;Highlands Community Services Board;Abuse Alternatives;Highlands Community Services Board;Abuse Alternatives;District Three Governmental Cooperative;Bristol Department of Social Services;Washington County Department of Social Services;</t>
  </si>
  <si>
    <t>1;1;1;1;1;1;1;1;1;1;1;1;1;1;1;</t>
  </si>
  <si>
    <t>HM20000724</t>
  </si>
  <si>
    <t xml:space="preserve">Improving Birth Outcomes Through A Birth Companion Program:  Providing Education and Empowerment  </t>
  </si>
  <si>
    <t>Kathleen Bell</t>
  </si>
  <si>
    <t>An analysis of data specific to the state of Virginia demonstrates a caesarean section (c-section) rate of 34.5% in 2010; the United States c-section rate in 2011 was 32.8% (National Vital Statistics, 2013).   Virginia specific data showed a 15.8% breastfeeding exclusivity rate at 6 months of age (National Vital Statistics Reports, 2013; Centers for Disease Control, 2013.)  These breastfeeding data are not meeting benchmarks set forth by Healthy People 2020 (United States Breastfeeding Committee, 2013).    One answer to bettering birth and postpartum outcomes in our country and specifically in Virginia lies with doulas. Doula services can be expensive, however.  Average support ôjustö for a labor can range from $300-$1,000 depending on geographic location, and the experience level of the doula (ôThe Cost of a Doulaö, 2006). Another variable is that lower socioeconomic status (SES) women are often disproportionately affected by high risk pregnancies (Elixhauser &amp; Wier, 2011).  Additionally, low SES and women experiencing high risk pregnancy are at greater risk for postpartum depression, or PPD (King, 2012).  With increasing risk, rates of cesarean section and intervention during labor and birth rise.  High risk obstetric clients can thus benefit greatly from the services and education doulas provide.Virginia Commonwealth University School of Nursing (VCU SON) is fortunate to have a compassionate and motivated cohort of students and student volunteers who want to improve prenatal care and birth outcomes for low socioeconomic status women. Students in a senior level community health clinical receive training from a community-based doula.  The first clinical cohort of student doulas began with eight nursing students serving four mothers and their families in January, 2011.  Through discussions with certified nurse midwives (CNM) at the Virginia Commonwealth University Health System (VCUHS), and other vested community partners such as Resource Mothers and Healthy Families, it was discovered that the need for doula support was greater. Nursing students throughout the school became excited and interested in the doula program.  A volunteer group was formed and these nursing students enrolled in the same training as the nursing students in the clinical group.  The students continue to support laboring mothers in the Richmond community.  Many deliver at the VCUHS, but may also deliver at other Richmond area hospitals.</t>
  </si>
  <si>
    <t>Patients who engage in this study have the benefit of individualized, one-on-one emotional and psychological support during their pregnancy.  A woman may have better self-esteem and feelings of empowerment and preparedness in regards to her birth when supported by a doula.  She will be educated about the childbirth process, and may acquire more knowledge of her own anatomy and how she will birth her baby.  Additionally, mothers with doula support may find that they have more support and encouragement to begin breastfeeding. Postpartum follow up phone calls assure the woman that she is still thought of and supported as she continues her new role of parent.</t>
  </si>
  <si>
    <t xml:space="preserve">We are targeting women who are of low socioeconomic status (SES), as poor birth outcomes have been found to exist in this population in higher proportions.  This includes higher rates of C-section and postpartum depression, as well as lower incidence of breastfeeding initiation and continuation.  Therefore, we wish to provide this particular population with doula support so that we may improve these outcomes.  </t>
  </si>
  <si>
    <t>As part of the doula-client interaction, students currently administer pre and post birth surveys to their clients assessing knowledge level related to pregnancy, the birth process, and breastfeeding education. In this study, these data will be analyzed to track mothersÆ knowledge acquisition and behavior change over the course of doula-client interaction.  Birth experience data are also reviewed including use of pharmacologic and non-pharmacologic pain management techniques, breastfeeding initiation, and length of labor.  Gathering these data allows for evaluation of goal achievement in the areas of increasing breastfeeding initiation rates and decreased cesarean section rates.  Research questions:Do antenatal and labor doula support decrease the rate of C-section?Do antenatal and labor doula support increase the rate of breastfeeding initiation at birth?Do antenatal and labor doula support increase breastfeeding continuation rates in newborns to at least 6 weeks of infant age?Do antenatal and labor doula support decrease incidence of postpartum depression? (as identified by the Edinburgh Postnatal Depression Scale)</t>
  </si>
  <si>
    <t xml:space="preserve">Prior to gathering initial data, all involved persons will meet together to discuss the research study and related data gathering protocol.  Additionally, all researchers involved in this study will be informed of the protocol and research related duties and functions via VCU e-mail.  Persons may also be reached via work and personal cellular telephone.Throughout the course of the research study, key personnel will meet together periodically to discuss progress and any changes to the protocol, and/or individual duties and functions.  </t>
  </si>
  <si>
    <t xml:space="preserve">Lower socioeconomic status (SES) women are often disproportionately affected by high risk pregnancies (Elixhauser &amp; Wier, 2011).  Additionally, low SES and women experiencing high risk pregnancy are at greater risk for postpartum depression, or PPD (King, 2012).  With increasing risk, rates of cesarean section and intervention during labor and birth rise.  High risk obstetric clients can thus benefit greatly from the services and education doulas provide.If our data show (as we hypothesize) that doula support during the pregnancy, birth and postpartum period do lead to better birth outcomes, the impact on healthcare could be significant.  1.  Costs associated with C-sections and surgical follow up would be decreased as vaginal delivery rates would increase.2.  Newborns who are breastfed would decrease healthcare costs, as these children are shown to have lower rates of ear infections, diarrhea, asthma and childhood obesity.3.  Costs associated with depression and its sequelae (medication, hospitalization, and impact on ability to parent, work, etc.) would be diminished if doula support helps to decrease postpartum depression rates.  </t>
  </si>
  <si>
    <t xml:space="preserve">Participants self-select for enrollment by reading a brochure (placed in the VCUHS women's health clinic at Nelson Clinic) and calling the contact number.Participants are also recruited by referral from healthcare providers or social workers at surrounding area clinics.  Their contact information is provided to the Co-PI, and entered into the database.  A student doula may then contact the patient to begin working with them and enroll them into the study.  </t>
  </si>
  <si>
    <t>The study will aim to train 100 VCU School of Nursing students as volunteer lay doulas.  A doula is a person who cares for a pregnant and laboring woman. Doulas help expectant women learn about their pregnancy, their changing body, and their impending birth.  Topics of education often include non-pharmacologic management of pain in labor, achieving optimal emotional and spiritual health during pregnancy, breastfeeding education, and garnering postpartum support for the woman and her family (Paterno, Van Zandt, Murphy, &amp; Jordan, 2011).  By training nursing students to serve as doulas, we aim to serve 100 expectant mothers in the Richmond, Virginia area.  The doulas will provide antenatal and labor support for mothers helping to increase maternal self-efficacy and positive birth outcomes.  For purposes of this study, positive birth outcomes include: 1.  Decrease of C-section delivery2.  Increased rates of breastfeeding initiation within one hour of birth 3.  Decreased rates of postpartum depression (as graded by the Edinburgh postnatal depression scale.)4.  Increased rates of breastfeeding continuation up to and past 6 months of infant age.</t>
  </si>
  <si>
    <t>Student doulas will be assigned to expectant mothers in the Richmond, Virginia area.  Mothers' contact information is stored in a VCU-housed, secure Google drive document.  The students will meet with the mothers and, if desired, a significant other/support person, at least twice during the pregnancy. Meeting during prenatal care appointments is ideal, but not required.  During these meetings, the doula will work with the expectant mother to develop a birth plan, or a written document outlining the mother's wishes for her labor and birth.  This is not mandatory.  When the expectant mother begins to labor, she will make phone contact with her assigned doula; the doula will then meet the laboring woman at the hospital where she is to deliver.  The doula will provide continuous emotional and physical support to the mother during labor.  After the birth, the doula will stay with the mother for approximately 1-2 hours to support breastfeeding initiation (if so desired by the mother) and ensuring that the mother and her significant other/support persons are settled.The doula will then enter birth data into an Excel spread sheet including:- Length of labor- Length of second stage- Anesthesia/analgesia used during the delivery, if any- Non-pharmacologic pain management techniques utilized during labor- Breastfeeding initiation within the first hour (yes/no question)- Breastfeeding in the postpartum period while still hospitalized (yes/no question)- Type of delivery (C-section, vaginal delivery)- Provider attending delivery (i.e,. MD, DO, CNM)- Location of delivery (i.e., home, hospital, birthing center)- Date of delivery- gestational age at delivery (term vs. preterm)These data will be analyzed by the primary and co-investigators to determine if antenatal and continuous labor support did in fact, have a positive influence on the aforementioned factors.  Additionally, mothers participating in this study will also fill out:1.  Pre and post birth questionnaires which ask about their feelings surrounding their pregnancy, birth and breastfeeding wishes.  2.  The Edinburgh Postnatal Depression Scale (EPNDS)All of these responses will also be recorded to determine the effects of antenatal and labor/birth support on the expectant mother.  After contact is made via telephone by the doula to the new mother at one week and 6 weeks postpartum, the relationship between the doula and the mother/new family will be therapeutically and professionally terminated.  Throughout the course of the study, doulas and primary/co-investigators will have access to this birth data.  Birth data will be kept in an Excel spreadsheet housed on the secured VCU Google drive.  The only persons who have access to this drive are the investigators and doulas with VCU e-mail addresses.  The Google drive and survey entry website are password protected.Responses to the pre and post birth questionnaires are input and housed in Excel spreadsheets in the VCU Google Drive.  The only persons who have access to this drive are the investigators and doulas with VCU e-mail addresses.  The EPNDS results will be kept in paper format under lock and key in the PI's VCU School of Nursing Office. Pre- and post-birth surveys will have results entered into a secure, password protected website.  Participants will be assigned a random number (from a statistical table of random numbers); the key will be stored securely in the PI's VCU SON office.</t>
  </si>
  <si>
    <t>Resource Mothers Program- Virginia Department of Health;Crossover Healthcare Ministry;Women's Health at Stony Point;Women's Health at Nelson Clinic;Richmond City Health Department ;Women's Health at Stony Point;Richmond City Health Department ;Crossover Healthcare Ministry;Women's Health at Nelson Clinic;Resource Mothers Program- Virginia Department of Health;Richmond City Health Department ;Women's Health at Stony Point;Resource Mothers Program- Virginia Department of Health;Crossover Healthcare Ministry;Women's Health at Nelson Clinic;</t>
  </si>
  <si>
    <t>HM20000727</t>
  </si>
  <si>
    <t>Circle Preschool Program: Case Reports</t>
  </si>
  <si>
    <t>Shelly Lane</t>
  </si>
  <si>
    <t>In 2011, U.S. state and local child protective services received an estimated 3.7 million referrals, and it was determined that over 600,000 children were victims of childhood abuse or neglect (for the purposes of this paper, the various forms of neglect and/or abuse will collectively be referred to as ômaltreatmentö) (U.S. Department of Health and Human Services, 2012).  Chronic maltreatment occurring during the first five years of life influences brain development (DÆAndrea, Ford, Stolback, Spinazzola, &amp; van der Kolk, 2012; De Bellis &amp; Van Dillen, 2005; Perry, 2009; van der Kolk, 2003, 2005). Because of the sequential and hierarchical nature of the developing brain, physical and psychological insults occurring to the brain prenatally or during early childhood, when neural structures are forming, impact higher levels of the brain and associated function. As such, children experiencing early trauma are at extreme risk for behavioral disorders and chronic severe health conditions (Felitti, Anda, &amp; Nordenberg, 1998). Behavioral symptoms typically exhibited by maltreated children include dysfunctional attachment styles and severe issues with regulation including anxiety and/or depression, aggressive behaviors, oppositional behaviors, attention deficit disorder, developmental delays and poor social skills (DÆAndrea et al., 2012; Perry, 2006, 2009; van der Kolk, 2003,2005). The severity of behaviors often precludes these children from adequate functioning in typical age-appropriate settings, and thus necessitates a specialized setting, such as Circle Preschool Program (CPP) in Richmond, VA. Unfortunately between 80 and 97 % of maltreated children do not receive trauma-sensitive services (Cooper, Masi, &amp; Vick, 2009).  CPP is providing trauma-informed assessment and treatment to both children and caregivers. Treatment is matched to each childÆs developmental capacity and guided by the Neurosequential Model of Therapeutics (NMT) (Perry, 2006, 2009).Therapeutic interventions include nurturing; relational experiences; exposure to patterned, repetitive,  sensory based activities; and psychotherapy with caregivers to improve parenting and support home carryover. Such interventions appear to improve functioning in several areas (sensory processing, self-regulation, relational, and cognitive), paving the way for recovery from the negative impact of early exposure to severe child maltreatment and re-entry into typical educational settings.  However to date no individual in-depth case reports or studies have been developed to reflect the overall program impact on children and families. Literature cited Cooper, J.L., Masi, R., &amp; Vick, J. (August, 2009) Social-emotional development in early childhood: What every policy maker should know. National Center for Children in Poverty, 1-16.DÆAndrea, W., Ford, J.,  Stolback, B.,  Spinazzola, J., &amp;  van der Kolk, B. (2012). Understanding interpersonal trauma in children: Why we need a developmentally appropriate trauma diagnosis.  American Journal of Orthopsychiatry, 82, 187û200.De Bellis,  M., &amp; Van Dillen, T.  (2005). Childhood post traumatic stress disorder: An overview.  Child and Adolescent Psychiatric Clinics of North America, 14, 745-772. Felitti, V.J., Anda, R. F., &amp; Nordenberg, D. (1998).  Relationship of childhood abuse and household dysfunction to many of the leading causes of death in adults. The Adverse Childhood Experiences (ACE) study. American Journal of Preventive Medicine, 14, 245-258.Perry , B. D. (2006). Applying principles of neurodevelopment to clinical work with maltreated and traumatized children. In N .B. Webb (Ed.), Working with traumatized youth in child welfare, (pp. 27-52).   NY: Guilford Press.Perry, B. D. (2009). Examining child maltreatment through a neurodevelopmental lens: Clinical applications of the Neurosequential Model of Therapeutics (NMT). Journal of Trauma and Loss, 14, 1û16.US Department of Health and Human Services (2012). Child maltreatment 2011. Retrieved from http://www.acf.hhs.gov/sites/default/files/cb/cm11.pdfvan der Kolk, B. ( 2005). Developmental trauma disorder. Psychiatric Annals, 35, 401-408.van der Kolk, B. (2003).  The neurobiology of childhood trauma and abuse. Child and Adolescent Psychiatric Clinics of North America, 12, 293û 317. DOI 10.1016/S1056-4993(03)00003-8</t>
  </si>
  <si>
    <t>No anticipated direct benefits to the children or caregivers</t>
  </si>
  <si>
    <t xml:space="preserve">This is a descriptive study, using case report methodology. Case reports will describe individual children enrolled at the Circle Preschool Program (CPP), and the programs developed for them and their caregivers by CPP therapists and educators. </t>
  </si>
  <si>
    <t>The PI and Co-Investigator have developed this study together and are well versed in its design. In addition, Dr Ryan has reviewed this proposal and is in full understanding of the project.  For the student research assistants on the team, this research project is aligned with the student research course within the entry-level occupational therapy degree program, which includes OCCT 729 Research Practicum in Occupational Therapy. In OCCT 729, students will begin become knowledgeable about case report methods and the overall design of this study. It should also be noted that all students have previously received training in a previous research course (OCCT 709) on research-related duties and functions, including CITI training.</t>
  </si>
  <si>
    <t xml:space="preserve">CPP is using a Neurosequential Treatment model as a basis for intervention, and working to incorporate tools related to sensory integration and processing as one of their intervention approaches. At present there is no documentation of the success of this combination of approaches for this population. The rich information obtained during the development of the case report will inform researchers and CPP staff about specific activities that were more or less successful for target children. This will lay the foundation for a more rigorous study of intervention effectiveness in the future. </t>
  </si>
  <si>
    <t>r. Ryan, who is familiar with the caregivers, will identify potential participants. She will schedule a meeting with each caregiver and briefly explain the project, providing caregivers with a study description. Dr Ryan will ask the caregiver if they would be interested in having their child participate in the study, and if they would be willing to be interviewed. Caregivers will be told they can think about it, and talk to other family members if they wish. If caregivers agree, Dr. Ryan will provide contact information (phone number or email) to Dr. Lane. Caregivers will be called to establish a time to engage in the consent process.  The student researcher along with Dr Lane, or Ms Shepherd will meet with the caregiver at a pre-arranged time, will explain the consent process and obtain consent if the caregiver is willing to participate, and have their child participate.</t>
  </si>
  <si>
    <t>The aim of this project is to describe specific program features used in working with identified children, and the translation of this information to the children's caregivers. Students will develop a more thorough understanding of the interdisciplinary needs of children who have experienced early trauma, and their current caregivers .</t>
  </si>
  <si>
    <t xml:space="preserve">Design: This study consists of the development of case reports on individual children currently attending the CPP.  Each student will be responsible for developing the case report on one child.  CARE guidelines will be utilized in the development of each case report (Gagnier, et al, 2013).  These guidelines include key components of a case report, such that the information collected is useful in potential future aggregation of data program design, enhancement, and effectiveness investigations.Setting:  information for each case report will be collected through observation at CPP, interaction with Caregiver Education groups associated with CPP, and review of child history. Procedures:  Dr. Ryan, in conjunction with other CPP staff, will identify children attending CPP to participate in this study. The childÆs caregiver will be approached by Dr. Ryan to determine their interest in being involved in a case report, and if they agree the student researcher will engage in the Informed Consent process with the caregiver. Dr. Ryan, Dr. Lane, or Ms. Shepherd will be present during this process. SCAN requires background checks on all visitors to the program, so students, PI and Co-Investigator will all have background checks completed. Once informed consent has been obtained students and researchers will visit CPP approximately once weekly to observe in the classroom.  Observations in the classroom will include noting general program approaches, specific approaches for the target child, and the effectiveness of the approaches in meeting the childÆs needs and promoting the childÆs ability to engage and interact successfully.  Students and researchers will also attend at least one Caregiver psycho-educational group (groups that are currently integral in the CPP program), and will meet at least once with the Caregiver to gain an understanding of how they perceive the program. Access to records will be provided to enable students and researchers to obtain information available relative toò	Child historyò	Psychological and medical diagnosesò	Previous testing and test findingsò	Child goals within the CPP programò	Interventions currently being used aside from enrollment at CPPStudents will meet with researchers at least bi-weekly to ask questions and engage in reflection about the program and their observations with regard to their target child. </t>
  </si>
  <si>
    <t>Greater Richmond SCAN Circle Preschool Program;Greater Richmond SCAN Circle Preschool Program;</t>
  </si>
  <si>
    <t>HM20002463</t>
  </si>
  <si>
    <t>Fugitive and Firearm Initiative: A Survey of Officer Satisfaction</t>
  </si>
  <si>
    <t>Nancy Morris</t>
  </si>
  <si>
    <t xml:space="preserve">One area of interest among policing scholars and administrators has been to improve the organizational climate of police departments by increasing police officer job satisfaction and enhancing their attachment to the workplace and surrounding community (Greene,  1989; Pelfrey 2006; Pelfrey 2007). There are a number of reasons why improving organizational climate may benefit not only police officer satisfaction but also policing effectiveness and efficiency as a whole. Several scholars have noted that low job satisfaction among police officers may negatively impact their perceptions, health, overall well-being and job performance. For example, low job satisfaction may lead to increased officer cynicism, detachment, stress, ôburn-outö as well as negative, harmful coping behaviors (e.g., alcoholism, substance abuse, and suicide). </t>
  </si>
  <si>
    <t>The potential to help improve future FFI programs by directly addressing officer concerns and satisfaction.</t>
  </si>
  <si>
    <t>We are targeting officers that are actively participating in the 2014 FFI program because our study focuses on assessing officer job satisfaction associated with participation in a specialized task such as the FFI program only.</t>
  </si>
  <si>
    <t>The Firearms and Fugitives Initiative (FFI) is a partnership between the Richmond Police Department (RPD) and the Virginia State Police (VSP) that focuses on the seizure of illegal firearms and the arrest of wanted fugitives. The FFI traditionally is deployed in those neighborhoods that have recently experienced an increase in gun violence. The FFI is composed of volunteers from both the Richmond Police Department and the Virginia State Police directed by a Richmond police lieutenant.  During the initiative, officers/troopers are not expected to answer calls-for-service or respond to routine service requests.  They are expected to exclusively conduct operations that will impact gun violence. This study will focus on assessing officer satisfaction with the FFI.</t>
  </si>
  <si>
    <t xml:space="preserve">Team meetings will be held between the PI and administrative personnel at the Richmond Police Department to discuss recruitment and distribution of the officer satisfaction survey to the FFI officers. This survey will be administered to approximately 20 officers participating in the Fugitive and Firearm Initiative (FFI) Task Force. The PI will recruit and administer the survey to participants. The administrative personnel at the Richmond Police Department will not assist in active recruitment and will not be given identifying information (name) of the officers at any point in time. </t>
  </si>
  <si>
    <t xml:space="preserve">The potential to enhance our knowledge about police officer job satisfaction, police organizational climate and subsequently the efficiency and effectiveness of policing tactics on a variety of outcomes (crime, citizen satisfaction and perceptions of crime, community and police interaction more broadly). </t>
  </si>
  <si>
    <t>The PI will attend the weekly FFI meetings to establish a relationship with the officers, and make contact with each officer to ask for their consent to participate. The PI will state that there will be no penalty for not participating and they can discontinue participation at any time. The PI will approach and interact with potential participants. Because the PI is not affiliated with the Richmond Police Department or Virginia State Police, we believe there will be little risk of perceived coercion to participate in the study.</t>
  </si>
  <si>
    <t>The specific aim of the study is to assess officer satisfaction regarding participation in the FFI. Additionally, we will also assess officer satisfaction with their involvement in FFI as compared to their normal duties, which do not involve being a member of a specialized task force. We will also assess officer perceptions about the quality of community and police interaction and perceptions of community conflict and support for the police during the FFI.</t>
  </si>
  <si>
    <t xml:space="preserve">We will use a survey-based research approach to assess officer job satisfaction with involvement in the Fugitive and Firearm Initiative (FFI), a specialized short-term task force aimed at seizing illegal firearms and arresting fugitives. There are approximately 20 officers involved in the FFI initiative. The Principal Investigator will administer the survey to the officers in the following ways: (1) face to face interview, (2) phone (3) or email. The PI will ensure all participants that their identifying information, in particular their names, will be kept confidential and will not be reported to police administration. The survey will be administered at the completion of the FFI and once all officers have returned to their normal policing duties and positions. All officers have the option to not participate in the study and complete the survey, without any risk of reprimand from their administration. Because the PI is not affiliated with either the Richmond Police or Virginia State Police, we believe that there will be little risk of perceived coercion to complete the survey. </t>
  </si>
  <si>
    <t>Richmond Police Department;Richmond Police Department;Richmond Police Department;</t>
  </si>
  <si>
    <t>HM20002587</t>
  </si>
  <si>
    <t>Development and Validation of Treatment Integrity Measures for Classroom-Based Instructional Interventions for Early Childhood Classrooms</t>
  </si>
  <si>
    <t>Bryce McLeod</t>
  </si>
  <si>
    <t xml:space="preserve">IMPROVING THE QUALITY OF INSTRUCTION IN EARLY CHILDHOOD CLASSROOMSPrevalence rates suggest 14û30% of children entering early childhood programs exhibit problem behavior (e.g., aggression, disruptive behavior; Barbarin, 2007) that impacts their ability to benefit from educational experiences (Feil et al., 2005) and many of these children also struggle with the pre-academic skills necessary for school success (Howes et al., 2008). Unfortunately, the presence of problem behaviors increases the likelihood of both long-term behavioral and academic problems (OÆConner et al., 2011). Fortunately, EBPs exist that target children with problem behavior and collateral pre-academic deficits in early childhood classrooms. Defined as programs delivered by teachers that have demonstrated positive effects (a.k.a. comprehensive treatment models; Boyd et al., 2010), EBPs are comprised of an array of evidence-based instructional practices designed to decrease problem behavior and may (or may not) address pre-academic learning. We know of 5 EBPs evaluated in RCTs that target preschool children: (a) Chicago School Readiness Project (CSRP; Raver et al., 2009); (b) Incredible Years (Webster-Stratton et al., 2008); (c) Preschool Promoting Alternative Thinking Strategies (PATHS; Domitrovich et al., 2007); (d) Reaching Educators, Children, &amp; Parents (RECAP; Han et al., 2005); and (e) Tools of the Mind (Barnett et al., 2008). Notably, only Incredible Years has passed the stringent standards (e.g., strong research design, replication) set forth by The Blueprints for Violence Prevention (colorado.edu/cspv/blueprints), and has been labeled as producing ôpotentially positive effectsö by the What Works Clearinghouse. To our knowledge no studies have evaluated the effects of these 5 EBPs relative to BAU in effectiveness trials. This represents an important gap as the field moves towards implementation research (Durlak, 2010; Knox &amp; Aspy, 2011). Efficacy and effectiveness trials may differ in terms of child characteristics, the training and supervision of the teachers, the background of the teachers (e.g., Durlak, 2010), and who delivers an EBP (US DOE, 2013). So, it is an open question whether these EBPs will produce positive effects when implemented across diverse classroom settings with varying levels of researcher oversight (Han &amp; Weiss, 2005). The early education field therefore needs to engage in research that can inform whether EBPs are being implemented as intended during both efficacy and effectiveness research (Domitrovich et al., 2010; Kelly &amp; Perkins, 2012).IMPLEMENTATION AND EVALUATION RESEARCH IS NEEDED, BUT FACES BARRIERS	While implementation and evaluation research in early childhood classrooms is needed, the field currently lacks tools with adequate psychometric integrity evidence (for this defined purpose) to conduct this work. Four elements are required to evaluate EBPs in RCTs (Carroll &amp; Nuro, 2002): (a) A standardized treatment model (e.g., treatment protocol); (b) A defined target population; (c) Documented procedures for training and supervising teachers; and (d) Tools to monitor treatment integrity. Each element is needed to interpret study findings and evaluate the transportability (i.e., scale-up) and implementation of EBPs (McLeod et al., 2013b). Some EBPs in the early childhood field have 3 elements (i.e., treatment protocols, target population, training protocols), but lack validated integrity measures (Schulte et al., 2009).	To draw valid inferences from RCTs and implementation research, investigators must establish that an EBP was carried out as intended (Hulleman et al., 2013). Treatment integrity refers to the degree to which an EBP was delivered as intended and is composed of three componentsûtreatment adherence, treatment differentiation, and competence (McLeod et al., 2009). Treatment adherence refers to the extent to which the teacher delivers the EBP as designed (i.e., prescribed practices). Treatment differentiation refers to the extent to which treatments under study differ along appropriate lines defined by the treatment protocol (e.g., protocol violations). Finally, competence refers to the level of skill and degree of responsiveness demonstrated by the teacher when delivering the evidence-based instructional practices prescribed by the protocol. Each component captures a unique aspect of treatment integrity that is important to assess in RCTs as well as implementation research (Carroll &amp; Nuro, 2002; Durlak, 2010). 	High quality integrity measures are needed as the education field moves towards implementation research (Durlak, 2010; Hulleman et al., 2013). A number of factors in early childhood settings can influence implementation integrity (the extent to which instructional practices contained in an EBP are delivered in classrooms according to the protocol). For example, the diverse training backgrounds of teachers (Kam et al., 2003), level of teacher training (Pianta &amp; Rimm-Kaufman, 2006), and resource restrictions (Domitrovich et al., 2010) may influence implementation. More proximal factors associated with teacher and child behavior, such as the child-teacher relationship and level of child involvement in classroom activities, may also influence outcomes. Indeed, EBPs will not be effective if children do not bond with teachers or participate in classroom activities (McLeod et al., 2009). It is plausible that such contextual factors may influence outcome via integrity, so it is critical to assess implementation integrity.	Due to the potential impact of contextual factors on implementation integrity, a critical shift in focus occurs in implementation research. This research shifts away from a focus on outcomes to studying the implementation process (Knox &amp; Aspy, 2011). Because a key part of implementation research involves training and supervising teachers to deliver the instructional practices found in an EBP, ascertaining the extent to which these practices are delivered according to the treatment protocol is of critical importance (Sutherland et al., in press). In short, implementation research places an emphasis on assessing implementation integrity in terms of the 3 treatment integrity components (McLeod et al., 2013b). Indeed, it is necessary to assess implementation integrity so researchers can determine whether ôfailureö to produce a desired outcome is due to an EBP (i.e., implementation sufficient, so the EBP is not effective under real world contexts; thus, adapt the EBP or select an alternative EBP) or its implementation (i.e., insufficient implementation; thus, engage in teacher training). Psychometrically strong integrity measures are thus critical to implementation research (Schoenwald et al., 2011ab). Unfortunately, the field lacks high quality integrity measures capable of establishing whether an EBP was implemented as designed.	In sum, as the early education field increasingly moves towards implementation research, integrity measures are needed to guide interpretation of the findings, thereby helping to identify implementation and evaluation barriers to implementing EBPs focused on behavioral deficits of young children in new settings. URGENT NEED FOR WELL-VALIDATED TREATMENT INTEGRITY MEASURES 	The science and measurement of treatment integrity is underdeveloped in the education field (Sanetti &amp; Kratochwill, 2009). Recent reviews indicate that only half of the studies reporting on instructional practices include integrity data. Moreover, a number of measurement gaps exist. Most studies focus on adherence, which leaves teacher competence and treatment differentiation largely unstudied (Sanetti et al., 2011). Researchers cite barriers to measuring treatment integrity including a lack of theory and specific guidelines for assessing integrity (Sanetti &amp; Reed, 2012). Finally, existing integrity measures are not suitable for implementation research because they (a) only assess adherence to specific EBPs, (b) are not designed to assess variability in treatment implementation, and (c) cannot be used to characterize BAU.	To move forward, the following advances in treatment integrity measurement are needed (McLeod et al., 2009): (a) Psychometrically strong measures that assess the three treatment integrity components (Sanetti &amp; Reed, 2012); (b) Observational and teacher-report measures that can be applied to EBPs and BAU (Fixsen et al., 2005); and (c) Integrity measures capable of assessing variability in treatment implementation (Wolery &amp; Hemmeter, 2011). The proposed project addresses these gaps by producing a psychometrically strong, theoretically-driven observational measure and a companion teacher-report measure that can be used in implementation research conducted in early childhood classrooms. Through funding from an IES Goal 3 grant (HM13781), we have investigated the efficacy of the manualized version of the BEST in CLASS program. To examine the feasibility and fidelity of implementation, we measured 1) teachersÆ implementation of intervention components in classrooms and the home school component (Sutherland, McLeod, Conroy, Vo, &amp; Abrams, 2010), Results indicate that the adherence and competence with which teachers delivered the intervention components increased across the 14 week period. Fidelity was also assessed by measuring teachers' implementation of specific instructional strategies weekly using a direct observation event recording measurement system. </t>
  </si>
  <si>
    <t xml:space="preserve">Teachers and children in this specific study will not receive any direct benefit; however, their participation may benefit others like them in the future. </t>
  </si>
  <si>
    <t>The overall purpose of the proposed research project is to develop observational and teacher-report integrity measures to characterize the implementation of evidence-based instructional practices delivered by teachers in early childhood classrooms and contained in evidence based programs focused on ameliorating problem behaviors and collateral pre-academic deficits.</t>
  </si>
  <si>
    <t>All persons assisting with the research will have taken and completed the CITI training course and have been trained by the principal investigator and project coordinator on all research-related duties. Communication among team members will occur regularly and consistently though the use of email and phone, as well as in-person meetings. All staff will have a team directory with contact information for all. Staff will be informed that potential adverse events or problems with study conduct should be brought to the immediate attention of the project coordinator and or/PI. The project coordinator will inform the PI if not already aware. Staff trainings will occur in person and weekly grant meetings will be held with all staff. All participants will be given the contact information (office phone number, office address/email address) for the research coordinator and/or PI as well as the contact information for the Office of Research (office phone number, office address) in the event that they have any questions or concerns. Community partners will be kept abreast of any changes that directly impact them or the sites working with this project. We plan to maintain regular communication via email and phone with all community partners.</t>
  </si>
  <si>
    <t>The scientific benefit of this study will be to produce integrity measures with the maximum degree of score reliability, score validity, and utility that address measurement gaps in the early childhood education field. This will not only add to the literature related to treatment integrity, but will also add to the literature related to the potential for Evidence-Based Programs to help reduce risk for emotional/behavioral disorders in young children.</t>
  </si>
  <si>
    <t>Phase ITeachers. In Y4 of BEST in CLASS, 30 early childhood teachers who work within publicly funded Pre-K programs (e.g., Head Start, Virginia Preschool Initiative) or classrooms for at-risk families within centers housing publicly funded Pre-K programs, upon program director request will be recruited and selected to participate in the final year of the study (HM13781). The recruitment and selection process for BEST in CLASS will be conducted in collaboration with the school districts and child care centers that have agreed to participate in the research project. Early childhood teachers serving high-risk PK children will be given information about the study from their district level administrators and asked to contact project staff if they are interested in participating. Project staff will meet with teachers who are interested in participating to explain the study and obtain consent. After teacher consent has occurred, screening of high-risk preschool age children will begin (see below). Focal Children. 90 children who are participants in Y4 of BEST in CLASS and meet the following inclusion criteria will be recruited: 1) 3-5 years old, 2) proficient in English, 3) at elevated risk for EBD, 4) average or above average cognitive/intellectual abilities, 5) demonstration of externalizing behaviors that interfere with participation in the classroom (e.g., disruption, aggression) as indicated by teacher rating, 6) enrolled in an early childhood classroom, and 7) parental/guardian consent to participate. Since validated measures are not available in non-English languages, we will only include children who are proficient in English. This may include children of Spanish-speaking families who pass the BEST in CLASS Language Screener (see attached). Consent and recruitment documents for these children will be provided to caregivers in Spanish as appropriate. All participating children will be recruited from classrooms located in publicly funded early childhood programs that are either a part of Head Start or federal or state initiatives.  In order to increase the likelihood that families will respond to information about the study when provided, project staff may attend school-based events for families upon program director request to provide general information (brochure and discussion) about the BEST in CLASS project prior to the recruitment period to all families of children attending the program/class.The project coordinator is the primary contact point for all potential participants, though the PIs may occasionally assist in recruitment, if needed.Phase IITeachers.  TeachersÆ names and contact information are provided by community partner agencies (preschool program directors, child care directors). Teachers recruited for the second phase of this study will also include previous participants of BEST in CLASS. Forty early childhood teachers who work within publicly funded Pre-K programs (e.g., Head Start, Virginia Preschool Initiative) or classrooms for at-risk families within centers housing publicly funded Pre-K programs, upon program director request will be recruited and selected to participate in the study. The recruitment and selection process will be conducted in collaboration with the school districts and child care centers that have agreed to participate in the research project. Early childhood teachers serving high-risk PK children will be given information about the study from their district level administrators and asked to contact project staff if they are interested in participating. Project staff will meet with teachers who are interested in participating to explain the study and obtain consent. After teacher consent has occurred, screening of high-risk preschool age children will begin. Dr. Frey and study staff at UL will have direct contact with teachers and administrators and will be available for questions from teachers and caregivers once the consenting process has begun.Focal Children. Participating teachers identify children by using the first stage of a screening process (Early Screening Project I (ESP1)).  Teachers will list the top five children in the class who demonstrate externalizing behaviors using Stage 1 of the Early Screening Project.  Project staff will not receive the names of the children until after consent has been received or if a parent calls for more information. The consent forms will be sent by teachers in children's' backpacks. Any children whose primary language is Spanish will be administered the BEST in CLASS Language Screener. If they receive a failing score, they will be excluded as potential participants. If they receive a passing score, they will remain eligible for the next stage of the screening procedures. Project staff (with teacher assistance) will contact parents/guardians of these children to help explain the study, the steps for potential eligibility of inclusion of their child as a participant, and answer any questions they may have about the research activities. Informed consent and recruitment documents will be provided in Spanish to caregivers who are primarily Spanish-speaking. Once informed consent is obtained, to confirm that the child meets eligibility requirements, we will administer Stage 2 of the Early Screening Project. Only children who obtain scores indicating they are ôat riskö for EBD will be selected as participants. We will select the top 2 children who present with the most significant problem behaviors based on the ESP. If children meet these two screening criteria, we will enroll them as participants in the study.120 children who meet the following inclusion criteria will be recruited: 1) 3-5 years old, 2) proficient in English, 3) at elevated risk for EBD, 4) demonstration of externalizing behaviors that interfere with participation in the classroom (e.g., disruption, aggression) as indicated by teacher rating, 5) enrolled in an early childhood classroom, and 6) parental/guardian consent to participate. Since validated measures are not available in non-English languages, we will only include children who are proficient in English. This may include children of Spanish-speaking families who pass the BEST in CLASS Language Screener. Consent and recruitment documents for these children will be provided to caregivers in Spanish as appropriate. All participating children will be recruited from classrooms located in publicly funded early childhood programs that are either a part of Head Start or federal or state initiatives.  In order to increase the likelihood that families will respond to information about the study when provided, project staff may attend school-based events for families upon program director request to provide general information about the project prior to the recruitment period to all families of children attending the program/class.Participating teachers via UL identify children by using the first stage of a screening process (SSBD1).  Teachers will list the top 10 children in the class who demonstrate externalizing behaviors using Stage 1 of the Systematic Screening for Behavior Disorders.  Project staff will not receive the names of the children until after consent has been received or if a parent calls for more information. The consent forms will be sent by teachers in children's' backpacks. The project coordinator is the primary contact point for all potential participants, though the PIs may occasionally assist in recruitment, if needed.  Dr. Frey and his study staff will recruit teachers in early childhood classrooms at UL.</t>
  </si>
  <si>
    <t>The primary aims of the study are:(1)	To develop and evaluate the reliability and validity of scores for an observational treatment integrity measure designed to assess the quantity and quality of evidence-based instructional practices for children with problem behavior implemented in early childhood classrooms.(2)	To develop and evaluate the reliability and validity of scores for a teacher-report treatment integrity measure designed to assess the quantity of teachersÆ use of evidence-based instructional practices for children with problem behavior in early childhood classrooms. (3)    To examine the utility of the TIMECS for implementation research.</t>
  </si>
  <si>
    <t>Chesterfield County Public Schools;Downtown YWCA;Richmond Head Start/ Public Schools;Henrico County Public Schools;Hanover County Public Schools;Downtown YWCA;Richmond Head Start/ Public Schools;Henrico County Public Schools;Hanover County Public Schools;Downtown YWCA;Chesterfield County Public Schools;Hanover County Public Schools;Henrico County Public Schools;Richmond Head Start/ Public Schools;Downtown YWCA;Chesterfield County Public Schools;Henrico County Public Schools;Richmond Head Start/ Public Schools;Hanover County Public Schools;Downtown YWCA;Chesterfield County Public Schools;Chesterfield County Public Schools;Henrico County Public Schools;Richmond Head Start/ Public Schools;Hanover County Public Schools;Downtown YWCA;Chesterfield County Public Schools;Hanover County Public Schools;Richmond Head Start/ Public Schools;Henrico County Public Schools;Downtown YWCA;Hanover County Public Schools;Henrico County Public Schools;Chesterfield County Public Schools;Richmond Head Start/ Public Schools;Henrico County Public Schools;Downtown YWCA;Chesterfield County Public Schools;Hanover County Public Schools;Richmond Head Start/ Public Schools;Chesterfield County Public Schools;Richmond Head Start/ Public Schools;Hanover County Public Schools;Downtown YWCA;Henrico County Public Schools;Downtown YWCA;Richmond Head Start/ Public Schools;Henrico County Public Schools;Hanover County Public Schools;Chesterfield County Public Schools;Hanover County Public Schools;Richmond Head Start/ Public Schools;Downtown YWCA;Henrico County Public Schools;Chesterfield County Public Schools;Downtown YWCA;Chesterfield County Public Schools;Richmond Head Start/ Public Schools;Henrico County Public Schools;Hanover County Public Schools;Downtown YWCA;Henrico County Public Schools;Chesterfield County Public Schools;Richmond Head Start/ Public Schools;Hanover County Public Schools;Henrico County Public Schools;Downtown YWCA;Hanover County Public Schools;Richmond Head Start/ Public Schools;Chesterfield County Public Schools;Hanover County Public Schools;Henrico County Public Schools;Richmond Head Start/ Public Schools;Chesterfield County Public Schools;Downtown YWCA;Downtown YWCA;Hanover County Public Schools;Henrico County Public Schools;Richmond Head Start/ Public Schools;Chesterfield County Public Schools;Downtown YWCA;Richmond Head Start/ Public Schools;Chesterfield County Public Schools;Hanover County Public Schools;Henrico County Public Schools;</t>
  </si>
  <si>
    <t>1;1;2;2;1;1;2;2;1;1;1;1;2;2;1;1;2;2;1;1;1;1;2;2;1;1;1;1;2;2;1;1;2;1;2;2;1;1;1;2;1;2;1;1;2;1;2;2;1;1;1;2;1;2;1;1;1;2;2;1;1;2;1;2;1;2;1;1;2;1;1;2;2;1;1;1;1;2;2;1;1;2;1;1;2;</t>
  </si>
  <si>
    <t>HM20003624</t>
  </si>
  <si>
    <t>I Drive Smart Survey Development</t>
  </si>
  <si>
    <t>Patrick Dattalo</t>
  </si>
  <si>
    <t xml:space="preserve">This project is in response to the data demands included in the federal Moving Ahead for Progress in the 21st Century Act of 2012 (MAP21). MAP21 for the first time ever allows federal transportation dollars to be used by states towards teen-led interventions for highway safety, but also requires biennial evaluation of the effectiveness of these programs. This I Drive Smart Survey Development project increases evaluation capacity for the Tennessee Governor's Highway Safety OfficeÆs (GHSO) web-based program Reduce TN Crashes (RTC) (www.ReduceTNCrashes.org). RTC is an interactive planning infrastructure developed and managed by the Tennessee Technological University (TTU) Business Media Center (BMC). RTC operates within TN schools through local and statewide partnerships with schools and the TN Office of Coordinated School Health, a joint effort of TNÆs Departments of Health and Education. TN does not currently provide DriverÆs Education consistently across the state and RTC participation is recommended by the TN Dept. of Health for all TN schools as a cost effective and feasible way for schools to support teens to educate themselves and each other about highway safety (see attached memo). RTC activities are conducted by teen leaders and managed by school officials throughout the course of an ordinary school day and/or as a part of regular extracurricular school activities. Teen leaders are registered as active participants through RTC under the direction of school-based Adult Advisors (often teachers, counselors, or School Resource Officers) who are approved to direct RTC activities in their schools and communities by their school administrators and/or Local Education Agency (LEA), as appropriate for each individual school. RTC provides a unique interface that allows leader groups to collaborate and plan interventions to promote highway safety. RTC currently provides more than 40 different evidence-informed activities teens can implement, as well as an interface where they can submit a new activity they developed themselves. Schools are then awarded points for completing activities and TTUBMC manages a leaderboard on the RTC website (See attached RTC Press Kit). These RTC leader groups will be the ones to use this survey once it is completed and they are engaged in this process as recruiters, as guided by TTUBMC. This survey development project is one small piece of TTUBMCÆs overall RTC infrastructure and TTUBMC controls all communication with school leader groups and teens. Cynthia will manage the web survey through VCUÆs REDCap and will provide empirical analysis and reporting. While the web survey data itself is being collected for survey development purposes and not generalizations, CynthiaÆs dissertation report will present data as required and directed by her committee regarding the empirical performance of the survey. These empirical findings will then be used by TTUBMC to work with their partners to further refine and decide on a final survey and evaluation protocols for applied use. </t>
  </si>
  <si>
    <t xml:space="preserve">Teens who actually complete the web survey are not expected to directly benefit from this survey.  Leader groups serving as recruiters will be asked to submit a brief report via the Activity Card in order to earn 3000 points for their school in the RTC program. These reports will be used by TTUBMC for internal evaluation and program improvement. While it is not advertised as an option, schools that sign up for and attempt the project but indicate that they are unable to complete written Activity Reports will be asked to communicate via phone and/or email with TTUBMC staff about what their school leader group did and then asked to verify a written summary prepared by TTUBMC in order to receive their points. </t>
  </si>
  <si>
    <t>We are targeting TN residents who are ages 14-19 in an attempt to draw an availability sample of teens, as the survey instrument being developed is designed to align with the RTC program which is focused on teen driver safety specifically. Demographic items will allow us to exclude those who complete surveys but do not fit these criteria, as well as to create categories within the final study sample to assess how the survey performs for groups by gender, license type, and how often they drive.</t>
  </si>
  <si>
    <t>The I Drive Smart Survey development project is to statistically examine, refine, and test a teen driver behavior intention survey, designed to be used as an evaluation instrument for the RTC program. Further, the project employs engaged teen leaders and their Adult Advisors as the recruitment team and works to identify best practice solutions for utilizing teen leader groups in evaluation and survey administration. While this project is ultimately program development to develop an instrument for evaluation and not to generalize about teen drivers, the overall design and methods employed are expected to be of interest to other states and prevention issue areas.</t>
  </si>
  <si>
    <t xml:space="preserve">Cynthia George coordinates this survey development project for her dissertation work, supervised by Pat Dattalo who serves as the Principal Investigator (PI) at VCU. Cynthia and Pat communicate by email and meet regularly, and Cynthia also meets with her other Dissertation Committee members as needed including Drs. Sarah Price, Elizabeth Cramer, and Donna Dockery. As of Jan 2015, 118 schools were active participants in the RTC system. Each of these 118 schools have local teen leader groups engaged in planning, conducting, and evaluating RTC activities directed by school officials and conducted as part of the normal school day. TTUBMC utilizes several tools in addition to the RTC infrastructure itself including my Emma to communicate regularly with RTC leader groups who will serve as the recruitment team for this project. These RTC leader groups will also be the primary utilizers of the survey being developed. TTUBMC controls all information going to and coming from RTC leader groups and will provide technical assistance and support to them throughout the duration of this project. Cynthia communicates regularly with TTUBMC partners to keep the project on task by email and phone and also visits with them in person as needed. </t>
  </si>
  <si>
    <t xml:space="preserve">This project seeks to quantitatively test a survey instrument intended to empower groups of teen leaders to better evaluate their interventions. Further, it occurs in direct service to GHSO to meet federal reporting guidelines. RTC teen leaders using RTC and their adult advisors have specifically requested support so that they will be able to have empirical data to drive their decision-making and with which to track program successes to support teen-led driver safety interventions. Thus, these leader groups are expected to benefit from the existence of the evaluation tool developed over time and it is expected to inform other state level efforts for teen driver safety. </t>
  </si>
  <si>
    <t xml:space="preserve">RTC leader groups are registered school members of the RTC program. They will choose how to access potential subjects. If any names or emails are used by these school based leader groups (such as emailing the survey link directly to parents or sharing it with teens via social media), it will not be recorded by RTC or the REDCap survey in any way. The Activity Guide also specifically requests that recruiters not attempt to record which teens do or do not take the survey. </t>
  </si>
  <si>
    <t xml:space="preserve">Web-based survey data will be collected for the purpose of validating a teen driving behavior survey instrument that has been developed by the Reduce TN Crashes (RTC) team to serve as an evaluation tool relevant to their program (www.ReduceTNCrashes.org). TTUBMC and GHSO partners have worked with Cynthia George to develop a survey that is grounded in contextual, practical, and theoretical validity. This project seeks to quantitatively assess the reliability and validity of this survey's ability to serve as a measurement tool, with reporting geared to provide empirical observations about the surveyÆs performance to TTUBMC partners, who will then continue the work to further refine the survey for its applied use. TTUBMC also wishes to explore the feasibility of local RTC leader groups to utilize surveys in future teen led projects by having them explore local policies and practices regarding the ethics of survey administration in schools, with information gathered in this process being used to inform the development of more complete service learning guides. </t>
  </si>
  <si>
    <t>The measures provided for review have been developed by partners to align with the RTC program and to serve as an evaluation instrument that teen leaders will use over time to evaluate their RTC efforts. GHSO and TTUBMC partners have worked to ensure practical validity, using a series of brainstorming sessions, focus groups, instrument tests, and other feedback sessions; and Cynthia George has worked to ensure theoretical validity, grounding the survey in evaluation theory and the Theory of Planned Behavior (TPB). While Cynthia has provided guidance for this project, the RTC team ultimately controls the process to develop an evaluation survey aligned with their program and to engage teen leaders as recruiters for developing and using this survey, as directed by their GHSO grant funded priorities to meet federal MAP21 requirements for quality and ongoing evaluation of public service programs provided by states to support teen driver safety. Specific to this I Drive Smart Survey Development project, Cynthia will work under PatÆs supervision to quantitatively test the survey developed for overall construct validity. A multi-stage data analysis process will include a series of factor analyses to assess factoral validity, an item analysis to assess item reliability; a phase of empirically driven refinements, and an ordinary least squares regression test to assess the overall validity in the final surveyÆs ability to measure teen driver behavior from the TPB variables, which will comprise CynthiaÆs dissertation report. TTUBMC will then use CynthiaÆs empirical findings and other information gathered from RTC leader groups to make final determinations on a survey for applied use as an evaluation tool. TTUBMC also manages the overall process that seeks to promote feasibility and contextual validity, so that the survey developed fits with the needs of teen leaders who are intended to be the users of the entire set of planning and evaluation tools RTC makes available.</t>
  </si>
  <si>
    <t>Tennessee Governor's Highway Safety Office;</t>
  </si>
  <si>
    <t>HM20004224</t>
  </si>
  <si>
    <t xml:space="preserve"> THE EFFECTS OF FAMILY FUNCTIONING AND TANGIBLE SUPPORT ON TREATMENT OUTCOMES IN AN OPIOID ADDICTED POPULATION</t>
  </si>
  <si>
    <t>Shawn Utsey</t>
  </si>
  <si>
    <t xml:space="preserve">Background and SignificanceThe United Nations World Drug Report of 2012 revealed that over 230 million people worldwide use illegal drugs at least once a year. Of these, 27 million are addicted to unlawful substances. Approximately 11.8 million people experienced a disability attributable to illegal drug use in the year prior. Around 200,000 people die annually from drug use. In the United States, about 22 million people will be suffering from substance abuse at a given time (U.S.D.H.H.S., 2003). In 2003, it was revealed that around 94% of substance abusers were not in treatment (U.S.D.H.H.S., 2003). Recent reports showed that no more than one-third of substance abusers are receiving treatment (Compton, Thomas, Stinson, &amp; Grant, 2007). The drop-out rate is between 21 to 50% for those who do engage in detoxification treatment and outpatient programs (Gilchrist, Langohr, Fonseca, Muga, &amp; Torrens, 2012; McHugh, Murray, Hearon, Pratt, Pollack, Safren, 2013; Santonja-G≤mez, Sßnchez-Hervßs, Secades-Villa, ZacarΘs-Romaguera, Garcφa-Rodrφguez, &amp; Garcφa-Fernßndez, 2010; Specka, Buchholz, Kuhlmann, Rist, &amp; Scherbaum, 2011).There are macro and micro level benefits when addicts engage in and complete substance abuse treatment. Those who remain in treatment programs longer report less indiscriminant sexual and injecting behaviors, lower seroconversion infection rates, and lower HIV infection and hepatitis (Bertschy, 1995; Caddow, 1974; Langendam, van Brussel, Coutinho, &amp; van Ameijden, 2000; Metzger, Navaline, &amp; Woody, 1998; Ponizovsky &amp; Grinshpoon, 2007).  Involvement in the work force, engaging in abstinence, lower crime rate, improved relationships with family members, increased personal income, overall improved quality of life, and fewer relapses are other benefits (APA, 2007; He, Wang, Xia, Mandel, Chen, Zhao, Han, &amp; Ling, 2011; Stark, 1992). On the contrary, when recovering addicts engage in treatment then leave prematurely they experience poorer health, legal and financial troubles that increase difficulty of taking care of their health, they engage in more crime, and they spread HIV. On a micro level treatment drop out has shown to impair relationships with loved ones, a greater risk of relapse, and higher association with severe levels of depression (Brewer, Catalano, Haggerty, Gainey, &amp; Fleming, 1998; Curran, Kirchner, Worley, Rookey, &amp; Booth, 2002; Levin, Evans, Vosburg, Horton, Brooks, &amp; Ng, 2004; Moos, Pettit, &amp; Gruber, 1995; Stark, 1992; UNODC, 2012). Chronic Opioid UseIndividuals use opioids to manage their pain symptoms, however, there are a variety of consequences that are produced from long term opioid use. Side effects of long term opioid use include hypersensitivity to certain pain in the body, disordered breathing patterns, loss of libido, infertility, fatigue, depression, anxiety, loss of muscle strength and mass, osteoporosis, compression fractures, attention deficits, concentration difficulty, recall challenges, and decreased visuospatial skills and psychomotor speed (Gruber, Silveri, &amp; Yurgelun-Todd, 2007; Katz &amp; Mazer, 2009; Walker, Farney, Rhondeau, Boyle, Cloward. &amp; Shilling, 2007). A major consequence of chronic use of opioid drugs is that this usage can lead to chemical dependence. Thus attempts to discontinue use of the opium based substances brings about severe withdrawals symptoms including low energy, irritability, anxiety, agitation, insomnia, runny nose, lacrimation, hot and cold sweats, goose bumps, yawning, muscle twitching and aches and pains, abdominal cramping, nausea, vomiting, diarrhea, strong opioid cravings, drug-seeking behavior, anorexia, or increased respiratory rate or blood pressure (Gruber et al., 2007; White, 2004; Melemis, 2014). Methadone TreatmentFor individuals who desire to end their opioid dependence but do not want to endure withdrawal symptoms, they may choose to receive medically assisted treatment from facilities such as a methadone clinic. Methadone is a synthetic long lasting opioid that is used to treat withdrawal symptoms in opioid addicts (Broekhuysen, 2000; Case-Lo, 2012; Ramer, Zaslove, Langan, 1971). Factors that Influence Medically-Assisted Treatment Outcomes Risk Factors. According to Gyarmarthy and Latkin (2008), there are many risk factors against beginning and completing treatment including lack of motivation, homelessness, continuous substance use, child care barriers, transportation barriers, and severe depressive symptomology. Emotional issues, interpersonal relationship challenges, and unsupportive social networks and environments (Booth, Cook, &amp; Blow, 1992; Curran et al., 2002; Doumas, Blasey, &amp; Thacker, 2005, FalsStewart &amp; Lucente, 1994; Haller, Miles, &amp; Dawson, 2002; Luo, Pang, et al., 2007; Ravndal &amp; Vaglum, 1994; Roffman, Klepsch, Wertz, Simpson, &amp; Stephens,  1993; Williams &amp; Roberts, 1991; Yang, Lin, Long, He, Li, Liu, Wang, 2008).  Protective Factors. Protective factors of treatment effectiveness, on the other hand, include being an intravenous user, being female, an older patient, previous attempts to rehabilitate, having a higher education, having a small drug using social network, HIV positive status, ethnic community membership, and religious group membership  (Appel, Ellison, Jansky, &amp; Oldak, 2004; Beardsley, Wish, Fitzelle, OÆGrady, &amp; Arria, 2003; Booth, Corsi, &amp; Mikulich, 2003; Curran et al., 2002; Laudet, 2003; Schutz, Rapiti, Vlahov, &amp; Anthony, 1994; Levin et al.,  2004; Shah Celentano, Vlahov, Stambolis, Johnson, Nelson, et al., 2000; Stevens-Watkins, Perry, Harp, &amp; Oser, 2012; Vaughn, Sarrazin, Saleh, Huber, &amp; Hall, 2002). Maintained contact with their families or having a permanent residence of the family are also highly supported protective factors for recovering addicts (Stanton, 1997). Family Systems Theory When examining how familial relationships influence treatment outcomes in a medically assisted treatment population, knowledge about family systems theory and attachment are fundamental. Family systems theory is a prominent clinical conceptualization used by a variety of researchers and clinicians. This theory views families as a system, and the individuals within it as smaller units or parts of the system. Within this theory is the concept of circular causality, which posits that each individual within the system affects the functioning of the other individuals, and the functioning of the entire system (Day, 2008). The relationships among these individuals also affect the familyÆs functioning (Nichols &amp; Schwartz, 2004). Family system theorists are proponents for assessing and treating the familial system in which the identified patient is a part of, in order to make an effective change (Day, 1995).Conceptualization of Families and Addiction. SteinglassÆs (1989) research argued that substance abuse should be conceptualized in the context of family systems. He identified that substance abuse is chronic in nature, thus understanding addiction in the context of the family will help decipher what contextual mechanisms are in place to perpetuate the addiction. </t>
  </si>
  <si>
    <t xml:space="preserve">Benefits include feelings of altruism, enjoyment, relief, and importance related to contributing to research. Due to the reason that the findings of this research will benefit future patients, the participants in the current study will not necessarily derive direct benefit from participating in this research study. </t>
  </si>
  <si>
    <t xml:space="preserve">The study is focused on assessing factors that influence substance rehabilitation treatment efficacy. HRI is a medical treatment center for those who are rehabilitating from opioid abuse. For this reason the patients who are receiving treatment from a local substance rehabilitation facility (HRI) are being specifically targeted.  </t>
  </si>
  <si>
    <t>Upon review of the literature, there are several inquiries that can be addressed through further research. There is evidence that tangible support and positive relationships from a support network can be predictive of positive substance abuse treatment outcomes (Beattie et al.,1993; Broome, Knight, Knight, Hiller, &amp; Simpson, 1997; Brown, OÆGrady, Battjes, &amp; Katz, 2004; Costantini, Wermuth, Sorensen, &amp; Lyons, 1992; Gruber &amp; Fleetwood, 2004; Havassy, Wasserman, &amp; Hall, 1991; Huselid, Self, &amp; Gutierres, 1991; Moore &amp; Finkelstein, 2001; OÆFarrell &amp; Feehan, 1999; Westreich, Heitner, Cooper, Galanter, &amp; Gued, 1997). However, it has also been substantiated that not all types of support, including tangible support serves as beneficial for oneÆs recovery (Tracy et al., 2010). This is especially salient if there are negative aspects of the relationship between the identified patient and their social support (Tracy et al., 2010). Assessing patientÆs drug use obtained by self-report and biological measures, in combination with secondary outcomes such as self-efficacy and quality of life, is the recommended way to measure substance abuse treatment efficacy (Tiffany et al., 2012). In interest of self-efficacy, close relationships and greater emotional support have been found to improve self-efficacy in substance use interventions. In consideration of quality of life, social support enhances oneÆs ability to recover and their satisfaction in life to sustain the progress made after undergoing treatment (Dobkin, De Civita, Paraherakis, &amp; Gill, 2002; Garmendia, Alvarado, Montenegro, &amp; Pino, 2008). Given these cumulative findings, my first research aim seeks to establish if differences in tangible support will affect treatment outcomes; specifically self-efficacy (hypothesis 1), quality of life (hypothesis 2), and drug use (hypothesis 3).   My second research aim is to determine if the level of family functioning will affect treatment outcomes; in particular self-efficacy (hypothesis 4), quality of life (hypothesis 5), and drug use (hypothesis 6). My final hypotheses stem from literature that established a relationship between familial support and treatment outcomes (Min, Tracy, Park, 2014). More specifically, that family functioning determines the familyÆs ability to be supportive during times of substance use recovery (Ellis et al., 2004; OÆFarrell, et al., 1998; Tracy et al., 2010). For this reason, my third aim believes that there will be a positive relationship between tangible support and treatment outcomes. My hypotheses under this aim are that there will be a positive relationship between tangible support and self-efficacy (hypothesis 7), quality of life (hypothesis 8), and drug use (hypothesis 9) as treatment outcomes.  However, family functioning will moderate the relationship between tangible support and these hypothesized treatment outcomes. Identifying family functioning as an underlying construct of support received from oneÆs family may help explain mixed findings in the literature in regards to how social support affects the recovery of those in substance abuse treatment (De Vogli, Chandola, &amp; Marmot, 2007; Tracy, Munson, Peterson, &amp; Floersch, 2010; Trulsson &amp; Hedin, 2004), specifically in regards to the family system.</t>
  </si>
  <si>
    <t>All persons who are involved in the research project will be introduced to the project through a training explaining all aspects of the project and their respective roles in detail. Furthermore, the sub-investigator/researcher coordinator will be in contact with each person at minimum twice a month, to follow up on the project.</t>
  </si>
  <si>
    <t xml:space="preserve">The purpose of the research is to gain foundational information to later develop interventions for potential barriers to treatment efficacy for future medically assisted patients. </t>
  </si>
  <si>
    <t xml:space="preserve">Recruitment materials will be displayed on the cork boards in the patient seating area. These cork boards are designed for posting information for the patients. Contact information is not needed for the study, thus will not be obtained from the participants. The study's sub-investigator will approach and respond to all potential participants.Recruitment flyers will inform participants of the specific compensation amount as low socio-economic status groups historically respond better to advertisements that list clear compensation. </t>
  </si>
  <si>
    <t xml:space="preserve">The studies aims are to discover how family functioning and tangible support influence substance abuse treatment outcomes in an opioid addicted population. The treatment outcomes of interest are quality of life, self efficacy, and drug usage. </t>
  </si>
  <si>
    <t xml:space="preserve">ParticipantsThe participants will be patients at a medically assisted treatment clinic in downtown Richmond, Virginia. The inclusion criteria is to be at least 18 years of age, to have a diagnosis of substance dependence in their medical records, and to be currently enrolled in the clinic. The facilityÆs enrollment population is approximately 63.63% females and 36.6% males. Around 74% of the population identifies as African American, and 24% identify as Caucasian. The average age of the population is 45 years old. Currently 91.6% of their patients are being medically treated for opioid abuse with Methadone, and 6.29% are being treated with Suboxone. Participants will be recruited via word-of-mouth and through a flyer advertisement at the pharmacy department of the clinic, which is the patient entrance of the facility.MeasuresFamily Functioning. The Family Assessment Device is a scale that was created using the McMaster Model of Family Functioning (MMFF) (Epstein, Baldwin, &amp; Bishop, 1983). This measurement contains seven different subscales, however, the General Functioning Subscale (FAD-GS) will be used for the purposes of this study. There is robust support in the literature that shows that this 12-item subscale adequately captures family functioning, by assessing problem solving, communication, family roles, affective responsiveness, affective involvement, and behavioral control (Ridenour, Daley, &amp; Reich, 1999). The survey asks participants to answer questions about their family, using response options that include ôStrongly Agreeö ôAgreeö ôDisagreeö and ôStrongly Disagree.ö Example inquiries from this measure include, ôWe avoid discussing our fears and concerns,ö and ôWe are able to make decisions about how to solve problems.ö The alpha coefficient for the general functioning subscale is .91. Subscale averages are obtained to calculate family functioning scores. The higher the score, the greater the indication of family dysfunction. Any mean subscale scores 1.68 or above are considered dysfunctional and stressed families. Subscale scores below 1.49 are consider well-functioning and non-stressed family units.Tangible Support. The Inventory of Socially Supportive Behaviors (ISSB; Barrera, Sandler &amp; Ramsay, 1981) was selected for this study as it assesses the tangible and emotional aspects of perceived support. This measure asks participants to consider the past four weeks and to respond with the frequency of social support behaviors received by family members. Example items include, ôLooked after a family member when you were away,ö ôProvided you with a place to stay,ö and ôLoaned you over $25.ö  The item responses include ôNot at all,ö ôOnce or twice,ö ôAbout once a week,ö ôSeveral times a week,ö and ôAbout every day.ö The questions under the tangible support construct will be used in the data analysis. The alpha coefficient for this measure is .926. Scores from the responses will be averaged to obtain a scale score to be included in the data analysis. Larger scores on the ISSB signify that the participant received a higher frequency of tangible support from family members. For the data analysis, any endorsement of receiving tangible support will be coded as tangible support received. If a participant does not endorse any of the tangible support items then they will be categorized as no tangible support received. Self-Efficacy. The patientÆs self-efficacy will be assessed by using the shortened version of the Drug Taking Confidence Questionnaire (DTCQ-8; Sklar &amp; Turner, 1999). This measure provides a few brief scenarios, and queries participants about their level of confidence that they would use their drug of choice during a relapse crisis situation. This confidence percentage scale, ranges from 0 (not at all confident that they could resist) to 100 (very confident that they could resist) in increments of 20. Examples of questions include, ôI would be able to resist the urge to use heavily: If other people treated me unfairly or interfered with my plans;ö or ôI would be able to resist the urge to use heavily: If I had trouble sleeping.ö Annis and Martin (1985), the creators of the original Drug Taking Confidence Questionnaire (DTCQ), sought to consider relapse crisis scenarios that feature unpleasant emotions, physical discomfort, pleasant emotions, testing personal control, urges and temptations to use, conflict with others, social pressures to use, and pleasant times with others. The questions on the DTCQ-8 account for 95% of the variance of the DTCQ total. This brief version is used to accommodate for the time of patients who may come to the clinic briefly for dosing. The alpha coefficient for the DTCQ-8 is .89. The DTCQ has been used in previous studies examining self-efficacy in an opioid recovery population (Reilly, 1995). A global self-efficacy score is obtained by calculating the mean of the eight responses. Higher scores on the DCTQ-8 mean that the participant has a higher degree of self-efficacy to not use opioids.Quality of Life. ParticipantsÆ perception of their quality of life will be assessed by using the World Health Organization Quality of Life-BREF (WHOQOL-BREF) measure. This brief measure is a 26-item survey adapted from the original 100 question WHOQOL-100 assessment (WHOQoL Group, 1998). The WHOQOL-BREF evaluates four domains: physical health, psychological wellness, social relationships, and environment. In addition to these domains, there are two specific questions that assess for overall quality of life and general health. Participant responses are rated on a 5-point Likert scale, where the responses vary by the nature of the item. Example items include, ôHow well are you able to get around,ö ôHow satisfied are you with your capacity to work,ö and ôHow often do you have negative feelings such as blue mood, despair, anxiety, depression?ö The alpha coefficient of the measure is 0.701. (Najafi, Sheikhvatan, Montazeri, &amp; Sheikhfathollahi, 2009). The total rating score on the survey will be indicative of the participantÆs score on this measure. Essentially, the higher the total score the greater the perceived quality of life by the participant. Current Drug Use-Self Report.  According to Tiffany et al. (2012), a comprehensive assessment of a patientÆs progress in treatment should include a measure of current drug use primary to outcomes such as self-efficacy. As modeled by Fleck and colleagues (2000), participants will be asked to report the frequency of their opioid use, outside of medical dosage and prescriptions, for the past month (Fleck, Louzada, Xavier, Chachamovich, Vieira, Santos, &amp; Pinzon, 2000). Each participant will be asked to respond to the following, ôWhat was your opioid use in the past month, outside of medical dosage and prescriptions?ö Response options would include: 0 times, 1 time, 2 to 3 times, 4 or more times in the past month. Any response indicating opioid use in the past month, outside of medical dosage and prescriptions, will be categorized as opioid use in the past month.Current Drug Use-Urine Screen. The methadone facility conducts patient urine screens on a monthly basis. According to the expert panel assembled by NIDA to establish standardized outcomes of treatment, biological measures of drug use are a necessary way to capture evidence of any substance use in addiction populations (Bⁿhringer, 2012). The results of the participantsÆ urine screen from the month prior to their involvement in the study will be used to corroborate their self-report of drug use in the past month. If their urine screens reveal any positive results of opioid usage in the past month, outside of medical dosage and prescriptions, then the participant will be identified as having opioid use in the past month.Demographic Questions.  Participants will be queried about general demographic information (i.e. age, race, employment status, marital status, etc.). However, there are a few demographic questions that are of interest to the study that will be included. In a self-efficacy study conducted by Dolan, Martin, and Rohsenow in 2008, specific drug related inquiries were presented with demographic questions to discriminate participantsÆ risk of relapse. Subsequently, the present study will include questions such as ôLength of time in treatment,ö ôDrug of Choice,ö ôAge of initial use,ö and ôNumber of enrollments in substance abuse treatment.ö A brief substance abuse history will be added for the family members of the participant, who will be identified by their relationship to the participant and by no other identifiers. Such inquiries include, ôDid your______________ (mother/father) use during your childhood? If so, which substances?ö ProcedureSurveys will be made available to participants by the primary researcher upon request while they are receiving services (i.e. dosing, counseling, or other medical services) at the facility. Participants will agree to partake by signing their names via consent forms. During this time the primary researcher will assess for participant literacy. Consent forms will also ask permission to access urine screen information via the database at the facility. Upon consent, they will begin the assessment by answering demographic questions and the drug use self-report inquiry. The participants will then complete the DTCQ-8, the ISSB, and the FAD-GS questionnaires. Upon completion of the measures, study participants will be prompted to separate their consent form from their survey responses and to place them into the designated ôsurveyö and ôconsent formö drop boxes. The purpose of this is to maintain their confidentiality, while accounting for their participation in the study, while still providing identifying information so that they may be contacted to receive their financial compensation. The patients will be compensated with $10 in cash after submitting their surveys and consent forms to the facilityÆs security staff. Each consent form and assessment packet will that be been labeled with a participant number. The primary researcher will collect the names of participants from the consent forms, and subsequently review urine screen analyses for each participant for the past month by using the facility data base. These urine screen results will be de-identified and kept with the participantÆs assessment responses for later analysis. Only the primary researcher will have access to the master list of the patientÆs participation numbers. This electronic document will be password protected.  </t>
  </si>
  <si>
    <t>Human Resources Incorporated;Human Resources Incorporated;</t>
  </si>
  <si>
    <t>HM20004455</t>
  </si>
  <si>
    <t>The Exploration of an Afrocentric Mentoring Paradigm</t>
  </si>
  <si>
    <t>Frank  Ford</t>
  </si>
  <si>
    <t>African American ôat riskö youth face a perilous path through the American educational system. ôThe term ôat riskö is generally used to describe youth who come from single-parent homes, who show signs of emotional or behavioral problems, and who lack the support to navigate developmental task successfullyö (Keating, Tomishima, Foster, &amp; Alessandri, 2002). These at risk youth face higher chances of divorce, chronic unemployment, physical and psychiatric problems, substance abuse, demands on welfare system and further criminal activity (Patterson, DeBaryshe, &amp; Ramsey, 1989). The research on these at risk African American youth indicates that early school related problems have more severe consequences for African American youth than their white counterparts (Carswell, Hanlon, OÆGrady, Watts, &amp; Pothong, 2009). It is critical that during rapid changes, the youth has guidance. If the African American male youth fails to navigate this turbulent period in their life they will face an increased risk of experiencing poorer school achievement than white youth irrespective of socioeconomic status (Sydner, 2009; Steinberg, Dornbusch, &amp; Brown, 1992).These at-rsik African American male youth also face challenges developing relationships in the classroom. In a study conducted by Murray and Zvoch on Teacher-student relationships among behaviorally at-risk African American youth, they found that the 64 at-risk youth present in the study ôHad lower self-reported trust relationships with teachers than did the students in the non-clinical groupö (2010). While these youth traverse this period of change they also face difficulties with identity.In a study on racial identity, Witherspoon, Speight, and Thomas (1997) examined the relationship between racial identity and GPA among African American High School students. They found that during CrossÆ process of Nigrescene (1971), students who showed signs of immersion views might have Anti-White sentiment or feel disconnected from what the students perceive as a ôWhite educational system. Witherspoon and colleagues believed that students with strong immersion attitudes might equate academic-related behavior as ôWhite Behaviorö (p. 353). Because these students feel disconnected from the educational world, it is harder for them to matriculate smoothly through this system. This disconnectedness can lead to higher truancy rates (Reglin, 1997), Because of the staggering statistical evidence that education is extremely important to the advancement of African American at risk youth, many ideas have been presented to counteract these phenomena. One of these ideas is mentoring.ôMentoring is defined as the positive relationship with and contribution by non-parental adult to the life of a young person (Baker &amp; McGuire, 2005). ôThe importance of a mentor for bonding with a child and the childÆs ability to bond with the school and community is unrefutedö (Reglin 1993).  Most of the formal mentoring programs have been based on what is needed for the white male to succeed in higher education (Harris, 1993).  These programs have grounding in the Eurocentric paradigm by viewing mentoring as a developmental, one-on-one relationship between two people exclusively, one inexperienced and on experienced (Levinson, 1978; Merriam, 1988; Zey, 1983; Kram, 1983). Felecia Harris created an Africentric Mentoring Paradigm that centers the African American student inside their historical cultural and scientific roots (1999). This paradigm offers seven values that are used in the mentoring process to help the mentee and mentor create a racial identity. The values include: 1&amp;2) Umojo/Ujima (Unity/Collective work and responsibility) are grounded in providing solidarity and harmony within the African American community. Here the individual in the community develops a connectedness with others as they work towards a common goal (Harris, 1999). 2) Kujichagulia (Self-determination) is where the individuals learn to respect themselves and others and they learn how to deal with other people (Harris, 1999).3) Kuumba (Creativity) allows for the individual to use creativity, imagination and ingenuity to self-actualize and reach their optimal potential. By engaging in goal oriented, socially motivated activities the individual enhances their life skills to be successful in college and beyond (Harris, 1999).4) Nia (Purpose) refers to being meaningful purpose for self and others that benefits not just self but the collective as well (Harris, 1999).5) Ujamma (Convergence of ôIö and ôWeö) is the principle where the individual learns how to ask for help without feelings of inadequacy or shame (Harris, 1999).6) Imani (Faith) allows the individual to recognize that everything is unfolding to a purposeful plan of a higher power. These values not only empower the mentee, but the mentor in terms of expanding their ability to interact with African American Students and serves as a viable form of socialization into academia for this minority group (Harris, 1999).  This model also supports enhanced student success. Much of the research done using the Africentric Mentoring Paradigm has suggested that this paradigm has positive effects on the spirituality (Washington, Johnson, Jones, &amp; Lang, 2008), GPA (Hanlon, Simon, OÆGrady, Carswell, &amp; Callaman, 2009) (Awad, 2007), &amp; truancy (Reglin, 1997). Despite the amount of success of this paradigm, there appears to be a lack of research done on African American males ages 10-13.African American middle school students face a pivotal time in their life as they progress through school. ôEarly adolescence (10-14) is a critical transitional period where rapid developmental changes dramtically affect self-image, identity, behavior, school-related adjustment, and longterm choices and outcomesö (Rice &amp; Dolgin, 2005; Roeser, Eccles, &amp; Sameroff, 2000). These earlier educational years have been are important because it is the time in which the child undergoes a tremendous growth and development in the cognitive, social, and emotional realms (Rashid, 2009). Studies suggest that if the child is not able to successfully navigate this extremely important time in their life, it can lead to high incarceration rates, higher deaths by homicide and hiv, and less access to health insurance (Kaiser Family Foundation, 2004). They will face decline in labor force participation (Holzer, Offner, &amp; Sorenson, 2004), alarming school drop out rates (Orfield, Losen, Wald, &amp; Swanson, 2004), higher rates of suspension and expulsion from schools than any other group (Drakeford, 2004) and the list goes on. Because this time in an African American males life is so important, it is deserves to be examined in order to find a means of bettering the chances of these children in successful matriculation. This study will examine African American male youth perceptions of elements within standard mentoring and Africentric mentoring that would be the strongest facilitators or barriers to their success.</t>
  </si>
  <si>
    <t>Benefits include more research on Mentoring for African American males.</t>
  </si>
  <si>
    <t>I am excluding all non-African Americans because the aim of this study is to identify the values of the Afrocentric Mentoring Paradigm are recognized by African American males in middle school.</t>
  </si>
  <si>
    <t>This study will examine African American male youth perceptions of elements within standard mentoring and Africentric mentoring that would be the strongest facilitators or barriers to their success.</t>
  </si>
  <si>
    <t>The after school program at Sixth Baptist that we will recruit participants from will be communicated with at least three times a week to make sure the interview times and space will be prepared and the participants will be there.</t>
  </si>
  <si>
    <t>On a day, previously agreed upon by the principal investigator and program director of the mentoring program, the principle investigator will come to the program and give a basic overview of the research to an audience that has been identified as African American males that attend middle school and who has agreed to listen to the presentation. After that, the PI will ask for everyone that is interested in the study to wait to be called into the other room for the assent process.</t>
  </si>
  <si>
    <t>This study's aim is to identify which values of the Afrocentric mentoring paradigm (Umojo/Ujima (Unity/Collective work and responsibility), Kujichagulia (Self-determination), Kuumba (Creativity), Nia (Purpose), Ujamma (Convergence of ôIö and ôWeö), Imani (Faith) ) middle school age African American Males identify when describing aspects of the mentoring program, they currently attend, they find as facilitators and barriers to their success.</t>
  </si>
  <si>
    <t>Participants	This is a case study in which the participants will consist of 10 African American males ages 10-14 that are participating in an after-school mentoring program. Due to the time restraints of this study, the program to be chosen will be run by a local church instead of the school system to avoid the red-tape and restrictions that will be in place. Harris says ôThe research currently in the field has been focused entirely on the African American student in higher education.ö(An Afrocentric mentoring paradigm, pg 2) Therefore, this age range was chosen because within the literature on mentoring of African American males, there is a lack of research including this age range. After identifying participants that fit the study parameters, the participant will be taken into a separate room where he will receive an oral explanation (in age appropriate language) until they express an acceptable understanding of the research goals and uses. Once the minor consents and signs the forms, a form will be sent home to the guardians of the participants. The form will instruct the guardian to call a number to receive more information on the study. Once the guardian expresses an adequate understanding of the research they will be asked to sign and return the form giving their minor permission to participate.Data Collection/AnalysisOnce the 10 participants have been identified and consented, interview times will be set up. The interviews will be semi-structured in order to gain insight to aspects of the mentoring experience that we may not know about. The interview will be 45 minutes long to ensure the participant has adequate time to express their answers but they do not feel pressured to talk more than they want to.  I will be the interviewer for all ten interviews. The will be 1 interviewer present and a video camera to record the session. There will only be 1 interviewer in efforts to maximize the comfort of the participant. 	After administering the interview, the notes of the interviewer along with the footage of the interview and the transcribed audio will be organized according to frequency and similarity of the response. After the data is organized, a secondary analysis will be performed using the values Umojo(unity), Kujichagulia (Self-determination), and Kuumba (Skill development) to identify clusters, patterns and recurring themes in the interview.  The footage will be used to examine the body language of the participant during the interview.QuestionnaireWarm up Questionò	Favorite sport?ò	Do you have any brothers and sisters?ò	Who are your favorite teachers?ò	What is your favorite subject?ò	Who is your best Friend?ò	What are your favorite foods?Value QuestionsUmojo (Unity)ò	Do you prefer to do work alone or in a group?ò	While attending the program which activities do you enjoy the most?Kujichagulia (Self-determination)ò	How has mentoring influenced how you feel in school?ò	Do you feel capable in school?Kummba (Skill development)ò	What skills do you have now that you did not have before mentoring?ò	Do you use anything you learned in this program outside of here?</t>
  </si>
  <si>
    <t>Village Faith Ministries;</t>
  </si>
  <si>
    <t>HM20004686</t>
  </si>
  <si>
    <t>The Myanmar Youth Health Study</t>
  </si>
  <si>
    <t>Wendy Kliewer</t>
  </si>
  <si>
    <t>In the last five years, substance use has increased significantly in Myanmar. This trend was reflected in an UNODC report, Situation Assessment on Amphetamine-Type Stimulants (2010), which warned of worsening drug abuse in the Myanmar region.1 At the same time, heroin remains the primary drug of concern in Myanmar, with opiate users estimated at 293,583 in 2010 (South East Asia Opium Survey, 2014).2 Prevention and intervention programming for youth is virtually non-existent.  In order to develop effective, evidence-based alcohol and drug prevention and intervention programs for youth, information is needed on the risk and protective factors most strongly linked to substance use.  To our knowledge, no studies of risk and protective factors for substance use among adolescents in Myanmar have ever been published.  Thus, this study would make a major contribution to the literature and would inform future intervention efforts by quantifying level of risk and protection among high school students in Myitkyina, and demonstrating how these risk and protective factors are associated with alcohol and other drug use.1http://www.drugabuse.gov/international/report-warns-worsening-drug-abuse-in-myanmar-region2http://www.unodc.org/documents/crop-monitoring/sea/SE-ASIA-opium-poppy-2014-web.pdf</t>
  </si>
  <si>
    <t>We are targeting high school students.  Our focus is on risk and protective factors for substance use among adolescents in Myanmar.</t>
  </si>
  <si>
    <t xml:space="preserve">This study examines associations û connections û between risk factors, protective factors, and alcohol and other drug use among high school students in Myitkyina, a city in Kachin State, the northernmost state in Myanmar (formerly known as Burma). </t>
  </si>
  <si>
    <t>Dr. Nanda Wan, a Psychiatrist from Myanmar and a Humphrey Fellow here at VCU, has completed the CITI training in research ethics as have I.  Further, during his 10-months here at VCU as a Humphrey Fellow he has been exposed to ethical ways in which to conduct research in the majority of his seminars.  Nanda and I have met weekly since Fall, 2014 to plan this study and discuss his professional development.  We have talked at length about the importance of scientific integrity, about informed consent and youth assent, and about other research-related matters.  I am confident that Nanda's training both prior to coming to VCU and while here at VCU, have prepared him to collect the data on site in Myanmar with the utmost integrity.  Nanda will be returning to Myanmar in June, 2015 and we will be communicating via SKYPE and email regarding study progress. Once the study has begun, Drs. Kliewer and Wan will communicate every few days via Viper and Skype.</t>
  </si>
  <si>
    <t>We anticipate that knowledge gained from this study will directly inform substance abuse prevention and intervention efforts in Myanmar.  To our knowledge, no study has ever been conducted in the country of Myanmar on risk and protective factors for substance use in high school youth.  Substance use is a serious and increasing problem, and evidence-based approaches are needed to combat this societal issue.  This data collection effort is the first step in a series of steps that will be needed to develop sound prevention and intervention approaches to address this issue.  This data collection effort also will serve as pilot data for future grant application funding.</t>
  </si>
  <si>
    <t>Dr. Nanda Wan will present the study to students at the participating schools.</t>
  </si>
  <si>
    <t>The specific aims of the study are:1.	To examine the level of risk factors for alcohol and other drug use present in high school students in Myitkyina.  Consistent with prior research (Arthur et al., 2007), risk factors present in the individual, peer, family, school, and community domains will be assessed.2.	To examine the level of protective factors for alcohol and other drug use present in high school students in Myitkyina.  As with risk factors, protective factors will be assessed in multiple domains. 3.	To assess alcohol and other drug use in high school students in Myitkyina using standardized tools so as to allow cross-national comparisons.  Consistent with the Monitoring the Future study, lifetime, past year, and past 30 day use of alcohol and other drugs will be assessed.  Additionally, age of first use and age substances were first used regularly will be assessed.4.	To examine gender, age, and ethnic group differences in risk factors, protective factors, and alcohol and other drug use in these high school students.5.	To test linkages between levels of risk and protective factors and reported alcohol and other drug use in the sample.</t>
  </si>
  <si>
    <t>This is an anonymous cross-sectional survey study.  Up to 3000 high school students in grades 9 and 10 from 10 schools in Myitkyina will be invited to complete the survey.  Students will not be asked to write their names or any other identifying information on the answer form.  Because students will not be followed up, there is no need to retain any identifiable information.  Collectively the 10 schools in Myityina that we have targeted for participation serve approximately 6,900 students. Four schools are clustered in the middle of the city and serve just under 4,100 students; six schools are on the periphery of the city and serve approximately 2,800 students.  In order to over sample ethnic minority students, who are at higher risk for substance use and who attend the schools on the periphery of the city, we are using a cluster sampling strategy whereby we oversample, relative to the population, the students in the six periphery schools.  Additionally, in larger schools we will be randomly selecting classrooms for participation in the study.Prior to the day of the actual survey administration, all parents will be sent home consent forms in Burmese (the language of the country) describing the study.  Only youth with parental consent will be allowed to participate in the survey.  Youth must also sign an assent form prior to participating.  Description of the Survey Instrument:The survey instrument used for this project was adapted from the Communities That Care (CTC) measure of risk and protective factors for adolescent problem behavior (Arthur et al., 2007), with additional items added from the Monitoring the Future (MTF) study or that asked about drug use and used a format like that used in the MTF study.  Guided by work I had conducted with a prior Humphrey Fellow, Dr. Muzafar Razali, who adapted the CTC measure for use with Malaysian youth and young adults, as well as by best practices identified by Borsa et al. (2012), we first reviewed the CTC measure with experts from Myanmar for cultural appropriateness and made modifications.  We then translated the measure into Burmese, back-translated it, compared versions and made adjustments.  Next we had high school teachers from Myanmar review the version. We made further adjustments based on their feedback.  We then pilot tested the instrument with 10 high school students to assess length of administration and comprehension of instructions and of items.  Based on the results of this pilot test a final instrument was established.Survey Administration at the Schools:Prior to distributing the surveys at school, Dr. Nanda Wan will explain the purpose of the study using the same language in the consent form.  The anonymity of the survey will be emphasized, as will the importance of honesty in responding.  The students will record their responses to the survey questions on an answer sheet.  The answer sheets will be mailed to Virginia Commonwealth University (to Dr. Wendy KliewerÆs lab) for scanning and subsequent data analysis.Timing of Survey Administration:Our intent to complete the data collection during August and September, 2015.References:Arthur, M.W., Briney, J.S., Hawkins, J.D., Abbott, R.D., Brooke-Weiss, B.L., &amp; Catalano, R.F. (2007). Measuring risk and protection in communities using the Communities That  Care Youth Survey, Evaluation and Program Planning, 30, 197-211.Borsa, J.C., Damßsio, B. F., &amp; Bandeira, D.R. (2012). Cross-cultural adaptation and validation 	of psychological instruments: Some considerations. PaidΘia, 22, 423-432.</t>
  </si>
  <si>
    <t>5. No. (5) Basic Education High School Myitkyina;3. No. (3) Basic Education High School Myitkyina;Zeelum Basic Education High School Myitkyina;6. No. (6) Basic Education High School Myitkyina;Sithapu Basic Education High School Myitkyina;Mankhrain Basic Education High School Myitkyina;10. Nampang Basic Education High School Myitkyina;2. No. (2) Basic Education High School Myitkyina;4. No. (4) Basic Education High School Myitkyina;1. No. (1) Basic Education High School Myitkyina;4. No. (4) Basic Education High School Myitkyina;Mankhrain Basic Education High School Myitkyina;3. No. (3) Basic Education High School Myitkyina;1. No. (1) Basic Education High School Myitkyina;Zeelum Basic Education High School Myitkyina;5. No. (5) Basic Education High School Myitkyina;Sithapu Basic Education High School Myitkyina;6. No. (6) Basic Education High School Myitkyina;10. Nampang Basic Education High School Myitkyina;2. No. (2) Basic Education High School Myitkyina;</t>
  </si>
  <si>
    <t>HM20004685</t>
  </si>
  <si>
    <t xml:space="preserve">African American High School Students: Identifying if there is a relationship between career aspirations and academic achievement </t>
  </si>
  <si>
    <t>Javonti Braxton</t>
  </si>
  <si>
    <t>In 2011-12 school year, public schools posted an 80 percent four-year graduation rate which is the highest it has ever been.  This success can be credited to the increase of Black and Hispanic completion.  According to the Department of Education, ôAfrican-American public high school students graduated at 68 percent in 2012 ù a 9 percent increase since 2006, Hispanic students graduated at 73 percent, and whites graduated at a rate of 86 percent.ö  Although public school graduation rates reached record numbers the disparity between white and minorities are still evident. By 2020, graduation rate are expected to top 90 percent.  This is contingent upon sustain minority completion gross demonstrated over previous years.  In this study, I will examine an area that has not been particularly explored as it relates to high school completion and the achievement gap between races.  The focus of this study will be to identify if there is a relationship between career or post high school aspirations and academic success. This research can assist to better contextualize achievement gaps and possibly provoke initiatives to be taken that will get students seriously thinking about life-after-high school earlier if a relationship is identified between career aspirations and academic success.</t>
  </si>
  <si>
    <t>This study can cause the participant to take a serious thought to their life after high school.</t>
  </si>
  <si>
    <t>Hispanic students are not included because there is not enough students to complete a valid study.  Also, those who are working more than 20 hours a week will not be included in this study because studies shows that a certain number of hours work can affect academics.</t>
  </si>
  <si>
    <t xml:space="preserve">Previous studies examined factors that contributed to the academic achievement gap between black and white students.  The purpose of this study is to identify (if any) the relationship between career aspirations and academic success.  I hypothesize that another factor as to why black students who struggle academically, is because their life goals are not contingent upon their academic success.  </t>
  </si>
  <si>
    <t>I am the only person conducting this study.  At the location of the high school, the only duties of the administration will be making announcements and providing a classroom.</t>
  </si>
  <si>
    <t>If it is a relationship between academic success and career aspirations, introducing children at a younger age to career paths may impact there academic success for the better.</t>
  </si>
  <si>
    <t>All participants will go through a multiple screening process.  The first screening process will consist of varied questions ranging from name, age, contact number, gender, self-identified race, and class etc.  Participants must meet the following criteria to be eligible to advance to the second screening process: must be a senior, must be self-identified black/African American, must have no current employment or do not work more than twenty hours a week (unless they have either work release or are able to leave after a half day)Participants will be recruited my help of faculty and administrations.  I will ask teachers to distribute the questionnaire in their morning classes to only seniors who are interested in the study.  I will collect the documents by the afternoon and by the end of the day I will either (depending on the number of students) issue an announcement via the school intercom system for the named eligible students to briefly meet up with me to discuss the delicacies of the study or post those students names on a sheet of paper throughout the school that tells them where we will meet.   After the brief discussion, (because they are under-aged students) I will issue consent forms that must be signed and returned to proceed to the next stage of the screening process.After the signed consent forms are returned an efficacy test will be administered.Those who are eligible to proceed will be ask to gather their transcript, current progress report, attendance records, and if any- copies of their behavior/referral slips.  This study aim to have at least 20 student participation.</t>
  </si>
  <si>
    <t>This research will assist to find solutions to minimize the academic achievement gap.  I suspect by identifying a relationship between students career aspirations and academic success, appropriate measures can be taken to diminish the disparity.  For instance, if there is a relationship, possibly getting students thinking about their post-high school lives will enable them to put forth more effort even if their plans are not depending on how well they do.  This will allow students to not be prisoners to their aspirations, as achieving academically can only benefit.  Possibly discoveries from this study can get some of legislation passed to take appropriate measures where it is necessary.  Maybe a freshman class that will prepare high school students for success can be implemented; much like how colleges/universities require freshman to take some form of student development course.</t>
  </si>
  <si>
    <t>In this qualitative study, a single semi-structured one-on-one interview will be conducted after the extensive screening process is completed.  The screening process will consist of: a questionnaires to determine the eligibility of the potential participants, signed and returned consent forms from their parents,  Next, those students who are selected will be asked to gather academic transcripts, current progress reports and attendance records etc.  This serves the purpose of allowing me to accurately form a categorized table graph that will chart studentÆs post-high school career plans with their academic progress.   Semi-Structured interviews are suitable because it allows opportunities for me to delve deeper into the respondentÆs answers if necessary.  I will ask a specific set of questions, and by using probing techniques, I will seek to provoke a more elaborated or complete response. Creswell states ôProbes are sub questions under each question that the researcher ask to elicit more information. Use them to clarify points or to have the interviewee expand on ideasö (Creswell, J. (2008). Collecting Qualitative Data. In Education Research Planning, Conducting, and Evaluating Quantitative and Qualitative Research (3rd ed., p. 229). Upper Saddle River, New Jersey: Pearson Prentice Hall.).  Again, this allows a place for sub-questioning and also allows me to construct new questions dependent upon the interviewee answers.  Before the interview begin, participants will receive a consent form and a thorough verbal explanation of exactly what that form entails and will be reassured of their confidentiality. The specific set of questions will focus on their experience on an individual, community, and structural or judicial level.  Each topic will have subtopics (i.e. Individual level: family back ground, education, employment, etc.)  To keep an accurate record of the interviews, each session will be recorded.  Each interview will be an hour long.  Participants will be compensated with a group ôPizza Partyö two weeks after the last interview is given.  All interviews will be audio recorded and transcribed.</t>
  </si>
  <si>
    <t>Essex High School;</t>
  </si>
  <si>
    <t>HM20006958</t>
  </si>
  <si>
    <t>Youth Outcomes Evaluation</t>
  </si>
  <si>
    <t>Susan Gooden</t>
  </si>
  <si>
    <t>Center for Teaching Excellence</t>
  </si>
  <si>
    <t>Over the past 10-15 years, there has been a systematic decline in the quality of government investment in urban youth education and life skills (Gaskell, 2008). Nonprofit organizations can offer important resources to intervene and help address this gap by providing targeted services and resources (LeRoux, 2009). The information learned from this study may help in designing better programs for youth, communities, and schools.  Guided by mission statements that reflect a desire to mitigate environmental effects, and offering a relational rather than residual understanding of youth circumstances, they can be important intermediaries in youth outcomes within their communities (Gordon 2013).  Most major US cities have youth nonprofit organizations that have a community focus and now assume greater responsibility for delivering educational, lifeskills, and social services (Peck and Tickell, 2002; Fyfe and Milligan, 2003; Harvey, 2005). Their public service missions cause nonprofits to share a likeness with governmental organizations and are important partners (Dicke &amp; Ott, 1999; Kramer, 1994; Romzek &amp; Johnston, 1999).  Nonprofit organizations offer a relational approach that recognizes that youth face daily barriers which impact multiple dimensions of their lives, including, for example: education, health care, housing, and societal expectation. Youth focused nonprofit programs seek to promote youth empowerment through a diversity of programmatic approaches (Gordon, 2013).  Yet, their fundamental goals are clear: help young people to become successful adults by empowering them with tools, skills, and opportunity (Gordon 2013). While nonprofit organizations are delivering services to youth, their outcomes are less well documented and researched, often due to capacity limitations. This research study provides a multi-site, non-experimental comparison of high school youth outcomes among those who participated in a nonprofit youth program versus those who did not.  The findings from this study will help researchers, as well as public sector and nonprofit practitioners, better understand what differences, if any, these nonprofit organizations are making in the lives of youths in their community, particularly in terms of self-efficacy, self-esteem, and resiliency.CitationsDicke, L.A., &amp; Ott, J.S. 1999. Pubic agency accountability in human service contracting. Public 	Productivity and Management Review, 22, 502-516.Fyfe, N., Milligan, C., 2003. Space, citizenship, and voluntarisum: Critical reflections on the voluntary 	welfare sector in Glasgow. Environment and Planning A 35 (11), 2069-2086.Gaskell, C. 2008. ôBut they just donÆt respect usö: Young peopleÆs experiences of (dis)respected 	citizenship and the New Labour Respect Agenda. ChildrenÆs Geographics 5, 223-238.Gordon, Elyse (2013). Under-served and un-deserving: Youth empowerment programs, poverty	discourses and subject formation. Geoforum 50: 107-116.Harvey, D. 2005. A Brief History of Neoliberalism. Oxford University Press, OxfordKramer, R. M. 1994. Voluntary agencies and the contract culture: Dream or nightmare? Social Service 	Review, 68, 33-60.Peck, J. and Tickell, A. 2002. Neoliberalizing space. Antipode 34(3): 380-404.Romez, B.S. &amp; Johnston, J.M. 1999. Reforming Medicaid through contracting: The nexus of 	implementation and organizational culture. Journal of Public Administration Research and 	Theory, 1, 107-139.</t>
  </si>
  <si>
    <t>Participants  may not get any direct benefit from this study, but the information we learn from people in this study may help us design better programs for youth, communities, and schools.</t>
  </si>
  <si>
    <t>The research design is to target high school seniors. One group will be seniors who did not participate in the nonprofit organization and the other group will be seniors who did participate in the nonprofit organization.</t>
  </si>
  <si>
    <t>Guiding Research Questionsò What are youth participantÆs medium and long-term life outcomes?ò How do these outcomes inform the discourse about issues facing at-risk youth and the best practices for improving the life outcomes of these youth?ò How do outcomes vary between those who participated in the nonprofit programs and those who did not?Year 2 Amended û ò	What are youth participantÆs medium and long-term life outcomes?ò	How do these outcomes inform the discourse about issues facing low-income African American youth and the best practices for improving the life outcomes of these youth?</t>
  </si>
  <si>
    <t>All persons assisting with the research will have completed and passed the CITI training course. The PI has trained all team members on descriptive instructions for data collection and analysis procedures. The team will meet weekly to review the research plan and to maintain regular communication. Teleconference meetings and email will be the primary method of communication for the time between formal meetings.</t>
  </si>
  <si>
    <t>The information we learn from student in this study may help us design better programs for youth, communities, and schools.</t>
  </si>
  <si>
    <t>RAY- Glenwood, IL &amp; NJO- Burlington and Somerset Townships, NJ:  (Postal mail and in-person communication)The three public school systems Bloom High School (IL), Franklin High School (NJ) and Burlington High School (NJ) will mail the pre-formed Information Letter for Parents or Guardians Permission for Research with Children to parents at each studentÆs contact address. After the Information Letter for Parents or Guardians Permission for Research with Children the research team will meet the students during their 12th grade English classes. During that time the research team will explain this voluntary study and obtain their assent/consent. Mama Foundation for the Arts- New York, NY: (In person and Electronic communication)For the MAMA Foundation, the foundation will email the pre-formed Information Letter for Parents or Guardians Permission for Research with Children to parents of past participants and those who auditioned but did not enroll. For the MAMA Foundation program students, the research team will meet the students during a regular scheduled rehearsal. During that time the research team will explain this voluntary study and obtain their assent/consent.  For the MAMA Foundation non-program students, the research team will email a link to the online survey where electronic consent or assent is given before survey administration.All questions or concerns about involvement in the research will be answered by the PI and research team.Year 2 Amended û Year 2 is a follow-up with the AAL program participants (67 individuals); each of whom provided us their contact information and agreed for us to contact them one year after high school graduation. The research team will reach out to the individuals using the contact email and phone numbers they elected to provide during the first year of the study. First, the team will contact the participant via email reminding them of the second year of the study. Second, the team members will call the participants to see if they are willing to participate in a phone interview, at that time, they will also be asked to complete the online survey (that will be emailed to them) in the following few days.</t>
  </si>
  <si>
    <t xml:space="preserve">The primary goal of this project is to better understand the role of nonprofit organizations and their involvement with youth in their communities. </t>
  </si>
  <si>
    <t>This is a non-experimental study designed to compare outcomes between two groups: a program group of youth who completed at least one year of participation in one of the nonprofit programs. The comparison group is youth who did not participate in the nonprofit programs of interest.For the Mama Foundation, the non-program group are students who applied, registered, and auditioned for the Mama program but they were either not accepted or they were accepted and did not enroll.Letters of Support from school districts (NJ and IL) and a nonprofit organization (Mama Foundation for the Arts-NY) are forthcoming. The research team will provide these letters to the VCU IRB review team upon receipt. For NJ and IL: School administrators will distribute the pre-formed Information Letter for Parents or Guardians Permission for Research with Children to all parents of high school seniors at their respective schools. Those parents seeking to opt-out their child will return the form to the school/program administration. For NY: The MAMA Foundation administrators will electronically distribute the initial consent letters to all youth age 16-19. Those who do not provide electronic consent will not be included in the study.The project has two parts. First, there is a 15-20 minute survey that each participant will be asked to complete during school hours. NJO (NJ) &amp; RAY (IL): The survey will be administered during a school day by the VCU research team. Any questions by the students will be answered and assent or consent will be obtained by the participants and collected by the research team. Those opting out of participating will be given an alternative activity of leisure reading. Those participating in the study will be given a paper survey with ample time to complete. The survey will be collected upon completion.MAMA (NY): The survey will be administered to Mama Foundation participants during a standard rehearsal by the VCU research team. Any questions by the students will be answered and assent or consent will be obtained by the participants and collected by the research team. Those opting out of participating will be given an alternative activity of leisure reading. Those participating in the study will be given a paper survey with ample time to complete. The survey will be collected upon completion. Randomly selected participants who complete the survey may be invited to participate in a focus group after school hours. The focus group will be led by the research team. Those selected to participate will be engaged through probing questions to better understand the role of nonprofit organizations and their involvement with youths in their communities.Ray (IL) &amp; NJO (NJ): The focus group will be held immediately after school, on site at the local high school.Mama (IL): The focus group will be held either before or after a standard rehearsal, on site at the organization.Secondly, we will follow up with participants 12 months later for a longitudinal comparison. The follow up procedures, letters/emails for following up with participants in 6 months to a year in at the 12 month mark will be submitted to the IRB for approval prior to recruiting participants for this phase of the study.Survey questions include the following scales:Students as Allies Survey - The Students as Allies Survey address areas such as school climate and improving student learning. (See survey questions 1-3).Motivation and Self-Regulated Scale - The Motivation and Self-Regulated Scale is a tool created to measure the extent to which children are able to initiate and continue the behaviors needed to successfully achieve their goals in school (McCoach, 2002). The CronbachÆs alpha for this scale is .87. (See survey questions 4-7).Normative Deviance Scale - The Normative Deviance Scale is a tool used to test self-control and deviance (Vazsonyi, Alexander T., Pickering, Lloyd E., Junger, Marianne, &amp; Hessing, Dick, 2001).  (See survey questions 10-13).Parental Monitoring Scale - The Parental Monitoring Scale is a tool which measures how often parents know who their children are with and what they are doing when they are away from home (Voydanoff &amp; Donnelly, 1999). The CronbachÆs alpha for this scale is .77.  (See survey questions 14-15).Scale of Perceived Social Support-Family Scale - The Scale of Perceived Social Support-Family measures individualsÆ perceptions of the amount of social support that they receive within the family (Canty-Mitchell &amp; Zimet, 2000). The CronbachÆs alpha for this scale is .91.  (See survey questions 16-19).I Can, I Am, and I Have Scale - The I Can, I Am, and I Have scale assess resilience factors (de las Olas Palma-Garcia &amp; Hombrados-Mendieta, 2014). (See survey questions 20-39).Self-Efficacy Scale - The Self- Efficacy scale measure oneÆs confidence in attaining educational and career goals and in avoiding fights (Prothrow-Stith, 1987; Additional items developed by DeJong, Spiro, Brewer-Wilson, et al., 1992). The CronbachÆs alpha for this scale is .70.  (See survey questions 40-46).Sense of Belonging Scale - The Sense of Belonging Scale measures a sense of belonging in a community program. Youth are asked to report how connected, committed, supported, and accepted they feel in a specific program they are attending (Anderson-Butcher &amp; Conroy, 2002). The CronbachÆs alpha for this scale is .93. (See survey questions 50-54).Attitudes toward School Scale - This scale assesses the presence of positive feelings toward school/program and whether the school/program provides a caring environment (Anderson, 1999). The CronbachÆs alpha for this scale is .89.  (See survey questions 55-56).Year 2 Amended û Our Year 2 research design will focus on follow up data from the 67 students who participated in the African American-led (AAL) nonprofit programs. This design is primarily qualitative in nature. By following up with these participates we can examine how AAL program participation has affected them and the extent to which the program influences their current lives. This design provides the opportunity for in-depth follow-up on longer term outcomes of students served by the nonprofit organizations.Our research design includes two components: individual telephone interviews and individual electronic surveys. Based on our Year 1 data collection we have email and/or phone numbers for 67 students.</t>
  </si>
  <si>
    <t>Bloom Twp HSD 206;Mama Foundations for the Arts;RAY of Illinois Reclaim A Youth;Franklin Township School District;New Jersey Orators;Bloom Twp HSD 206;RAY of Illinois Reclaim A Youth;Mama Foundations for the Arts;Franklin Township School District;New Jersey Orators;Franklin Township School District;Mama Foundations for the Arts;New Jersey Orators;RAY of Illinois Reclaim A Youth;Bloom Twp HSD 206;</t>
  </si>
  <si>
    <t>HM20007446</t>
  </si>
  <si>
    <t>A Social Network Analysis of Young Adults in Foster Care's Social Support</t>
  </si>
  <si>
    <t>Elizabeth Farmer</t>
  </si>
  <si>
    <t xml:space="preserve">Nationally an average of 25,000 youth ôage outö of the foster care system every year (U.S. Department of Health and Human Services, 2013). Youth who transition out of foster care have been shown to experience poor outcomes on a range of adult domains (Courtney, Dworsky, Lee, Rap, 2010; Goodkind, Schelbe, &amp; Shook, 2011; Jones, 2011). These outcomes include lack of educational attainment, unstable housing, unemployment, lack of access to health care, and mental health care needs (Jones, 2011) risk for homelessness, incarceration, and substance abuse (Collins, 2004; Courtney, et al., 2005; Havlicek, 2011). Having connections to supportive adults as one makes the transition to adulthood has been shown to increase positive outcomes including self-esteem, financial outcomes, educational attainment, and social skills (Avery and Freundlich, 2009; Perry, 2006). Attention to the social support relationships of older foster youth is especially important as they begin to transition out of foster care. While legal permanency may not be achieved for many older youth, there is a chance for relational permanency to be achieved before youth age out of foster care (Blakeslee, 2015; Cushing, Samuels, &amp; Kerman, 2014; Jones &amp; LaLiberte, 2013). While many former foster youth report they have both formal and informal social supports, the utilization and quality of these relationships is harder to capture. Singer, Berzin, &amp; Hokanson (2013) reported youth often had a hard time differentiating between ideal and actual relationships, but that all youth they interviewed had some social support. For many youth in care, their life long connections may look different than youth who achieve legal permanency or who do not experience foster care. Identifying potential connections for a youth can be an important part of achieving the goal to involve at least two supportive adults in their transition planning. The Preventing Sex Trafficking Act mandated that at least two adults be involved with the youth, but it is often hard to identify two adults beyond individuals whom the worker has already tried to engage. By expanding the way youthsÆ social networks are conceptualized in a youth-oriented way may help to identify potential supports for the youth. Utilizing social networks increases the potential for relational permanency and increased informational, instrumental, and emotional support as they transition from care (Blakeslee, 2015; Singer, Berzin, and Hokanson, 2013). </t>
  </si>
  <si>
    <t xml:space="preserve">There is no direct benefits for the participants in the study. </t>
  </si>
  <si>
    <t>This study is focused on young adults in or currently in foster care and are over the age of 18, because such young adults are at high risk of poor outcomes as they transition to adulthood. It is hypothesized that developing better social support networks for such youth may help facilitate a more successful transition.</t>
  </si>
  <si>
    <t>Who do young adults currently or formally in foster care include as members of their support networks?What types of supports are young adults receiving from their support networks?To what extent are support networks composed of formal vs informal helpers?</t>
  </si>
  <si>
    <t xml:space="preserve">The research team consists of the PI and co-investigator- Rachel Rosenberg. The PI will be responsible for overseeing the work done by the graduate student. Ms. Rosenberg will be responsible for coordinating meetings with the PI to address progress and questions. PI and Ms. Rosenberg will communicate via email and in-person as needed. </t>
  </si>
  <si>
    <t xml:space="preserve">Gaining a better understanding of support networks for young adults in care or formally in care will provide insight into how they view relationships and who the most important people in their networks are. This will help inform services and get more people involved to help youth make a successful transition out of foster care. Additionally, it can help inform services and the way people are brought and introduced into a youth's life. </t>
  </si>
  <si>
    <t xml:space="preserve">The young adults will be recruited using flyers and word of mouth at UMFS- Project Life events. Young adults will indicate that they are interested in participating and then the research team will get in touch with them. </t>
  </si>
  <si>
    <t>This project proposes a small pilot study to help understand youthsÆ social networks. It focuses on young adults currently or formally in foster care (18 years old and up) and is designed to learn more about who they have in their support network, how they interact with  these people, the extent to which networks are comprised of formal and/or informal supporters, and how aware relevant adults are of young adults' supportive network members.</t>
  </si>
  <si>
    <t xml:space="preserve">Older foster youth (18 and up) will be asked to participate in the research project. After consent has been given, the researcher will set up a time and location for the interview on an agreed upon protocol with the community partner. The interviews will last approximately 1 hour and will ask questions related to who the young adults view as members of their support network, how the young adult knows the person, how long they have known them, how often they see them, and what types of support they provide. They will be asked to identify who makes up their social network, what kind of relationship they have, the types of support the person provides, etc.The youth will then visually depict their social networks, using a guide provided by the researcher. The visual depiction will include a key to indicate strength of the connection and direction of the connection.This study will be a qualitative study utilizing semi-structured interviews with 15 young adults.This study will utilize an egocentric network analysis approach. In an egocentric network the foster youth is the center of the study and young adultsÆ perceptions of relationships are utilized to identify and describe relationships. The networks will be open, in that any adult the young adult identifies will be included in the network. The design will allow us to examine relationships from the youthÆs perspective and to ask broad questions that will produce a range of names and relationships  (Prell, 2012). Social network analysis allows us to examine direction of ties, strength of ties, structural holes, and open networks (Robins, 2015). Focusing on social network orientations and assessments, qualitative semi-structured interviews capture actor interpretations, relevance of particular systems, and orientations of interactions. This approach will also allow us to understand the effect of the network (a step past the questions of ôdoes the network exist?ö) </t>
  </si>
  <si>
    <t>Great Expectation;United Methodist Family Services- Project Life;United Methodist Family Services- Project Life;United Methodist Family Services- Project Life;United Methodist Family Services- Project Life;</t>
  </si>
  <si>
    <t>HM20005747</t>
  </si>
  <si>
    <t>Social Identity and School Outcomes</t>
  </si>
  <si>
    <t>Zewelanji Serpell</t>
  </si>
  <si>
    <t>The social context of the classroom includes a student, their teacher, and their peers and serves as a catalyst for academic and social learning (Bronfenbrenner &amp; Morris, 2006). Research that focuses on the social context of identity development demonstrates that the type racial identities and racial knowledge peers support can foster or denigrate academic achievement, and often varies widely across peer groups (Hughes et al., 2011). Recently, findings have suggested that students in ethnically diverse classrooms with cross-ethnic friendships report feeling safer and have fewer experiences of victimization in school than students without cross-racial friendships (Graham, Munniksma, &amp; Juvonen, 2014). In addition, teachers influence the social context of the classroom and can facilitate positive social relationships. It has been found that students' perceptions of support from their teachers are associated with students' sense of efficacy as learners and with their academic engagement and achievement (Midgley, Feldlaufer, &amp; Eccles, 1989). These studies highlight the need for more research examining the role of cross-ethnic friendships and teacher-child relationships in the development of social identities and achievement-related outcomes.</t>
  </si>
  <si>
    <t>There are no potential direct benefits for participant in this study</t>
  </si>
  <si>
    <t>English-speaking and/ or Spanish-speaking students attending school are the target population. Students with limited english proficiency are included on the basis that validated measures will be translated to spanish, additionally research assistants who are proficient in spanish will be present in the data collection to assist. Spanish speakers do contribute quite largely to our population and will therefore be included. An amendment will be submitted to the IRB once a translator has been identified and translated documents have been prepared.</t>
  </si>
  <si>
    <t>1. How do friend's racial identity influence the quality of their same- or cross-racial friendship?2. Do social skills moderate the relationship between cross-racial friendships and racial/ethnic identity?3. Does congruence in racial identity between participants and their friend interact with the quality of cross-racial friendships to influence academic outcomes?3. How do teacher-child relationships mediate the effect cross-racial friendships on academic outcomes.</t>
  </si>
  <si>
    <t>A training manual will be developed to ensure that all persons involved understand the research protocols and their ethical responsibilities as researchers. In addition, weekly meeting times will be established to ensure all persons involved are implementing the protocols as expected and ensuring they understand and are completing their duties appropriately.</t>
  </si>
  <si>
    <t>The information we learn from people in this study may help us design better programs to support social skill development and academic achievement in schools.</t>
  </si>
  <si>
    <t xml:space="preserve">School administrators will first be contacted to see if they are willing to have a few fifth grade classes participate in a study. Once permission is given by school administrators then teachers of 5th grade classroom will be invited to an informational meeting regarding the study. Flyers will be distributed to families by the school principal and through teacher who will be asked to hand out flyers to students in their classrooms. Flyers will specify that signed consent forms should be returned to the school and placed in a sealed box in the main office. </t>
  </si>
  <si>
    <t xml:space="preserve">The study aims to explore links between racial identity and academic achievement through associations among fifth graders cross-racial friendships and teacher-student interactions. </t>
  </si>
  <si>
    <t xml:space="preserve">This is a quasi-experimental design that uses surveys. Data is collected in a de-identified manner; students will answer an online survey to ensure their responses remain confidential. Research assistants will come to the schools during regular school hours while students are in activity period and set up the computers to make sure the Redcap survey link is set up. Only consented students will be in their school computer lab while the other students resume their activity during their activity period. Research assistants will instruct students about the survey and assist them if they have any questions about the item. Students will respond to survey items that will ask them questions about their friendships with specific classmates, questions about how they identify with their ethnic group, and questions about their social skills. In order to conduct peer sociometrics student participants will be asked to provide the name of their closest friend, however once the questionnaire is downloaded--all names will be coded and substituted with ID numbers, and it is these numbers will be used to establish friendship links and classroom peer groups. In order to conduct peer sociometrics we need to have students' names, however once the information is downloaded--all names will be coded and substituted with ID numbers, and it is these numbers will be used to establish friendship links and classroom peer groups. Names are otherwise not required. As such, the consent form is accurate as-is, we never link responses students provide with their names. he purpose of having the students provide the name of their friend is to allow us, using peer sociometrics, to establish links among students or determine what friendship groups within the classroom students belong to. As such, we cannot reword the measure. However, please note that we are not asking students for private information about other students nor are we using the names students provide to recruit their friends. If it happens that students who are nominated as friends also have parental consent and assent to participate, then only will those friends be included as study participants and complete questionnaires. Our reading of the guidelines suggests that this study does not constitute 3rd party research. The questionnaire students complete is not asking for personally identifying information about another person. Students are naming or ônominatingö a friend and then completing questionnaires about their friendship. Below are descriptions about each measure (specific measures and their items have been uploaded). It is expected that the student surveys will take about 35 minutes.1. Patterns of Adaptive Learning survey is an abbreviated 15-item measure that asks students about their learning motivation.2. Friendship Quality Questionnaire is a 21-item questionnaire that measures students friendship quality and how well they resolve conflict.3. Emotional Risk of Participating Scale is a 6-item questionnaire that measures students feelings about participating in class4. Emotion Regulation Questionnaire is a 9-item questionnaire that measures students emotional expression5. Multidimensional Inventory of Identity is a 9-item questionnaire that measures students' private and public regard of their social identity. 6. Social Skills Improvement study is a 46-item questionnaire that measures students social skills (e.g. taking turns, social behavior)7. Student-Teacher Relationship Scale is a 14-item questionnaire that measures teacher's closeness and conflict with individual students8. Academic Engagement is a 9-item questionnaire that measure student's behavioral and cognitive engagement in classResearch assistants will give teachers a packet of surveys for specific students who are consented to participate in the study. Teachers will be asked to respond to a short questionnaire about their relationship with each participating student . Educational records (e.g. standardized test scores and grades) will be obtained from school officials about each participating child. Teacher and student surveys will be de-identified and assigned a random ID number. Teachers surveys will be stored in a locked research area, such that data will be accessible only to research staff in the developmental lab at VCU. Student consent and assent forms, and teacher consent forms will be stored separately from de-identified educational records and survey instruments. </t>
  </si>
  <si>
    <t>Richmond City Public Schools;Houston Independent School District;Westampton Township Public Schools;Henrico County Public Schools;Houston Independent School District;Westampton Township Public Schools;Henrico County Public Schools;Richmond City Public Schools;Houston Independent School District;Henrico County Public Schools;Richmond City Public Schools;Westampton Township Public Schools;Houston Independent School District;Richmond City Public Schools;Henrico County Public Schools;Westampton Township Public Schools;</t>
  </si>
  <si>
    <t>2;2;2;2;2;2;2;2;2;2;2;2;2;2;2;2;</t>
  </si>
  <si>
    <t>HM20002974</t>
  </si>
  <si>
    <t>An Empirical Analysis of Child Abuse/Neglect:  Evidence from Case Level  Data</t>
  </si>
  <si>
    <t>Xue  Meyer</t>
  </si>
  <si>
    <t>This is the first study using data culled from CASA case files, and as such there is not an existing literature review with which to base our work on.  However, the techniques used, and the broad questions addressed have been extensively developed.  Full documentation of relevant literature is forthcoming.</t>
  </si>
  <si>
    <t>We are principally interested in empirically examining the potential impact housing conditions may have in determining the likelihood of abuse/neglect of children in court appointed special advocate (CASA) cases.</t>
  </si>
  <si>
    <t>All documentation related to protocol and research duties will be administered and reviewed both prior to initial research and regularly throughout the process.</t>
  </si>
  <si>
    <t>A much greater understanding of the roles various factors play in the finding of abuse/neglect in children who have cases before CASA.</t>
  </si>
  <si>
    <t>As mentioned, we are not recruiting or identifying participants.</t>
  </si>
  <si>
    <t>By better understanding the factors - including housing conditions - which may contribute to child abuse/neglect, advocates will be better able to assess the potential for this occurring in future cases.</t>
  </si>
  <si>
    <t>CASA has carefully collected cases data for a number of years, but has yet to analyze it.  Using regression analysis, we will attempt to ascertain the potential causal relationships between a variety of case specific variables to the likelihood that abuse/neglect has occurred.  The data are contained in case summaries, which we have been granted access to.  Research participants will use these summaries to compile the data for analysis.  As with any regression techniques, assessing the models fit and bias will be important intermediate steps to produce the final research results.</t>
  </si>
  <si>
    <t>Henrico CASA;</t>
  </si>
  <si>
    <t>Yes (level 1 = data provided by org to researcher)</t>
  </si>
  <si>
    <t>HM20003643</t>
  </si>
  <si>
    <t>Predictors of Child Abuse and Neglect</t>
  </si>
  <si>
    <t>Jacqueline Corcoran</t>
  </si>
  <si>
    <t xml:space="preserve">Data from the Department of Health and Human Services shows that despite a 3.3% drop in child victimization from 2008 to 2012, there are still nearly 690,000 children abused in the United States each year.  Furthermore, the number of children in child protective services (CPS) rose by 4.7% in 2012 to nearly 3.2 million children (ACF, 2012). Henrico CASA has compiled a set of data spanning from 1994-2014 which includes founded and unfounded cases of child abuse and neglect. Files include information from the court system as well as CASA volunteer-collected home interviews capturing demographic and risk factor details, DSS records, and police records. Our study will utilize demographic and risk factor information from these files. </t>
  </si>
  <si>
    <t>There will be no direct benefits for the participants of this study.</t>
  </si>
  <si>
    <t>This study involves children and families but is strictly secondary data collection.</t>
  </si>
  <si>
    <t>After controlling for other variables, we predict that housing instability will have a significant relationship with founded cases of child abuse and neglect.</t>
  </si>
  <si>
    <t xml:space="preserve">Student investigators Xue Meyer, Erica Kyne, and Constance Lazakis will be pulling all founded cases of child abuse and neglect from 1994 to 2014 at Henrico CASA. We will collect raw data together in person. After all the information is gathered and a basic plan put together in the first in-person meeting, we will distribute the workload evenly and share what we have finished with each other via Google Docs through our VCU email accounts. </t>
  </si>
  <si>
    <t>Findings from this study could potentially benefit children by providing evidence that supports preventative and therapeutic interventions aimed at decreasing risk of child maltreatment.  If it is found that housing instability is one of the major risk factors of founded cases of child abuse, then housing implications could be addressed to better meet the needs of at-risk families.</t>
  </si>
  <si>
    <t>NA. Secondary data used.</t>
  </si>
  <si>
    <t>Our study's aim is to determine how the risk factors of having an absent parent, parental criminal involvement, domestic violence, economic instability, incarceration, mental health concerns, and substance abuse impact child abuse and neglect. Another aim is to use a logistic regression to control for the above-mentioned variables with exception of housing instability in order to determine if housing instability is still a contributing factor to child maltreatment.</t>
  </si>
  <si>
    <t>Our study will make use of secondary data collection. Henrico CASA has compiled a set of data spanning from 1994-2014 which includes founded and unfounded cases of child abuse and neglect. We will use 650 of these cases.  Files include information from the court system as well as CASA volunteer-collected home interviews capturing demographic and risk factor details, DSS records, and police records. Our study will utilize demographic and risk factor information from these files. We will sign confidentiality forms provided by Henrico CASA in order to protect the information of the organization's clients.  Our study will focus on data about common risk factors seen in founded cases of abuse and/or neglect.</t>
  </si>
  <si>
    <t>Henrico County Court Appointed Special Advocates, Inc;Henrico County Court Appointed Special Advocates, Inc;</t>
  </si>
  <si>
    <t>De</t>
  </si>
  <si>
    <t>Classification Reviewer 2 // FINAL CATEGORIZATION</t>
  </si>
  <si>
    <t>Not sure if 4 or 5</t>
  </si>
  <si>
    <t>"They will then be invited to join a national advisory group that will work together to establish a research design and instrument that will allow for a national assessment of LGBTQ youth-serving organizations that will support the development of a common research agenda."</t>
  </si>
  <si>
    <t>"RT's role in the proposed research study, and Ms. Williams' in particular, will be to identify households participating in these annual service days that meet study criteria, provide a brief description of the study to the homeowners, and obtain permission for the PI or Co-PI to contact them by phone. All other aspects of data collection and analysis will be conducted by VCU OT faculty and graduate students."; "I-HOPE results will be tabulated during the time when RT is implementing recommended home modifications to all program participants."</t>
  </si>
  <si>
    <t xml:space="preserve">This project will address the need for a critical service learning approach in education that moves beyond ôlearning by doingö and empowers students to become agents of change, using their own stories and cultural/social capital to dispel the deficit-model perspectives often surrounding marginalized students and communities.Checkoway and Gutierrez (2006) argue that mainstream media often serves to portray youth, and primarily youth of color, as criminals, drug addicts, nuisances to society and with these images flooding society minute by minute, ômany adults think of young people as problems, and young people accept adult images of their deficiencies rather than viewing themselves as agents of changeö (p. 2).  They also argue that researchers ôreinforce this view with studies of poverty, racism, and other forces that cause poor housing, broken families, and worsening social conditionsö, seeking ôto save, protect, and defend them from conditions that affect themö (p. 3). When youth are viewed as victims of society, it serves to de-emphasizes their assets and strengths and weakens their ability to help themselves and their communities, perpetuating the cycle of deficit thinking.  Checkoway and Gutierrez (2006) go on to state that there is an emerging alternative, Youth Participation.  This alternative ôportrays young people as competent citizens with a right to participate and a responsibility to serve their communitiesö and ôproponents of this view want to build on the strengths of youth by enabling them to make a difference in ways that provide them with tangible benefits and develop healthier communities. Young people who view themselves as change agents, and adults who are their allies, are instrumental to this approachö (p. 3).  Critical service learning, and more specifically photovoice as critical service learning, is one such approach to youth participation for community change.  Service learning for social justice, also termed critical service learning, emerged in the late 1990Æs as an alternative to traditional service learning models.  Maybach (1996) has argued that traditional service learning historically placed the emphasis on student learning and outcomes related to student development of new ideas and perspectives in relation to meeting a community need, whereas service learning for social justice provided a new means to move beyond just ôvolunteeringö and was ôdesigned to enhance practice through exploration of issues of oppression, individual voice, [and] empowermentö (p. 224).  This alternative approach took the initial tenants of service learning and added an additional layer û a ôservice ethicö.  Previous research into the benefits and limitations of service learning had offered critiques of the traditional model stressing the need for a pluralistic approach that more accurately reflected not just the ôneedö of a particular group but also the root causes of that need.  In the early years of service learning research, outcomes showed a high degree of ôcharityö modeling in which students were the providers and marginalized communities were the recipients.  The charity model promoted a hegemonic system of service and learning that reinforced a one-sided view of ôfor the common good,ö perpetuating the structures that identify the ôneedyö as the oppressed and the service providers the oppressors, whether they were aware of this oppression or not (Maybach, 1996 and Mitchell, 2008).  Artz (2001), employs a synthesis of GramsciÆs theoretical concept of hegemony with FreireÆs philosophy of critical pedagogy to support the use of critical service learning to address social problems. GramsciÆs cultural hegemony theory posits that ôman is not ruled by force alone, but by ideasö and his faith in the ôestimation of the power, both creative and conservative, of ideasö (Bates, 1975, p. 351). In FreireÆs critical pedagogy, individualism is a ôparticular expression of a social consciousnessö and through critical thought and action ôit is impossible to deny the constitutive power of their consciousness in the social practice in which they participate (Freire and Macedo, 2008, p. 355).  Artz argues that a serious limitation to traditional service learning pedagogy is the ôservice learning as charityö model often employed in higher education (and often reproduced in the K-12 SL model), a model that provides students with opportunities to identify community needs, serve as a way to address the needs, yet fails to provide outlets for reflection and consideration of the structural forces that perpetuate the injustices. It also often fails to provide opportunities to meaningfully reflect with the community in which they serve as to why the injustice occurs and how their own (the studentÆs) individual biases may serve as limitations to social justice.  The basis for ArtzÆs (2201) argument is that ôcharity, by itself, as a basis for service learning, will not likely lead to a sustained social critique or actionö (p. 240).  He notes, ôcharity frequently denies the possibility of social change by implying that the poor or oppressed are less competent and less able than those who have more social, cultural, and economic capitalö (p. 240).  Artz (2001) stresses the need to move beyond a service learning pedagogy that fails to challenge structural forces and allows for a discourse that promotes mutually inclusive dialogue between service learning students and the ôoppressedö in order to promote social action, not charity.  Mitchell (2008) makes a similar claim, surmising that the goal of critical service learning, as opposed to traditional service learning, is to deconstruct and dismantle power structures that perpetuate the need for service and serve to sustain social inequalities.           One secondary purpose of this project is to make the case that photo voice can be thought of as more than a valid qualitative methodology to explore critical service learning, but also as a form of critical service learning in itself.  Regardless of whether that case is made completely in this project, it is evident that photovoice and critical service learning are linked in a number of ways, specifically the outcomes and benefits for marginalized youth.  If this project fails to specifically make the case for photovoice as a form of critical service learning, the fact still remains that it is, at the least, a suitable method for the study of critical service learning.  </t>
  </si>
  <si>
    <t>1 or 2</t>
  </si>
  <si>
    <t>PI has an established relationship with the school, having previously led after school programming; Photovoice is a participatory methodology: "Phase four is a group reflection session (youth discuss their constructed narratives from the photos and also discuss the photovoice project as a whole).  Phase five is a group analysis session (youth participants will discuss initial themes that emerge from their narratives and photos)."</t>
  </si>
  <si>
    <t>OverviewWe will conduct a two-phase mixed methods study. Phase I will (a) examine geospatial data to identify the communities in greater Richmond with the poorest PNC and WCV attendance and (b) use electronic health record (EHR) data and information in Ob/Gyn and social work notes to determine risk factors associated with reduced preventive care attendance. Phase II will be a systematic approach to community engagement (Table 1).Neighborhood and Patient-Level AnalysesPhase I will begin with an electronic health record query to identify all PNC visits and WCVs by ICD-10 and CPT codes. For mothers, this will be followed by manual chart review in order to capture those who have received PNC elsewhere (such as the health department and community-based clinics) (Table 3). The dates of prenatal ultrasounds will also be included. Inclusion criteria will be: 1) mothers having given birth within the VCU Health System within the last year and 2) children ages 0-6 years born = 35 weeks gestation receiving one or more WCV at the VCU Health System within the last five years. Infants staying longer than 48 hours in the Neonatal Intensive Care Unit will be excluded as they may require additional visits as part of their health supervision. Incarcerated mothers will be excluded as we do not have access to PNC in correctional facilities and incarcerated mothers have different external forces shaping their PNC. We will define inadequate PNC using the Adequacy of Prenatal Care Utilization (APCU) index that incorporates the timing of initiation and proportion of recommended PNC visits based on the gestational age of the infant.73 We will examine the proportion of missed age-specific WCVs recommended by the American Academy of Pediatrics Bright Futures guidelines.31 PatientsÆ current addresses will be geocoded at the census tract level. To identify hot spots we will use the hierarchical generalized linear geospatial model,74, 75 which will include a random census tract effect to account for spatial autocorrelation, which will be modeled as an exponential distance function. This model will be run separately for PNC and WCV attendance, with the attendance measured as (i) the percentage of potential visits attended, and (ii) the percentage of mothers/children having adequate preventive care as defined above. For both models, those clusters (i.e., census tracts) among the lowest 10% in estimated attendance will be identified as hot spots. Concordant and discordant probabilities of inadequate PNC and WCV (for each attendance measure) will also be estimated and will be assessed for significance using McNemarÆs test. We will rank census tracts based on the poorest combined attendance of PNC visits and WCVs. We will perform a case-control study defining cases as women and children with the poorest 10% preventive visit attendance and controls as women and children with adequate preventive visit attendance. Maternal variables of address, age, race, ethnicity, and insurance type, and child characteristics of gestational age at delivery and ages of WCVs will be electronically queried. Manual chart review will be used to collect data on whether or not the mother is followed in the "high-risk" Ob clinic, gravidity, number of living children, chronic illness, mental illness, homelessness, interpersonal violence, substance abuse and transportation difficulties (Table 3). Risk factors for the children will be queried from their mothersÆ charts, thus only children with mothers delivering at VCU will be included in the case-control portion of the study. Two-to-one matching (two controls to one case) will be used for both PNC and WCV analyses to ensure sufficient representation of inadequate and adequate attendance. ChildrenÆs cases will be matched to controls by age in months. Note that a case-control approach is used here to minimize the number of manual chart reviews. We will again use the hierarchical generalized linear geospatial model to determine whether race, maternal age, gravidity, number of living children, insurance type, chronic or mental illness, transportation, interpersonal violence, or substance abuse are risk factors for inadequate PNC and WCV attendance, while accounting for spatial autocorrelation. We will conduct sensitivity analyses to determine if different risk factors impact attendance of children at different ages.We will power to Aim 1b and estimate 3000 women give birth at VCU annually. Classifying the 10% of women with poorest PNC visit attendance, and assuming that 20% will have adequate PNC visit attendance, we conservatively plan to have 300 cases and 600 controls for the PNC analyses in Aim 1b. Given 900 total women, and assuming two-sided tests with 5% significance and 80% power, we will be able to estimate odds ratios between PNC visit attendance and each of the covariates listed above to within ▒0.26. We will make the same assumptions for WCV visits, so given 900 total children and assuming two-sided tests with 5% significance and 80% power, we will be able to estimate odds ratios between WCV visit attendance and the covariates listed above to within ▒0.26. Collaborative Intervention Development (SEED Method)Phase II will employ the SEED method for stakeholder engagement. The SEED method involves three different levels of participation (Table 4): the community-academic research team, Topic groups (groups of stakeholders selected on their experience with and knowledge of maternal and child health) and SCAN participants (consulting stakeholders with specific expertise). The SEED method was used to develop stakeholder research questions about diabetes and hypertension in Richmond and lung cancer outcomes in Martinsville, VA.27, 28 It is currently being used in Martinsville to develop a participatory action plan to address the local opioid crisis. A SEED method Toolkit provides detailed project guidance, including meeting facilitation guides and all SEED tools, including customizable templates, agendas, and instruments.30       For Phase 2 (community-engaged portion), we will provide to the participants: 1) a description of the project as research, b) an explanation of research procedures, c) a statement that participation is voluntary and d) the name and contact information of the researcher.The community-academic research team is the organizational backbone of the project and will lead phase II from beginning to end (Tables 4 &amp; 5). Members will include two community researchers, the principal investigator and three co-investigators. We anticipate that a community researcher from Engaging Richmond will facilitate focus groups and interviews as has been done for previous SEED demonstration projects.28 From the geospatial analysis, we will select the three neighborhoods with the poorest combined measure of PNC and WCV attendance. We will include stakeholders that either live-in or care for women and children within these neighborhoods in all three levels of SEED. The research team will review the results from the geospatial and patient-level analyses to ascertain which neighborhoods and demographic groups are most affected by inadequate maternal and pediatric preventive care. Based on these results, the research team will establish criteria for recruitment of stakeholder participants in the Topic and SCAN groups, such as location, demographic characteristics, personal or professional experience with maternal and child health, and ability to commit to participation in research activities. The research team will oversee Topic groups, refine causal models, create an interview guide for SCAN participants based on Topic group results, interpret qualitative data, and develop a future intervention study.         We will establish four Topic groups organized by affiliation (healthcare providers, parents of young children, community outreach workers and policymakers/payers; Table 4). We intend to include community organizations with specific experience in maternal and child health. Family Lifeline is the largest provider of home visitation services in the region that provides parenting and educational support; Smart Beginnings is dedicated to providing high-quality early education experiences to children in Central Virginia; Virginia Family and Fatherhood Initiative is an educational program that offers support to struggling mothers and fathers; and Stop Child Abuse Now coordinates the regional trauma-informed care network and teaches child abuse prevention techniques to at-risk families. Letters of support from these community organizations have been included in the appendix. Topic groups will participate in facilitated group exercises (e.g. model building) to better illuminate factors that may contribute to inadequate preventive care (Tables 4 &amp; 5). Questions specific to childrenÆs age and parental gender will be included. Topic groups will be encouraged to include their personal experience, data from SCAN participants, and literature review. Topic groups will prioritize community solutions based on the causal models, their lived experiences, the literature and the data from Aim 1.         SCAN participants are those that have limited ability to commit to multiple meetings but whose input is considered valuable to the project. Examples of such participants include leaders of healthcare organizations, working parents of young children, and experts in a particular domain including the projectÆs scientific collaborators (Table 2). One of the research team members will conduct one-on-one in-person interviews with SCAN participants using the interview guide.         The qualitative data from the interviews and focus groups will be analyzed in the manner of a hermeneutic circle, in which an iterative step-wise analysis will be performed.76-78An initial codebook will be created, which will combine emergent and a priori themes. Two members of the research team will independently code the transcripts. We will use a grounded theory and an immersion-crystallization process to identify key themes across the transcripts.79 The themes will be used to construct a coherent picture of participantsÆ lived experiences with preventive care, with a focus on barriers and facilitators to attendance. Transcripts will be analyzed separately and then in aggregate. When new themes emerge during the coding process, they will be discussed as a team and added to the codebook. Investigators will regularly meet throughout the coding process and any disagreement will be resolved by consensus including a third investigator. Atlas.ti software will be used to organize, code, and analyze data to identify key findings and themes.An amendment will be submitted to the IRB to include final materials related to the Phase 2 research activities, including recruitment materials, data collection forms, and focus group guides. The amendment will be submitted prior to the implementation of phase 2. Phase 2 only includes adult participants, and medical record data will not be linked back to any data collected in phase 1</t>
  </si>
  <si>
    <t xml:space="preserve">4 or 5 </t>
  </si>
  <si>
    <t>"The SEED method is a participatory design approach that has been tested in multiple projects throughout Virginia. It involves three different levels of participation: the community-academic research team, TOPIC groups (groups of stakeholders selected on their experience and knowledge of the maternal and child health) and SCAN participants (consulting stakeholders who participate in interviews). Team members from Engaging Richmond, a long-standing academic-community partnership, will be part of the research team and facilitate the research process. ...The community-academic research team is the organizational backbone of the project and will lead phase II from beginning to end (Tables 4 &amp; 5). Members will include two community researchers, the principal investigator and three co-investigators. We anticipate that a community researcher from Engaging Richmond will facilitate focus groups and interviews as has been done for previous SEED demonstration projects.28 From the geospatial analysis, we will select the three neighborhoods with the poorest combined measure of PNC and WCV attendance. We will include stakeholders that either live-in or care for women and children within these neighborhoods in all three levels of SEED."</t>
  </si>
  <si>
    <t>The study was instigated by a request made by the building principal, who reached out to VCEÆs School of Education for assistance. During a subsequent meeting with the building principal, the researcher discussed the possibility of establishing a partnership that would merge research and practice in order to meet the needs of the community (parents and business partners), the school (building leaders, teachers and learners, and the university (both faculty and preservice candidates). By developing systems and structures that introduce and build on proven instructional philosophies and strategies, several benefits can accrue. First, and most importantly, students will have access to high-quality, research based literacy instruction. The importance of  literacy development among middle school learners cannot be overstated. Learners develop skills that will influence their ability to learn across content areas, as well as to communicate effectively, interpret various texts, and think critically about themselves and their world (Compton-Lilly, 2012; Gorlewski, 2011). These literacy capacities will affect their performance in school as well as their future life opportunities. Whole-school initiatives that bring together school, family, and community can address skills, strategies, and dispositions regarding reading, writing, and academic identity development (Compton-Lilly, 2014). Second, teachers will have access to integrated, ongoing, effective professional development. This study will incorporate key aspects of literacy-related professional development identified by the National Council of Teachers of English. These include ôextended time for teachers to move from little or no knowledge to being able to mentor others in specific approaches; the involvement of all stakeholders; connection with the local infrastructure; and the creation of a professional communityö (ôAll about adolescent literacy,ö 2006). Through this project, a professional community involving teachers, administrators, university faculty, teacher candidates, parents, and community members will be cultivated. Key components of the work will be consistent with the Irvin, Meltzer, and DukesÆ (2007) description of an effective schoolwide literacy plan: An effective schoolwide literacy plan guides action on many levels, focusing multiple activities toward increasing students' reading, writing, and thinking skills. A comprehensive literacy action plan has action steps related to five key areas:        Strengthening Literacy Development Across the Content Areas;        Literacy Interventions for Struggling Readers and Writers;        School Policies, Structures, and Culture for Supporting Literacy;        Building Leadership Capacity; and        Supporting Teachers to Improve Instruction. (Chapter 5, n.p.)Data will be collected and analyzed to inform instruction and achievement throughout the course of the research. Such an approach is proven to enhance student learning and achievement.Third, authentic community partnerships will be strengthened. In schools where students face challenges related to equity of opportunity, family and community outreach are essential (Weiss, Lopez, Rosenberg, 2010). ôFunds of knowledgeö (Moll and Gonzelez, 1994) from family and community cultures must be explicitly valued and incorporated into the school literacy program (Reyes and Torres, 2007).  In addition, the changing dynamics of texts and literacy practices requires close examination and connections with community members, including the norms of family and youth culture (Moje, 2002; Pyo, 2015). By including the narratives and voices of middle school learners as part of the data collected, the study will build literacy practices through authentic, effective pedagogies. Fourth, a school-university collaboration will be established. This will fortify faculty and institutional credibility and will enhance the practicum experiences of teacher candidates. As Zeichner (2012) indicates, teacher preparation programs are currently perceived as being inadequate in their capacity to prepare candidates to face the challenges of teaching effectively in public schools. Policymakers corporate reformers are campaigning to reinforce the low regard in which traditional teacher preparation programs are held. To be perceived as worthy of investment, schools of education must demonstrate their willingness and ability to engage in efforts to ameliorate inequities and improve instruction. This project, by providing structured, intentional opportunities for a faculty researcher to interact with teacher candidates, practicing teachers, administrators, learners, parents, and community members in a focused collaborative initiative, provides promise in representing possibilities for future policy development. Finally, all these elements provide the possibility for a model of effective school turnaround practices with challenged schools. This is relevant locally, as Richmond Public Schools are struggling to provide high quality instruction with diminishing resources (ôInadequate Funding,ö 2016). The particular school that is the setting for this study was recently approved as ôPartially Accredited, With Warningö based on assessment scores. If student performance on state ELA and math assessments does not improve by the end of the 2016-17 academic year, it will be reconstituted (Virginia Board of Education, 2016). It is also relevant globally, as corporate reform initiatives that tend to minimize community involvement through increased standardization often result in greater segregation and intensified inequities (Swalwell, 2016, McNeil, 2000).</t>
  </si>
  <si>
    <t>In keeping with the nature of the data, the complexity of the instructional process, and a critical theoretical approach that privileges the lived experiences of participants as well as relational nature of research, the study will be conducted using narrative inquiry. Intentionally attending to the three dimensions of temporality, sociality, and place (Clandinin, 2007;Clandinin &amp; Huber, 2010), narrative inquiry is particularly well suited to examination of ongoing incidents (Webster &amp; Mertova, 2007) that shape experiences and processes of teaching and learning. The study will be guided by research questions, but will be influenced by planning sessions that will begin in August and continue throughout the academic year. The intervention will be a quality improvement activity for the school. In order to study that intervention, I plan to collect research data that will include student writing samples, reading logs, graphic organizers, and results from both local and state assessments. In addition, field notes from non-participant observation will be collected.  We need you to specify the kinds of observational data that will be collected. Data will include individual level student products (such as writing samples and reading logs) that will be de-identified and categorized by grade level by the PI prior to analysis, as well as school-wide de-identified aggregate data (such as attendance records and state assessment results). Based on initial interactions with the building principal, recommendations for a school-wide literacy plan will involve the following:1.  Organizing and implementing a schoolwide literacy program that includes effective, research-based strategies for English teachers to instructional leaders with colleagues across disciplines as part of a professional learning community. 2. Creating professional development opportunities focused on literacy, community partnerships, and data-driven decision-making.3.  Crafting and enacting school policies and practices that support the tenets above. Examples these are plentiful, but might include:          ?        Developing a morning Sustained Silent Reading program in which all members of the school community participate.?        Putting into effect events supporting a community-wide common text.?        Realizing regularly scheduled read-alouds that invite families and community partners to perform favorite texts, virtually or in person.?        Selecting, promoting, and encouraging engagement with an array of Young Adult literature for reluctant readersùespecially urban youth. Working with the building principal, we will create a steering committee to prioritize a set of action plans for professional development and community engagement. Data collection will begin with the notes from the first meeting and will continue and evolve throughout the course of the project. Because this project involves educational activities that are part of the regular classroom, flexibility with respect to data availability is necessary. There will not be a ôcontrolö group of students who do not experience improvements in instruction based on ongoing data analysis, for example. Data sources will include:?        Baseline assessment results from the Virginia Report Card?        Formative assessment results from initial classroom assessments of reading and writing?        Teacher, student, and parent narratives generated by surveys, interviews, and focus groups, as well as during regular school activities.?        Records of student performance, including report cards, attendance information, and running records.?        Correspondence between parents, teachers, administrators, and community partners.?        Tallies of books purchased, checked out, and reported as read by students, parents, teachers,     and community members.?        Records related to school and public library use.Data will be collected and analyzed, using narrative inquiry based in grounded theoretical approach that privileges the lived experiences of participants, on an ongoing basis so that instruction can be modified based on the needs of students. At the end of the school year, in spring 2017, state information on the results of standardized assessments will be compared with the results from spring 2016. These assessment data will be situated in the context of locally generated data such as formative assessments, running records, and student literacy portfolios to create a rich portrait of the effects of the schoolwide literacy initiative.</t>
  </si>
  <si>
    <t>" The researcher will work with the building principal, teachers in English language arts as well as teachers in other disciplines, VCU teacher candidates participating in a middle school fieldwork practicum, parents of students, and community partners to plan and execute a school-wide literacy program. "..."a critical theoretical approach that privileges the lived experiences of participants as well as relational nature of research"</t>
  </si>
  <si>
    <t>3 or 4, hard to see partner role</t>
  </si>
  <si>
    <t>CBPR is inherently a participatory method. This is a good example of community members as partners, versus a partner organization.</t>
  </si>
  <si>
    <t>2-3? ReR initiated. Not clear what the research activities are.</t>
  </si>
  <si>
    <t>" Faculty and students from the School of Social Work and Wellness Resource Center will work with ReR to plan, implement and evaluate ôAgri-Cultureö."</t>
  </si>
  <si>
    <t>DELETE</t>
  </si>
  <si>
    <t>"We will establish strong community-academic partnership by agreeing on specific research needs and capacities through a series of quarterly discussions/town-hall style meetings with the residents (principle 2). We project equitable power and partnership by involving the community in all aspects of the research project including identifying priority areas and developing research questions (principle 3)."</t>
  </si>
  <si>
    <t>"partnerships with local organizations (e.g. Brunswick Health Ambassadors). With the help of community residents (to be identified) and community partners, we will recruit via word of mouth and through the local newspaper. " Capacity building is also a stated goal.</t>
  </si>
  <si>
    <t>"The purpose of this study is to examine perceptions of community partners' experience with RHWP.  ...Through gaining an understanding of the community partners' experiences, opportunities to improve and strengthen the partnerships will be identified so that RHWP will be able to improve the experience of participants." With a closer read, I understand this protocol to reflect researchers' desire to learn *from* the community in order to improve its own work there. This, to me, reflects a specific distinction from Cat 4, in which the learning is still unidirectional "from" researcher "to" community, rather than a full cycle.</t>
  </si>
  <si>
    <t>This is their part 2?</t>
  </si>
  <si>
    <t>"These methods were identified by the advisory group of LGBTQ youth-serving organization representatives who assisted in designing the study and the instrument."</t>
  </si>
  <si>
    <t>Example of community member collaborators versus community partner organization collaborators</t>
  </si>
  <si>
    <t>CAB</t>
  </si>
  <si>
    <t>I could be wrong but seems like partnership between VCUSoM faculty</t>
  </si>
  <si>
    <r>
      <rPr>
        <rFont val="Calibri"/>
        <color theme="1"/>
        <sz val="12.0"/>
      </rPr>
      <t xml:space="preserve">"Contact information from families who contact Dr. Langberg's ADHD Clinic or who had participated in his previous research studies or who are participating in an ongoing research study (IRB #s HM20007128, HM14899, and HM20005122) will be used to recruit potential participants. Flyers will be given to community partners in </t>
    </r>
    <r>
      <rPr>
        <rFont val="Calibri"/>
        <b/>
        <color theme="1"/>
        <sz val="12.0"/>
      </rPr>
      <t>local middle and high schools</t>
    </r>
    <r>
      <rPr>
        <rFont val="Calibri"/>
        <color theme="1"/>
        <sz val="12.0"/>
      </rPr>
      <t>, pediatrician offices, our lab space, and the CPSD waiting room. Additionally, this study will be described on our PASS lab website using the same information on the recruitment flyer (https://pass.vcu.edu/research/); "</t>
    </r>
  </si>
  <si>
    <t xml:space="preserve">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         Stakeholders that have connections to VCUÆs LGBTQ+ community will be contacted using an initial email (transcript will be provided in full proposal) inviting them to participate in a survey and asking them to share the survey information with their network(s). These stakeholders will also be asked to share study information with other stakeholders or potentially eligible participants. Individuals who are identified will be contacted using the same initial email. A link to the Informed Consent page (included in the full proposal) will be included in this email.      Initial participants will also be provided with a link or advertising materials to share with other potential participants who may be asked eligible to participate in the study, including both LGBTQ+ students and those who may not be ôoutö or open about their sexuality or gender identity.      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Lastly, participant recruitment will occur via social media outlets such as Facebook, Twitter, and Instagram. Social media advertisements, including mobile-compatible ads, are a crucial way to recruit students and other young people to participate in online surveys. </t>
  </si>
  <si>
    <r>
      <rPr>
        <rFont val="Arial"/>
        <color theme="1"/>
        <sz val="12.0"/>
      </rPr>
      <t xml:space="preserve">This project will utilize a community-based participatory research (CBPR) design. A CBPR design is one that includes all community members, stakeholders, organizational representatives, and researchers in the steps of the research process--from identifying participants and drafting interview/focus group questions, to editing research reports (anonymized) and disseminating results. There are many noted benefits of this type of research design, including: learning from individuals who are most affected by the problem being studied; increasing trust between researchers and community being researched; developing culturally appropriate tools to capture more holistic data; increasing participation through community-based participatory recruitment.         Indeed, one of the biggest benefits of this research design for this project are that CBPR methods are known to improve research participation among communities that have been underrepresented and historically mistreated by traditional scientific and medical research models: ethnic and racial minority communities (White, Yuan, and Cook, 2013) and LGBTQ youth (Craig, 2011). Researchers note that the increase in use of community-based participatory research models has resulted in effective and thriving research on marginalized and ôvulnerableö populations (Tandon et al., 2007; Trinh-Shevrin et al., 2007), and enhanced understanding of the social and cultural dynamics surrounding the lived minority reality (Israel, Schulz, Parker, &amp; Becker, 1998).         As such, a steering committee comprised of faculty, staff, and community stakeholders and LGBTQ+ students is being created to inform the development and implementation of this project. Researchers on domestic and intimate partner violence have noted that ôcurrent definitions and instruments measuring intimate partner violence (IPV) and sexual assault are unlikely to detect the full nature and scope of violence against all womenö (Perilla, Lippy, Rosales, &amp; Serrata, 2011; Post, Biroscak, &amp; Barboza, 2011), and that a culturally-informed study of violence is necessary to ôprovide better estimates of the extent of IPV and sexual assault, and provide communities with the knowledge they need to address these problems in a culturally sensitive manner (White, Yuan, and Cook, 2013).         Similar to Craig (2011), we will be following a mixed-methodological community needs assessment plan, to examine the beliefs and experiences related to interpersonal violence of LGBTQ+ VCU students, as well as the needs of LGBTQ+ students to improve the universityÆs violence prevention programming and response, with three major phases: SEE PROJECT DESCRIPTION DOCUMENT BELOW FOR PICTURE     Figure 1. Community Assessment Phases (Craig, 2011) Phase One Sampling StrategiesPhase One consists of an online survey for all VCU students, with special attention to the targeted sampling of VCUÆs LGBTQ+ student population. VCU has just over 30,000 students enrolled and approximately 7% of them identify as LGBTQ+ (The Wellness Resource Center, 2014). This represents just over 2000 LGBTQ+ students, not including those who are not ôoutö or whom did not disclose their LGBTQ+ identity in the most recent data collection effort. For the purposes of data analysis, the ôtarget sampleö will include LGBTQ+ students who are 18 years or older and attend VCU (non-LGBTQ+ students who complete the survey will serve as the statistical reference category). A question in social scientific research that often arises in response to statistical testing is how large of a sample is ôlarge enoughö? This is particularly crucial to answer when researching minority populations that are already small in size. Roscoe (1975 has suggested: 1.        When samples are broken into subsamples, those subsamples should be the same size and follow the same rules of thumb detailed in the following:2.        In multivariate research (e.g. multiple regression) sample size should be at least ten times larger than the number of variables being considered.3.        There is seldom justification in behavioral research for sample sizes of less than 30 or larger than 500.4.        Within these limits (30 to 500), the use of a sample about 10% size of parent population is recommended. Alreck &amp; Settle (1995) state that it is seldom necessary to sample more than 10%. In addition to these ôrules of thumb,ö Weisberg &amp; Bowen (1977, p. 41) cite that if a researcher wants to maintain 95% level of confidence (meaning that the results obtained are only due to sampling error 5% of the time û a convention in the social sciences for statistical tests) than a sample of 400 is necessary. Given this, we aim to sample a minimum of 2000 students in Phase Oneùthe online survey. We include 15 independent variables in our analysis, but not necessarily all at once, and all regression models will only include one dependent variables at a time; as such our target sample size far exceeds ten times the number of variables included. Moreover, this target sample is less than 10% of the parent population (all VCU students; ~30,000). But, we need to ensure that we also sample at least 400 LGBTQ+ students and 400 non-LGBTQ+ students in order to ensure representativeness and minimize error in statistical estimates and group comparisons.        As such, the online survey firstly relies on random sampling techniques, in which all VCU students over the age of 18, with access to the internet, have an equal opportunity to see and complete the survey. However, in order to ensure a representative number of LGBTQ+ students complete the survey (for a 20% subsample size) and become eligible to participate in the focus groups, purposive and snowball sampling techniques will also be used. 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         Stakeholders that have connections to VCUÆs LGBTQ+ community will be contacted using an initial email (transcript will be provided in full proposal) inviting them to participate in a survey and asking them to share the survey information with their network(s). These stakeholders will also be asked to share study information with other stakeholders or potentially eligible participants. Individuals who are identified will be contacted using the same initial email. A link to the Informed Consent page (included in the full proposal) will be included in this email.         The Informed Consent document [see Appendix A1] will inform participants of the purposes of the study, risks involved, and information about the researcher(s). Because marginalized groups might be skeptical of researchers utilizing data in ways that could be harmful to public perception or safety of their community, researchers will disclose their LGBTQ-identifications with participants. The aim of this strategy is to mitigate skepticism on the part of participants ôdue to historical research-related abuse and misuse of data to harm or stigmatize already oppressed groupsö (Reed, Miller, Nnawulezi, &amp; Valenti, 2012, p. 23) and build rapport and trust between researchers and participants (Brown &amp; Gortmaker, 2009). Participants will be informed at this time of their ability to opt out of the study at any time.         Initial participants will also be provided with a link or advertising materials to share with other potential participants who may be asked eligible to participate in the study, including both LGBTQ+ students and those who may not be ôoutö or open about their sexuality or gender identity. The inclusion of those who have not yet publically disclosed their sexual or gender identities ensures the sample represents various levels of LGBTQ+ identity, including general non-heterosexuality and those who would otherwise not openly admit they are LGBTQ+. We intend to mitigate the potential negative effects of non-disclosed sexual and gender identities via the location of the focus groups (VCUÆs Wellness Resource Center, or ôThe Wellö), which will protect participantsÆ confidentiality in two ways: (a) participants will not be ôoutedö by entering the space, as it will not be marked as an LGBTQ-specific space and (b) all staff and student workers at The Well sign confidentiality agreements.         </t>
    </r>
    <r>
      <rPr>
        <rFont val="Arial"/>
        <b/>
        <color theme="1"/>
        <sz val="12.0"/>
      </rPr>
      <t>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Initial draft of these ads/flyers can be found in the full proposal.         Lastly, participant recruitment will occur via social media outlets such as Facebook, Twitter, and Instagram</t>
    </r>
    <r>
      <rPr>
        <rFont val="Arial"/>
        <color theme="1"/>
        <sz val="12.0"/>
      </rPr>
      <t xml:space="preserve">. Social media advertisements, including mobile-compatible ads, are a crucial way to recruit students and other young people to participate in online surveys. While email advertising tactics play a critical role in recruitment, college students are typically overburdened with emails from the school, professors, student clubs, promotions and other random groups and businesses: ôinstitutions of higher education deal with electronic spam, or unsolicited bulk messages, diminishing the institutionÆs ability to efficiently communicate by e-mailö (EDUCAUSE Evolving Technologies Committee, 2004). Today, 87% of all individuals aged 18-29 use Facebook (Pew Research Center, 2015a), and one recent study found that 95% of college students use Facebook regularly (Shweiki Media, 2013). As compared to traditional email, college students check Facebook or are on Facebook more than twice as much: spending an average of 101 minutes per day on Facebook and only 49 minutes per day checking email (Junco and Cotten, 2011).        Taken together, these above recruitment techniques will not only ensure a representative sample of VCU students, but also increase the total number of respondents, and thus the number of LGBTQ+ students, who are surveyed. Phase One Research TopicsPhase One questions will assess interpersonal/dating/sexual violence victimization, negative physical and psychological health outcomes of victimization, and basic health care and campus service provider utilization [see Appendix D for questions]. Participants will be given a Resource Brochure [see Appendix C] before beginning the online survey, outlining resources for experiences with triggers or discomfort due to participation. All individuals will be instructed explicitly that they may skip any item that they do not wish to answer. Individuals who indicate they identify as LGBTQ+ and have experienced interpersonal violence will be asked, at the end of the survey and through a separate unlinked webpage, to participate in a follow up focus group session. Participant confidentiality will be protected by providing a link at the end of a survey to a separate form [see Appendix D, Section J] that allows the participant to provide contact information if they choose. Those who indicate they would like to participate in the follow-up focus group will also be informed that an advocate and counselor will be present during and after focus groups.  Phase One Data Collection and Server AdministrationResearch Electronic Data Capture (REDCap) will be used to administer this survey. It is often recommended that any data collected from human subjects over computer networks be transmitted in encrypted format. This helps insure that any data intercepted during transmission cannot be decoded and that individual responses cannot be traced back to an individual respondent. In addition, if the content of the responses would pose risk to the respondents if the information were shared, it is recommended that the highest level of data encryption be used, within the limits of availability and feasibility. It is also recommended that for online data collection a professionally administered survey server be used or that: a) the server is administered by a professionally trained person with expertise in computer and Internet security, b) access to the server is limited to key project personnel and is configured with firewalls to minimize the possibility of external access to the server data, c) there are frequent, regularly scheduled security audits of the server, and d) the server is subject to the periodic security scans. At VCU, REDCap servers are guarded by multiple firewall and intrusion detection systems. All electronic connections to the REDCap environment are encrypted. The REDCap production system is comprised of a web server front-end and a MySQL database server back-end. The web server resides in a demilitarized zone to ensure that survey participants are able to access REDCap surveys from any device connected to the Internet. The data stored in the REDCap MySQL database server can be accessed by the REDCap end users by logging into https://redcap.vcu.edu and opening the REDCap project(s) that they have been granted access to by the owners of the projects.Phase One Data Analysis MethodsAt the end of Phase One, PI Coston will commence with cleaning and coding the data for a broad range of statistical analyses, including descriptive estimates (averages, percentages, patterns and trends) and inferential testing (correlation, multivariate and binomial logistic regression analysis, among others). In our analyses, we understand the independent variables to be those aspects of identity and/or knowledge/experience that have impacted or could impact the experience of sexual and/or dating violence. Our key independent variables include gender/gender identity, sexual orientation/identity, race/ethnicity, year in school, involvement/enrollment in a specialty college group (such as fraternity members, student athletes, and/or international students), being a native English speaker, and residency (on or off campus, with parents, in fraternity house, etc.). Other independent variables include prior knowledge of sexual/dating violence, prior experience with sexual/dating violence policies and programming, VCU-specific anti-violence training, and additional or outside anti-violence training.         Our main dependent variables, then, are experiences of sexual/dating/interpersonal violence while in college. We understand sexual violence to any non-consensual act of a sexual nature, ranging from sexual harassment to unwanted touching to rape. Sexual violence can and does happen to both men and women. Interpersonal and/or dating violence is a pattern of behaviors within the context of an intimate, sexual, or dating relationship that are used to maintain power and control over a partnerùthis can include physical violence, sexual violence, verbal abuse, emotional/psychological abuse, and control and/or social isolation. We will also assess stalking, which is a pattern of repeated and unwanted attention, harassment, contact, or any other course of conduct directed at a specific person that would cause a reasonable person to feel fear.        Other dependent variables include negative physical and psychological health outcomes and outcomes related to health care and service provider utilization. Specifically, to measure physical health-related outcomes, variables will be constructed that take into account the specific injuries received from the reported violence: such as (responses are open-ended to allow for unique physical injuries), broken bones, scratches, bruises, being knocked unconscious, or suffering such outcomes as a miscarriage or spinal cord injury, among others. To measure psychological health and well-being, we will ask participants if following violence victimization they sustained ôpsychological, emotional stressö injuries. We will also include a post-traumatic stress disorder inventory (adapted from the Impact of Event Scale developed by Daniel Weiss, San Francisco VA Medical Center, 4150 Clermont Street, San Francisco, CA 94121). This PTSD inventory measures the stressful and depressive thoughts experienced by the individual within the six months. To measure health care seeking behaviors, we will ask questions about the seeking out of medical care, emergency services, or surgery for physical injuries, or psychological counseling/treatment (via licensed practitioners or conversations with a crisis hotline, victimÆs advocate, or support group, etc.) for psychological injuries, emotional stress, and/or PTSD.          PI Coston will use Stata/SE 13 quantitative data analysis software for large datasets to complete a set of binary logistic regression models, assessing the risk factors for same-sex and LGBTQ+ interpersonal/dating/sexual violence, the health-related outcomes of that violence, and the health care and service provider seeking behaviors of victims/survivors, while controlling for key variables such as race/ethnicity, age, income, and insurance enrollment among others. Binary logistic regression models are typically used when the dependent variable is dichotomous (there are only two possible responses; i.e. have your experience physical violence by an intimate partner, ôyesö or ônoö) and the independent variables are either continuous (age in years) or categorical (race/ethnicity) variables.Data Storage/Disposal Personal identifying information and IP addresses will be kept separate from the data, and data will be stored in encrypted format. The data files will be coded to preserve the anonymity of individual participants. None of the identifiable information is pertinent or necessary to the analyses. If small sample size could be used to identify individuals during analysis, variables will be collapsed and outliers will be removed. Data will be stored on an external hard drive that is encrypted, locked in a drawer in the PIÆs office to which only the PI will have a key. The hard drive will occasionally connect to a password protected computer, used only by the PI, which will not be connected to a network or wireless internet while analyses are taking place. All temporary files created by quantitative or qualitative data analysis software will be redirected to an encrypted temporary file folder on the PIÆs computer, which will be routinely erased and cleared.  Computer data files will be protected by the removal of identifiers as well as the separate maintenance of data code books. All files will be archived in encrypted folders for a standard period of seven years. For the final disposition, all remaining temporary files will be erased, the hard drive will be stripped of all data and files, and component data destruction services will be used to ensure that no data can be recovered from obsolete or discarded electronic media. </t>
    </r>
  </si>
  <si>
    <t>I actually dont know but it is partnerships between VCU groups;</t>
  </si>
  <si>
    <r>
      <rPr>
        <rFont val="Calibri"/>
        <color theme="1"/>
        <sz val="12.0"/>
      </rPr>
      <t xml:space="preserve">CBPR (claimed; not thoroughly explicated) with VCU students. "In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Initial draft of these ads/flyers can be found in the full proposal.         Lastly, participant recruitment will occur via social media outlets such as Facebook, Twitter, and Instagram. "  "Additionally, this project will serve as the foundation for both focus groups/interviews on VCU's campus and a </t>
    </r>
    <r>
      <rPr>
        <rFont val="Calibri"/>
        <b/>
        <color theme="1"/>
        <sz val="12.0"/>
      </rPr>
      <t xml:space="preserve">potential partnership </t>
    </r>
    <r>
      <rPr>
        <rFont val="Calibri"/>
        <color theme="1"/>
        <sz val="12.0"/>
      </rPr>
      <t>with the Virginia Anti-Violence Project (VAVP) for community and statewide efforts"</t>
    </r>
  </si>
  <si>
    <t>If not a 1, then a 2</t>
  </si>
  <si>
    <t xml:space="preserve">The main purpose of this study is to evaluate early-phase interventions for refugee wellness promotion and build evidence for dissemination of the intervention model and curricula through refugee resettlement programs, local and national. Specifically, this study intends to address the gaps in research on both effectiveness and implementation of early interventions for newly resettled refugees to promote emotional wellness and social adaptation by enhancing social functioning and coping competency through TICM and strengthening refugeesÆ social capital and integration to the local community through TICO. This ôhybridö design of effectiveness-implementation research may help speed the translation of research findings into service and community practice settings, generating informative implementation strategies in addition to the increased knowledge of the trial. For this overarching goal, this study adopts a RE-AIM framework, which allows the research focusing on both outcomes and process of how interventions affect participants and setting. This is particularly useful for providing an evaluation of interventions that address multiple causes and ecological systems (Glasgow, Lichtenstein, &amp; Marcus, 2003). We will use a mixed method design employing focus groups and short surveys to address our specific aims. RE-AIM (Reach, Effectiveness, Adoption, Implementation, Maintenance) is instrumental in promoting the impact of health interventions by evaluating the dimensions considered most relevant to real-world implementation, such as the capacity to reach underserved populations, to be adopted within diverse settings and to maintain the effects in given contexts (Glasgow et al., 2003). Each category (along with analysis unit) of RE-AIM is:?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This framework will not only allow the researchers to investigate continuum of effectiveness and implementation, but also provide a systematic context for the evaluation of intervention impacts implemented at both levels of individuals and settings. </t>
  </si>
  <si>
    <t xml:space="preserve">The study will start with focus group interviews with staff members of community partnering refugee resettlement agencies. As per the findings of the focus group interviews, this study will finalize details of research design, instruments, as well as intervention materials. This IRB protocol is only for the focus group part and a future amendment will be submitted to address subsequent phases of the research. The purpose of this evaluation study is to understand the challenges and gaps in serving refugees who are traumatized and/or experience mental health concerns and to assess how competency-based training and trauma-informed interventions affect your service provision to refugee clients and their resettlement outcomes. The outcomes will be compared with those who are in comparison group (those in another resettlement agency located in Virginia). All the staff members as well as key volunteers working with the resettlement agencies are invited to take part in this study.ProjectAll staff members of your office will be invited to attend the Trauma-informed care for refugee training. The research team will invite you to a focus group interview, followed by several sessions of training to be offered every or every other week. Specifics, including training format, competencies, time and frequency, will be discussed and determined as a group (rather than research team imposing pre-determined ideas). The training sessions may include such topics as: refugee trauma and mental health, cross-cultural communication and interaction, cultural humility, sensitivity and competency, building trauma-informed community, and so forth. For monitoring and evaluation purposes, we may have to record some of the discussions during training and interventions upon your agreement.Procedure: Focus Group InterviewWe will explore gaps and needs in refugee resettlement through the lens of refugee trauma and mental health and hope to understand how trauma-informed training and intervention can improve refugee newcomersÆ psychosocial outcomes. To do this, we will use focus groups with resettlement agency staff at the beginning and end of the project, as well as at a 6 Month Follow-up Meeting to obtain feedback and inputs on the project.  1.        1st Focus Group: This will be done before the project starts in order to obtain your perspectives on current refugee resettlement and your expectations for training and intervention to better address traumatized refugee clients. We will ask questions about your experiences with refugee clients; strengths, as well as challenges and gaps, of current resettlement program; expected competencies to better respond to refugee needs around trauma and mental health. This focus group will also decide details of training, such as format, timeline, subjects, objectives and competencies.2.        2nd Focus Group: This will be done at the end of the training. We will ask questions about what parts of the training went well and what areas we can improve for better impact on the resettlement program.3.        3rd Focus Group: This will be done 6 months after the 2nd focus group. The questions will include effect of training, useful competencies, remained gaps and challenges, and any future suggestions for the project.          For transcription purposes, we may have to record the discussions upon your agreement. TimeEach focus group interview will take about 1.5 hours (4.5hrs in total). Training time will depend on group discussion, as well as suggestions from resettlement agency supervisors and headquarter (roughly estimated for 20 hours or less). Project locationThe project will take place in resettlement agency offices or any place that convenience you and other participants, though we will secure and provide a private space that is convenient for all participants. =====================================Below is a proposed outline of the study, details of which are subject to change. A total of five resettlement agencies provide R&amp;P services in seven localities of Virginia. The Greater Richmond area and Charlottesville are two of the largest resettlement sites, having hosted over 2,500 refugees since 2013 and prominent refugee groups that have resettled in Virginia include people from Iraq, Burma, Democratic Republic of Congo, Bhutan, Afghanistan, Iran, and Cuba (ONS, 2017). Three resettlement agencies provide refugee programs in Richmond and one of them (i.e., International Rescue Committee or IRC) also provides R&amp;P services in Charlottesville. Participants &amp; ProceduresThe proposed study aims to include 100 refugee adults (over 18), who arrive in Richmond or Charlottesville, Virginia, in FY2018 (specifically between January and February, 2018). Based on the previous records of refugee arrivals, the largest refugee groups in these two localities will be Afghani, Bhutanese, Burmese, Congolese, and Sudanese refugees. Due to language issues and limited resources, we will recruit only the largest ethnic group (or two largest ones when the largest group members are less than 50) to the proposed intervention assessment. Due to the unpredictable nature of refugee R&amp;P program, the group(s) will be determined when FY2018 plan is announced in September, 2017. Since R&amp;P services may vary across organizations in terms of timeframe and capacity, this study will select the same resettlement agency in two localities (one in Richmond and the other in Charlottesville). Each locality will be allocated to one of the first two intervention conditions (agency level), followed by the second two conditions (community level) [See Letters of Support from the refugee resettlement agency and state partners].The proposed intervention components comprise two-tiers: Trauma-informed case management (TICM; agency-based) and trauma-informed cultural orientation (TICO; community-based). To determine which components of the intervention show effects separately and combined, this study adopts a factorial design (2 X 2) and uses four groups: 1) TICM plus TICO (both agency and community levels); 2) TICM (agency level only); 3) TICO (community level only); and 4) None. A factorial design is known to be the most efficient design to reveal effective and ineffective components of intervention (Buscemi et al., 2016), by analyzing how the components of intervention and their mechanisms of change interact (Bonell et al., 2012). First, one of the two localities between Richmond and Charlottesville will be chosen for TICM training. Based on the previous training modules and curricula by Im, we are going to develop and implement competency-based training to all staff members of the selected agency between July and December, 2017. The TICM will be designed to include the seven domains of trauma-informed care articulated by SAMHSA (2014): 1) early screening and comprehensive assessment; 2) consumer driven care and services; 3) trauma-informed, responsive and educated workforce; 4) emerging and evidence-informed best practices; 5) safe and secure environments; 6) trauma-informed community partnerships; and 7) a performance monitoring system. The trained agency case managers and staff will provide the TICM to 50 newly resettled refugees during their regular R&amp;P service period (i.e., 60 days). After R&amp;P, a half of the TICM recipients will be assigned to a TICO group in the community (group 1), while the other half will stay in the routine practice of refugee resettlement and no intervention will be provided (group 2). In the other locality, the other agency will provide their regular R&amp;P services to 50 new arrivals during the same time period, and a half of refugee clients will receive TICO (group 3) and the other half will not (group 4) [See Table 1]. The community-based TICO will be based on the ImÆs CHW that comprises 8 sessions (2 hour per session), co-facilitated by trained refugee peer mentors and community service providers. The TICO sessions will include interactive sessions on healthy eating, healthy body and healthy mind, acculturation &amp; resettlement stress, understanding trauma and stress, healthy coping, helping others, and community building. In total, twenty-five newly arrived refugees of each locality (25 in Richmond and 25 in Charlottesville) will receive the TICO for 8 weeks between March and April, 2018. Although known as a rigorous study design, RCT is not going to be applied to intervention assignment in this study. RCT is important to confirm interventionÆs efficacy, where variables are well controlled and optimized, which, however, may hinder the translation of findings and be inadequate for implementation inquiries with multiple contextual variations that are of main interest (Bonell et al., 2012). This study purports to understand æwhat works for whom and under what circumstancesÆ, while RCT dismisses differences in how interventions interact with social determinants in different contexts and how both intended and unintended effects operate through the process. One of the most up-to-date community-based RCT with refugee populations (Goodkind et al., 2016) also pointed out that the study is limited by interactions between groups and diffusion effects of the intervention. Since this proposed study assesses collective, as well as individual, level of measures, such as social capital, adaptation and maintenance questions, RCT that concerns interactions and diffusion effects is not suitable. Despite reasonable estimate and planning, this study has to heavily rely on the community partner (resettlement agencies) to identify, recruit, and engage refugee community members. Therefore, the details proposed here are subject to change and this IRB form will require future amendment. </t>
  </si>
  <si>
    <t>Eval Study?</t>
  </si>
  <si>
    <t>"The current application aims to assess a refugee wellness intervention model during the early resettlement phase that the PI developed (i.e., Im, 2014) and build evidence on the two-tiered interventions of trauma-informed care for refugee populations. .. interview with community partners to explore gaps and needs in training for trauma-sensitive case management and interventions for refugee newcomers."</t>
  </si>
  <si>
    <t xml:space="preserve">3 or 4 </t>
  </si>
  <si>
    <r>
      <rPr>
        <rFont val="Calibri"/>
        <sz val="12.0"/>
      </rPr>
      <t xml:space="preserve">Initiated by MERC. Yet MERC is also a university-community partnership. </t>
    </r>
    <r>
      <rPr>
        <rFont val="Calibri"/>
        <color rgb="FF1155CC"/>
        <sz val="12.0"/>
        <u/>
      </rPr>
      <t>https://merc.soe.vcu.edu/about/</t>
    </r>
  </si>
  <si>
    <t>Overview. The project will be conducted in two phases:  In Phase 1 (Months 1-2), feasibility of CBT4CBT study procedures will be pilot tested with N = 4 women admitted to RBHA-NC (Baseline, delivery of CBT4CBT, discharge assessment, weekly smartphone assessments, and 4 and 12-week follow-ups). In Phase 2 (Months 3-12), the 2-arm pilot clinical trial will be completed with N=66 women randomized to either treatment as usual (TAU; standard care control) or TAU with access to the CBT4CBT program (TAU+CBT4CBT; intervention condition) and followed through 12 weeks post-discharge. Recruitment.  RBHA-NC admits approximately 10 women/month into residential treatment. The study coordinator (SC) will work with site staff to identify potential participants with minimal disruption to clinical care. Site staff will provide potentially eligible individuals with the study flyer, and tell them that if they are interested, they are invited to meet with the SC to learn more about the study. The SC will meet with interested participants in a private area to screen for eligibility (see attached "Recruitment Script"), and tell them more about the study. IRB-approved flyers will also be posted in common areas at RBHA-NC informing patients about the research. The SC will perform patient recruitment, informed consent, and the baseline assessment. Based on previous research, we estimate 80% will meet criteria and give consent. For the RCT (Phase 2), we will enroll 7-8 women/month (N=66 over approximately 10 months) with 85% (N=56) completing the 4 and 12-week follow-ups. Undergraduate students will be trained to assist with the study under SC supervision. Screening and Consent. Women who meet eligibility criteria will be invited to participate in an RCT for relapse prevention. Those who are interested in participating will sign an IRB-approved consent form (see attached) and be scheduled for a baseline visit.Eligibility. Participants will be females admitted to RBHA-NC for residential substance abuse treatment. Inclusion criteria: 1) =18 years of age; 2) female; 3) meet DSM-5 criteria for a SUD (current); 4) own a phone; and 5) can return to facility for 4- and 12-week (Phase 2) follow-up. Exclusion criteria: 1) pregnant; or 2) cognitive or psychiatric impairment, or language barriers that preclude informed consent.Measures. Assessment measures cover domains relevant to relapse and will occur at baseline, discharge from RBHA-NC, by phone (weeks 1, 2, and 3 post-discharge) and in person at 4 and 12-weeks post-discharge (see attached "Assessment Content" for assessments and schedule of administration).Randomization. Following the baseline assessment, participants will be randomly assigned to either treatment as usual (TAU; standard care control) or TAU with access to the CBT4CBT program (TAU+CBT4CBT; intervention condition) using a computer-generated random numbers table.CBT4CBT Treatment Group. The CBT4CBT program consists of seven modules based on a NIDA-published CBT manual (Carroll, 1998) used in several previous RCTs across a range of substance-using populations (Carroll et al., 1994; Carroll et al., 2006; Carroll et al., 2006; Carroll et al., 2005). As described by Carroll et al., 2008, ôthe modules cover the following core concepts: 1) understanding and changing patterns of substance use, 2) coping with craving, 3) refusing offers of drugs and alcohol, 4) problem-solving skills, 5) identifying and changing thoughts about drugs and alcohol, and 6) improving decision-making skills.ö The first module provides instructions about the programÆs use. Following completion of this introductory module, participants can complete the modules in the order they want and can access the modules as many times as they wish.         As described by Carroll et al., 2008, the material in each module is presented by first introducing a key concept with a brief æmovieÆ to depict a particular situation associated with substance use, explaining the key skill covered in the module with graphics and voice-overs, and then replaying the movie to illustrate a different outcome when the characters apply the skills to the situation. Each module is followed by an interactive assessment and a short vignette to further explain the skills covered, how to apply them across settings, and demonstrations of practice assignments (e.g., æhomeworkÆ). This overall format is intended to mirror the CBT manualÆs therapist guidelines for structuring sessions (e.g., introduction of the concept, didactic instruction, practice via modeling and role-plays, assessment of the patientÆs understanding, and homework). Further, this format offers the unique advantages of multimedia computer-assisted instruction, including presentation of information in a range of media formats. Each module takes approximately 45 minutes to complete. A demonstration of the CBT4CBT program can be found here: http://www.cbt4cbt.com/demo/         Women will access the CBT4CBT program on a computer in a private area at RBHA-NC. With 30-day length of stay, women will be scheduled to complete two 1-hour sessions per week for their first 3.5 weeks of treatment (7 total). SC/RA will be available to guide participants and answer questions at each session. Participants will access the program through an ID/password system to protect confidentiality and allow monitoring of how often they access the modules. While scheduled sessions will provide protected time to access CBT4CBT, women will be able to access the modules throughout their residential stay. Follow-Up Schedule. Follow-up assessments will be completed at discharge (in-person); weekly for weeks 1-3 (via phone); and in-person at 4 and 12 weeks post-discharge.  Except for phone check-in visits, all measures and procedures described below have been used by Dr. Svikis in previous studies and yielded &gt;80% rates of participation.Discharge: SC or trained RA will administer the 20 min assessment (see "Assessment Content" for schedule) and the participant will be asked whether they prefer to complete the phone assessments over the phone with the SC or have the survey be sent to them via text message. If the participants prefers the survey be sent via text, the survey will be piloted on their phone to ensure the survey delivers appropriately. Weeks 1, 2 and 3 Post-Discharge:  A critical component of feasibility is the pilot testing of weekly phone assessments. Women will have the choice of completing these surveys over the phone with the SC or have the survey sent to them via text message (e.g., using Survey Monkey). Women will be given this choice due to some women not having access to smartphones that are able to receive the survey via text. This brief assessment (&lt;10 minutes) will include a subset of questions from the primary and other central outcome measures, including substance use, coping skills, and depression (see attached "Phone Assessment Content"). Using TLFB framework, participants will report on days of use over the past week. Women will be contacted weekly (either by phone or text) for weeks 1-3 following discharge to complete their assessments (see attached Phone Assessment Script). If the survey is not completed within three hours of the text/call, the participant will receive a reminder text or call. If the survey is still not completed, the participant will receive one more reminder the following day. The weekly phone assessments will maintain contact with the women post-discharge and serve as a reminder for their 4-week follow-up assessment. Weeks 4 and 12 Post-Discharge Assessment: The 4 and 12-week follow-up visits will be in person visits at the Institute for Women's Health (IWH) that will take approximately 60 minutes to complete. Visits will be scheduled at discharge with phone reminder one week and one day prior to appointment. If participants do not show for their appointment they will be contacted using the information provided on their Participant Tracking Form (see attached Assessment Content). The RA/PI will make three attempts to make contact with the participant before considering them lost to follow up. If participants no-show at two scheduled appointments, they will also be considered lost to follow-up. In person visits at IWH will assess subset of baseline measures (see "Assessment Content" for schedule) as well as the Treatment Services Review. In addition, breathalyzer and urine samples will be collected to assay more objectively for recent alcohol and drug use.  Compensation (gift cards). Participants will receive $20 each for baseline and discharge assessments, $10 for each phone check-in ($30 total) and $30 each for the 4 and 12-week follow-ups for a total of $130 in either electronic of physical gift cards to local merchants (e.g., Walmart, Target).Data Analysis. Feasibility will be assessed with descriptive statistics characterizing participants (e.g., demographics, substance use, stress); program (e.g., rate of admission and informed consent, length of stay), and follow-up participation and relapse rates at 4 and 12 weeks. CBT4CBT satisfaction and usefulness will be characterized. CBT4CBT and TAU relapse rates (primary outcomes) will be compared at 4 and 12 weeks (any use; days of use) to estimate effect size and power the full-scale RCT in a R01 application to NIH. Exploratory analyses will be used to identify correlates of treatment outcomes (e.g., coping skills). Discussion with RBHA-NC staff post-study will inform future research opportunities as well.</t>
  </si>
  <si>
    <t>Established relationship w/ RBHA-NC; this initial research will seed future CBPR.</t>
  </si>
  <si>
    <t xml:space="preserve">The way it is written is like a 5, but not sure who the community partner really is. </t>
  </si>
  <si>
    <t>co-learning; "Young people who are interviewed will be invited to participate in an advisory group, with a goal of recruiting 5-7 young people to participate in the group (which will meet three times over a 4 month period)." "Mirroring the same CGT approach as in the co-learning group, sample agendas and potential discussion topics for the advisory group meetings have been developed, however, emergence is built into the design by inviting advisory group members to discuss emergent themes generated throughout the research process and by collaborating with advisory group participants in modifying or augmenting meeting agendas or activities."</t>
  </si>
  <si>
    <t>Not sure</t>
  </si>
  <si>
    <t>"this project will be used as a launching space for the development of a local participatory action research team of LGBTQ young people. Participants will be offered an opportunity to engage in ongoing collective research if they are interested."</t>
  </si>
  <si>
    <t>"Because their role in the study is distributing information about the study and referring interested participants to the study team, VA DARS and the participating school systems are not engaged in the research study, nor do they meet the criteria as community partners." (This is old criteria; they would fit within our new framework of levels.)</t>
  </si>
  <si>
    <t>Working with Engaging Richmond bumps it from a 2 to a 3 in my opinion.</t>
  </si>
  <si>
    <t>2 b/c the partner facilitates recruitment though the study doesn't otherwise reflect any aspects of CEnR.</t>
  </si>
  <si>
    <t>This meets the criteria for a 3 b/c the partner agency facilitates data retrieval about a topic of specific interest *to* the partner agency. Otherwise would be a 0.</t>
  </si>
  <si>
    <t>" recruitment materials will be posted in selected places throughout the recruitment area, such as healthcare providersÆ offices (obstetric, primary care, and mental health practices), community centers, and publicly accessible internet websites (e.g. electronic methods of advertisement in VCU media- VCU TelegRam, digital message boards). Social media outlets will also be used, such as facebook and twitter. (see the research lab's facebook page: www.facebook.com/VCUMindfulMoms/; note that the research's lab Twitter account will be made soon"</t>
  </si>
  <si>
    <t xml:space="preserve">The VCU evaluation team has the following responsibilities during this evaluation:A.        Responsibilities1.        Analysis of enrollment patternsThe VCU Department of Health Behavior and Policy will:a.        Obtain information from DMAS and the health plans on membersÆ plan enrollment after the 90 day open enrollment period, as well as the plan that they were initially assigned to.   b.        Conduct analyses that compute the overall rate of plan switching, as well as by region, member demographic and health characteristics.c.        Compare rates of switching into and out of individual health plans.   d.        Examine the alignment between Medicare D-SNP plans and Medicaid plans, and how that changed between initial plan enrollment and after the open enrollment period.e.        Prepare report that summarizes the results of the analysis.2.        Member satisfaction surveyVCU researchers from the Department of Health Behavior and Policy will:a.        Design survey questionnaire, with input from DMAS. The survey questionnaire will be pilot tested in order to ensure that the survey instrument is easily understandable, readable, and clear.b.        Design sampling method, and obtain enrollment data from DMAS for the purpose of sample selection and obtaining contact information.c.        Obtain approximately 1,000 completed surveys by maild.        Conduct a limited number of telephone interviews with members who do not respond to the mail survey.e.        Design database and conduct data entryd.   Survey data will be linked with claims data in order to assess the impact of care coordination and satisfaction on healthcare utilization. 3.        Evaluation of care coordinators VCU researchers from the Department of Family Medicine and Population Health, and the Department of Health Behavior and Policy will:a.         Conduct semi-structured interviews over the phone with members, case managers, others who coordinate acute and long-term support services, health care providers, health plans, and patient advocacy groups.  b.        Analyze and develop key themes from interviews.c.        Develop preliminary findings for the annual report.   4.         DMAS will provide the following to VCU researchers:a.        Information on CCC+ membersÆ initial plan enrollment, as well as their plan enrollment after the 90 day open enrollment period.  b.        CCC+ member files that include the mailing address and telephone numbers (if available).c.        Identification and contact information for a select group of care coordinators, health care providers, and providers of long-term support services for Medicaid members.d.        Trends in rates of nursing home admissions to be included in the annual report.  Questionnaires, mailings and other study related documents will be developed during the first 90 days of the policy evaluation. Any materials mailed or presented to participants will be sent to the IRB for prior review and approval. This project will be ongoing. Additional amendments will be submitted as the evaluation plans are updated or revised. </t>
  </si>
  <si>
    <t>"Design survey questionnaire, with input from DMAS. The survey questionnaire will be pilot tested in order to ensure that the survey instrument is easily understandable, readable, and clear. Design sampling method, and obtain enrollment data from DMAS for the purpose of sample selection and obtaining contact information."</t>
  </si>
  <si>
    <t>This seems only lightly CEnR. I could also see it categorized as a 0.</t>
  </si>
  <si>
    <t>They don't even really have a partner</t>
  </si>
  <si>
    <t>or O; community recruitment is barely articulated and no more CEnR qualities</t>
  </si>
  <si>
    <t>"The Virginia Geriatric Education Center (VGEC) consortium is composed of Virginia Commonwealth University (VCU), the University of Virginia (UVA), and Eastern Virginia Medical School (EVMS). The core institutional partners (VCU, UVA, EVMS) all have medical schools and are organized as a consortium because they complement one anotherÆs expertise in achieving broad inter-professional training in geriatrics and, to, effectively cover the state.  This core is supplemented by established commitments from community clinical partners that include, but are not limited to: Riverside Health System, Mountain Empire for Older Citizens, Inc. Program of All-inclusive Care for the Elderly (MEOC PACE), and Community Memorial Hospital (CMH)."</t>
  </si>
  <si>
    <t>See above dilemma re: meta- CEnR</t>
  </si>
  <si>
    <t>Same Q re: meta- reserach on CEnR. Consider adjusting criteria to include meta- studies as 4 (conventional) or 5 (perhaps more controversial but if the idea is that PIs are learning from partners' experiences in order to adapt projects, programs, etc...?)</t>
  </si>
  <si>
    <t>Design:The current research project comprises two studies that will take be conducted concurrently. In Study 1, we will collect data using an intensive longitudinal design (ILD) in which students will interact with the RoboCogger app several times per week over the course of the study. Each student will interact with the app a minimum of 10 times and, in doing so, will answer a series of questions related to their writing self-regulation, motivation, and self-efficacy. In Study 2, we will implement a randomized controlled trial (RCT) to test the impact of the RoboCogger app on studentsÆ writing metacognition, motivation, and performance. This trial will randomly assign participants to one of three conditions: 1) the RoboCogger intervention, 2) a paper and pencil intervention based on principles similar to the RoboCogger intervention, and 3) a control condition that reflects ôbusiness as usualö (BAU) writing practices. Each condition will have approximately 40 students, for a total sample size of about 120. The use of these three conditions should provide a range of valuable contrasts that allow comparisons of both content (Metacognition intervention conditions vs. BAU) and delivery mechanism (RoboCogger vs. Paper and pencil). Outcomes (writing metacognition, self-regulation and engagement, motivation, performance, and writing and reading achievement) will be measured before and after the five-week intervention period and treatment contrasts will be assessed according to the analysis plan below. Participants in Study 1 will comprise those randomized to the RoboCogger intervention in Study 2.The project employs a mixed-methods approach to research, gathering both quantitative and qualitative data (see Measures below). Quantitative data will consist of studentsÆ responses to Likert-style survey questions as well as assessments of studentsÆ writing quality. Qualitative data will consist of studentsÆ responses to open-ended survey questions.Participants and Setting:All schools in the Chesterfield County Public Schools (CCPS) district (approval for study granted by school district) will be invited to participate in this study. Of the participating schools, random selection will be used to select participating students. Approximately 300 students, ranging in grades 3 - 12, will be invited to participate in this study.Measures:Wechsler Individual Achievement Test (Third edition), Pearson. Wechsler Individual Achievement Test (Third edition) (WIAT-III) is a nationally normed instrument that identifies student academic strengths and weaknesses. The current study will employ the Essay Composition subtest of the WIAT-III to assess students' spontaneous, compositional writing skills within a 10-minute time limit.  Writing Perceptions, Motivation, and Self-Regulation Inventory (WPMSRI). The Writing Perceptions, Motivations, and Self-Regulation Inventory (WPMSRI) includes the following sub-scales: the Writing Attitudes Scale, the Self-Efficacy for Writing Scale, the Writing Feedback Attitudes Scale, the Perceptions of Writing Environments Scale, and the Writing Self-Regulation Aptitude Scale.         Writing Attitudes Scale. The Writing Attitudes Scale (Bruning, et al., 2011; Zumbrunn, et al., 2010) consists of four items that ask students to rate their overall opinions about writing on a scale from 1 (never) to 4 (almost always). CronbachÆs a for this scale is .80. Sample items from this scale are: ôI like writingö and ôI feel bad when I write (reverse coded).öSelf-Efficacy for Writing Scale. The Self-Efficacy for Writing Scale (SEWS; Bruning, et al., 2011; Zumbrunn, et al., 2010) consists of 9 items that ask students to rate on a scale from 1 (never) to 4 (almost always) how confident they are that they can perform specific writing skills. CronbachÆs a for this scale is .81. Sample items from this scale are: ôI can spell my words correctly,ö ôI can think of many ideas for my writing,ö and ôI can keep writing even when it is difficult.ö Writing Feedback Attitudes Scale.  The Student Writing Feedback Attitudes Scale (Zumbrunn et al., 2014) consists of five items that ask students to rate their overall opinions about the feedback that they receive from teachers and peers on a scale from 1 (never) to 4 (almost always). CronbachÆs a for this scale is .88.  Sample items from this scale are: ôI like talking about writing with other studentsö and ôI feel good about teachersÆ comments about my writing.öPerceptions of Writing Environments Scale.  The Perceptions of Writing Environment Scale (Zumbrunn, 2014) consists of six items that ask students to rate their perceptions of the social writing environment on a scale from 1 (never) to 4 (almost always). CronbachÆs a for this scale is .79. Sample items from this scale are: ôMy classmates are excited about writing,ö ôMy teachers are excited about teaching writing,ö and ôMy teachers care about how well I write.ö Writing Self-Regulation Aptitude Scale. The Writing Self-Regulation Aptitude Scale (Zumbrunn et al., 2014) consists of 12 items that ask students to rate on a scale from 1 (never) to 4 (almost always) their planning and metacognitive behaviors throughout the writing process. CronbachÆs a for this scale is .80. Sample items from this scale are: ôBefore I start writing, I plan what I want to write,ö ôI keep writing even when itÆs difficult,ö and ôI make my writing better by changing parts of it.ö Technology Experience Survey. Several survey questions will be asked to gauge student experiences with technology. These questions are: ôWhich types of technology do you have access to? (Smartphone; Computer; Tablet; iPod; Gaming Console);ö ôHow often do you use each of the following (Smartphone; Computer; Tablet; iPod; Gaming Console)? (Multiple times a day; At least once a day; One or more days a week; One or more days a month; Rarely; Never);ö "How comfortable are you using apps on a computer?;" and "How comfortable are you using apps on a mobile device (e.g., smartphone, tablet)? (Not very comfortable; Somewhat comfortable; Mostly comfortable; Very comfortable);" RoboCogger Experience Survey. Three posttest questions will be asked only of the students participating in the technology intervention group to gauge student experiences with the intervention: "How would you rate your overall experience with RoboCogger? (Very bad; Bad; Neutral; Good; Very good)"  "How has RoboCogger changed the way you write?" and "How has RoboCogger changed the way you feel as a writer?" Demographic Information. Students also will be asked to report their average grades on their writing assignments.  School districts will provide information on each studentÆs age, gender, primary language spoken at home, ethnic background, socioeconomic status, special education/gifted status, and reading and writing grades.Click-tracking/trace Data (Technology Intervention Group Only). Click-tracking/trace data regarding student use of the web app will be gathered from the RoboCogger website server. Such data will include how often students log into RoboCogger, number of projects attempted, length and description of projects, students' reported reason for working on projects, number of features students use, as well as the time spent on each of the features. Information will also include the goals students set for their writing, students' ratings of their writing attitudes and goals, and students' responses to journal prompts (e.g. "What part of my writing experience made me feel this way?").Writing Metacognition Journal Data (Paper Pencil Group Only). Students' writing metacognition journals will be collected. Journal data will include number of projects attempted, length and description of projects, students' reported reason for working on projects, and number of journal features students use. Information will also include the goals students set for their writing, students' ratings of their writing attitudes and goals, and students' responses to journal prompts (e.g. "What part of my writing experience made me feel this way?").Free Writing Journal Data (Control Group Only). Students' free-writing journals will be collected. Journal data will include number of daily writing entries and word count of daily writing entries.Procedures:Group Assignment Procedures: All student participants will be randomly assigned to the RoboCogger intervention group, the pencil and paper intervention group, or the control group. RoboCogger Intervention Procedures: All participants assigned to the RoboCogger intervention condition will be introduced to the app by members of the research team. Using RoboCogger with their own technology (no hardware/technology devices will be provided to students), students will set writing goals, track their progress toward meeting these goals, maintain a journal describing their successes and challenges with writing tasks, and track their writing motivation. Students will meet with the research team for training on how to use the technology. Training will consist of a full explanation of each feature of the web app and all procedures. Students will have the opportunity to ask questions about the technology. Researchers will help students log in and set up personal information. Participants will then be instructed to log in and track their goal progress and attitudes, as well as journal about their writing experiences at least once a day on each school day during the 3-week intervention. When creating a project in the RoboCogger app, students will create a name for the project, set a due date for the project, and will provide a short description of the project (e.g. IÆm writing a story about dinosaurs). Students will also choose 1 goal from a pre-specified list of goals (e.g. ôI want to work on writing complete sentencesö) that they want to focus on during their writing project.After creating a project and setting a writing goal for that project, students will log into the app and respond to questions about their writing attitude (how they felt about writing) and their progress toward meeting their goal each day. Students will respond to both questions by selecting one of five cartoon faces displaying emotions ranging from extremely unhappy to extremely happy. Additionally, after responding to the question about their daily writing attitudes, students will be asked to respond short open-ended prompts regarding their writing experience (e.g. ôWhat part of my writing experience made me feel this way?ö). These open-ended responses are intended to be no more than a few sentences.After logging their writing attitude and goal progress each day, the RoboCogger app will provide students with a graph showing their attitudes and goal progress over the course of the writing project. This feedback will allow students to monitor their reported writing attitudes and goal progress.  Additionally, students will receive various achievement badges within the technology upon completing certain activities within the app. For instance, students will receive a badge for logging their attitude three days in a row. Together, these automated forms of feedback (i.e. the graphs and the badges) are intended to motivate students to use the RoboCogger app and therefore engage in metacognitive monitoring of their writing.Pencil and Paper Group Procedures: All participants assigned to the paper and pencil intervention condition will be introduced to study procedures by members of the research team. Participants in the pencil and paper intervention group will receive an intervention analogous to the RoboCogger intervention, albeit with no technological components. Participants will receive a bound packet in which they will set writing goals, track their progress toward meeting these goals, maintain a journal describing their successes and challenges with writing tasks, and track their writing motivation at least once a day on each school day during the 3-week study. Each packet will contain enough response sheets for participants to complete one response per day during the intervention, plus five additional sheets in case some are damaged. Researchers will provide students with packets at the beginning of the intervention, which students will keep throughout the course of the intervention.Control Group Procedures: All participants assigned to the control condition will be introduced to study procedures by members of the research team. Participants in the control group will receive the writing instruction that they would typically receive at school. Participants will also receive a bound packet in which they use to free-write at least once a day on each school day during the 3-week study. Each packet will contain suggestion prompts and enough response sheets for participants to complete one response per day during the intervention, plus five additional sheets in case some are damaged. Researchers will provide students with packets at the beginning of the intervention, which students will keep throughout the course of the intervention.Pretest and Posttest Data Collection Procedures. All participants will complete the WPMSRI and the Essay Composition subtest of the WIAT-III as a pretest and posttest. All participants will also complete the technology experience survey at posttest. Finally, students participating in the technology intervention group will complete the RoboCogger Experience Survey at posttest. Data collection will take place in studentsÆ school. Pretest and Posttest data collection should take approximately 30-45 minutes for all students. Classroom Teacher Involvement in Study Procedures. Classroom teachers will not be actively engaged in this research project. Though data collection will take place in studentsÆ classroom, all research procedures will be carried out by the research team.</t>
  </si>
  <si>
    <t>I don't thin I should include this in algo</t>
  </si>
  <si>
    <t>"A multidisciplinary steering committee will be assembled and include leaders from hospital administration, medicine, nursing, respiratory therapy, nutrition, physical therapy, social work, child life, and pharmacy, as well as representatives from the family and patient advisory boards."</t>
  </si>
  <si>
    <t xml:space="preserve">The capacity building training and psychosocial intervention materials that are culturally adapted to the refugee community will improve resettlement outcomes including health literacy and healthy behaviors, perceived adjustment to the host community, sense of community, emotional distress, and social functioning.In addition to exploring the impacts of the training and intervention, we would also like to explore the process of adaptation of the curricula and challenges and opportunities in the implementation and dissemination of the program. Sample questions regarding process evaluation will include open-ended questions that:* Are important to program staff and stakeholdersò Address important program needs ò Reflect program goals, strategies, and objectives of your program.ò Can be answered with available resources, including funds and personnel expertise.ò Can be answered within the available timeframe.ò Provide information to make program improvements* The types of questions were adopted from CDC's Evaluation Briefs (https://www.cdc.gov/healthyyouth/evaluation/pdf/brief4.pdf). We may also embed some questions from the RE-AIM framework to gain insights about the program's development and the impact in the setting. Sample questions will also include:?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This framework will not only allow the researchers to investigate the continuum of effectiveness and implementation, but also provide a systematic context for the evaluation of intervention impacts implemented at both levels of individuals and settings. </t>
  </si>
  <si>
    <t xml:space="preserve">This evaluation/follow-up study is to understand your process of adopting and implementing the training and/or intervention modules, called trauma-informed cross-cultural psychoeducation (TICCP) and/or community wellness workshop (CWW). 1. For the settings where participants' inputs on the program were already collected, we will ask agency's permission to use the collected information. In case some agency might want to get consent (verbal or written) from participants for using the agency's evaluation data for this "research", we will gain permission from each participant of TICCP/CWW for us to utilize the gathered information for the research purpose. If not agreed, the information provided by the participant will be identified by agency staff who can track the person's record and it will be then excluded from the study. Both interview and survey data from the agreed participants will be provided by the agency/community who implemented TICCP/CWW. We will request agencies to deidentify any personal information, if any, and utilize no identifiable information. When not possible, we will deidentify the data, for example, from the data (ex. no names are supposed to be collected in the survey or discussions, but in case names are included to audio files or survey forms, we are going to remove them before analysis).All the information will be de-identified and no personal information will be included to any of our analyses. The data is based on generic evaluation questions, such as what went well, what was missing, what should be addressed in the future or what can be done based on the current program, which are already embedded to the TICCP/CWW curricula. The survey questions are also very basic (assessment of knowledge/skills before and after TICCP/CWW) plus a few open-ended questions. Two sets of questionnaires actually used by implementing agencies are as following:1. Group Discussion: Evaluation and FeedbackPurpose: Facilitate discussion regarding the efficacy of the Community Wellness Workshop, and identify areas of growth for future facilitation.  ò        What new knowledge did you learn from the courses?ò        What could be improved for future classes?ò        Have you found differences in yourself and your families?ò        Have you tried bringing change to yourself and your families?2. ôFacilitator Debrieföò        Gather with other facilitators, if available, and discuss/evaluate the session:o        How did the session go? [Overall reflection]o        What went well? [Successes]o        What can be done differently? [Challenges]o        Did they grasp the concept of the session?o        Did the session benefit any other the facilitators?ò        Discuss the agenda for the following session, or collectively agree on an appropriate time to do so prior to the following session.2. For the agencies and communities who decided to utilize TICCP/CWW but no information is collected, we are going to ask participants and facilitators of TICCP/CWW about their interest in participation in the evaluation study (either or both interviews and/or surveys). Open-ended questions on the process of adaptation and implementation will be added to basic questions on "evaluation", such as:* how was TICCP/CWW perceived to program staff and stakeholders?ò Did TICCP/CWW address important program needs?ò Did the program reflect program goals, strategies, and objectives of your program?ò Can the program be implemented with available resources, including funds and personnel expertise?ò Can the program be answered within the available timeframe?ò Does the program contribute to the improvements of your practice or competencies?Also, a few questions, when relevant, related to RE-AIM can be added to understand how the TICCP/CWW program has been unfolded. ?        Reach (individual): the percentage and characteristics of individuals receiving the intervention?        Effectiveness (individual): the impact of the intervention, including anticipated and unanticipated outcomes ?        Adoption (setting): the percentage and representativeness of settings that adopt the intervention?        Implementation (setting): the consistency and cost of delivering the intervention?        Maintenance (individual &amp; setting): Long-term sustainability at both the setting and individual levels. </t>
  </si>
  <si>
    <t>This protocol describes itself as CBPR but there's no tangible evidence of that approach.</t>
  </si>
  <si>
    <t>"We will recruit potential participants through flyers posted in General Pediatrics at the ChildrenÆs Pavilion, with the Division of Pediatric Allergy and Immunology, and the Pediatric Pulmonology Clinic, which are all a part of the VCU Department of Pediatrics. In working with the Pediatric Pulmonology clinic at VCU, Cerner will be used to identify adolescents that have asthma between the ages of 13 and 17 years. Cerner will be accessed only by research staff or staff at the Pediatric Pulmonology Clinic with Cerner access. We will recruit patients through the clinic using our IRB-approved flyers. We will recruit families from the waiting room and during their clinic visits. We will also recruit participants through flyers and recruitment events in community-based organizations, such as community-based pediatric offices, local YMCAs, WIC offices, rental offices, neighborhood center, and housing complexes. This may include hanging up flyers, handing flyers to parents, and sending flyers home from school/daycare with children. Flyers will also be hung in local shops within the community. We will also advertise in the Richmond Times Dispatch and Richmond Magazine, and will run an advertisement with the VCU TelegRAM."</t>
  </si>
  <si>
    <t>"The young adults will be recruited using flyers and word of mouth at UMFS- Project Life events. "</t>
  </si>
  <si>
    <t xml:space="preserve">Goals:1.        Implement a youth violence prevention strategy that includes school-based universal and selective interventions focused on middle school youth, and a selective family intervention for high risk youth.2.        Evaluate the community-level impact of this intervention strategy through continuous collection of data on individual- and community-level indicators of violence and associated risk factors using a multiple baseline design in which the timing and order in which the communities begin the intervention is randomly assigned.3.        Evaluate the effectiveness of the school intervention component within this multifaceted strategy by assessing its impact on both primary outcomes and on the specific mediators it targets.4.        Develop a plan to sustain this intervention within the participating communities and prepare materials to support its dissemination in other communities (assuming it is found effective).5.        Use this project as an opportunity to mentor and provide training to doctoral-level students, postdoctoral fellows and faculty in youth violence prevention.Specific Aims:1.         Recruit middle school students including an initial sample of approximately 630 students, and a replacement sample each year that includes approximately 210 students who enter the sixth grade plus 7th and 8th grade transfer students (approximately 15-30) to replace student participants who have left the school, and approximately 110 teachers in three Richmond Public Middle Schools for participation in evaluation activities.2.         Begin implementation of the school-based universal intervention in one of the participating schools at the end of Year 1, in a second school at the end of Year 2, and provide support for beginning implementation in the third school at the end of the project. 3.         Begin implementation of the selective family intervention in one of the participating schools during Year 2, in a second school during Year 3, and offer training to the third school at the end of the project.4.         Collect surveillance data on key indicators related to violence within the three participating communities for the period representing the duration of the project.5.         Collect data from participating students (four waves per year), and teachers and staff (three waves per year) throughout the project. </t>
  </si>
  <si>
    <t xml:space="preserve">I am not really sure about this one </t>
  </si>
  <si>
    <t>Community partners helped identify schools; "The community-level intervention component includes involving community members on the Bullying Prevention Coordinating Committee, developing partnerships with community members to support the schoolÆs program, and helping to spread the bullying prevention message to the community."</t>
  </si>
  <si>
    <t>Background information on transitions of care will be gathered through a search of the primary literature using PubMed and Google Scholar. A visit to Dominion Place will occur to facilitate the researchersÆ understanding of the location and see how the Wellness Clinic is run.  The onsite, full-time social worker and Dominion Place Wellness Clinic preceptors will serve as the primary contacts at Dominion Place.         Prior to participant recruitment and data collection, the research procedures will be approved for use with human subjects. The residents of Dominion Place will be informed of the opportunity to participate in this research project at informational sessions held in the activity room on-site on a predetermined date.  The on-site full-time social worker will be consulted to determine the best date and availability of the room.  The informational sessions will address the requirements to participate in the project. The requirements to participate in this research project include contacting the researchers within 14 days of returning home from a hospital visit, providing the researchers with discharge instructions from that hospital visit, and current medications. The residentÆs current medications can be presented either in the form of a medication list or the bottles that the medications were dispensed in to the resident. At the conclusion of the information session, patients will be provided with a pamphlet containing the participation requirements and contact information of the researchers, including email addresses and telephone number.        For participation, the resident will need to complete an informed consent process. Participants will undergo a structured interview with the researchers. During this post-hospitalization interview, participants will be asked questions assessing the reason for his or her most recent hospital visit and their understanding of discharge medication regimens. The questions will primarily be open ended and administered verbally to enable residents with low literacy the greatest opportunity to participate. A medication review will also be conducted during this structured interview. The discharge medication regimen will be compared to the current medication regimen of the patient. If any discrepancies are detected the participant will be referred for consultation with medical providers at the Dominion Place Wellness Clinic or their primary care provider in the community. The structured interview and medication review will last approximately 30 to 45 minutes.         This research project will be conducted until at least 25 post-hospitalization structured interviews have been performed or within a three month time frame, whichever occurs first. Participants with multiple hospital visits within the allotted study time frame of three months may contact the researchers for each time frame, but only the initial contact will be included in the 25 post-hospitalization interview criteria. Immediately following the post-hospitalization structured interviews, the responses will be de-identified and recorded in an excel spreadsheet for later conventional content analysis. Each study participant will be assigned a coded number. The coded number will be used in the excel spreadsheet for data analysis. The structured interview hardcopies will be stored in a locked file cabinet in a secure office on the third floor of Dominion Place. These hardcopies will be destroyed after data analysis. Once the hardcopies are destroyed the coded number for each participant cannot be linked to any individual participant.</t>
  </si>
  <si>
    <t>The anonymous health survey will be conducted at the Richmond City Health Department Sexually Transmitted Infections (STI) Clinic and five of their satellite clinics located in public housing areas around Richmond (see non-VCU sites for further information).Richmond City Health Department STI Clinic: The evaluation staff will approach adult patients in the STI clinic waiting area either prior to their appointments or after and ask them if they would be interested in participating in a computer delivered anonymous health survey. The patients will be eligible to participate in the survey based on meeting the following criteria: 1) be 18 years or older; 2) receiving STI treatment or is a partner of the STI patient (as determined by presence in the STI waiting area); 3) ability to understand English; 4) not show any signs (i.e., incomprehensible or slurred speech) of cognitive impairments, psychotic symptoms, delirium or impairment due to recent drug use. This determination will be made based on the evaluation assistantÆs interaction with the patient and his/her ability to complete the consent and consent quiz. If the participant says no or is not eligible to participate, they will be thanked for their time and not approached again. If the patient states they are interested, the evaluation assistant will bring them over to the evaluation survey table located in the waiting area and seated at one of the three computers where they will be given a set of head phones. The evaluation assistant will open up the survey software. A consent form will appear in front of the patient. Peedy the Parrot (the survey avatar) will orally deliver the consent form information including the purpose of the survey (to gather patientÆs experiences with substance use, general health questions, mental health and social support and self-esteem).  After reading the consent form (appendix A). Peedy will then administer a brief 4 question True and False consent quiz (See Appendix A) about the survey procedure to ensure adequate comprehension and proficiency in English. Potential patients must score 75% correct (with review of incorrect answer).If a participant scored 100% on the consent quiz, the participant will read "congratulations! all your answers are correct! Raise your hand for the evaluation assistant." The evaluation assistant will come over, ask if they have any questions and put in a code to advance to the survey.  The Evaluation Assistant must submit the code in order for the participant to advance. If the participant misses one or more questions, the participant will get "Thank you for completing the quiz.  We want to take a moment to review your answers, please raise your hand for the evaluation assistant." The EA will then review informed consent elements, enter code in the computer that will allow participants to repeat the 4-item quiz  The evaluation assistant will stay with them while they complete the quiz. If the participant does not pass, then they are not able to continue in the study. If they pass, the Evaluation Assistant will enter a code to take them to the survey. The modification will keep participants from moving forward to the survey without the evaluation assistant verifying they meet criteria (including passing 4-item consent quiz). In addition, the screen messages participants will now receive on the screen should be different enough for the EAs to accurately determine if a participant has passed the consent quiz or needs further review and retesting. A paper version of the consent will be given to the participant. Once consent is complete, Peedy will then ask the patient if they would like to participate in the survey. The patient will then click a ôyesö or ônoö box. If the patient clicks no, Peedy will thank the patient for their time and the browser will close. The evaluation assistant will thank the patient for their time and the patient will return to the waiting area. If the patient clicks yes, a survey number will be generated and the survey will begin. The evaluation assistant will return to their designated area at the table where they are unable to view the computer screen. Peedy will provide a brief tutorial on how to answer the various questions on the computer. Once the participant goes through the tutorial, the survey will begin (See Verbal Consent and Quiz document). The survey time is estimated to average 10-30 minutes depending on the how the patient answer a series of health questions. Based on the reported waiting times from RCHD staff, in most cases, the patient should be able to finish the survey prior to their appointment. However, patients who are interested can also have the option of waiting until after their appointment to take the survey.  If the participant completing a survey is called back for their appointment, the evaluation assistant will record the participantÆs survey number and close out the survey. After the participant has finished their appointment, they can return to the survey area where the evaluation assistant will enter the participantÆs survey id and return them to their survey. Once the survey is complete, Peedy will instruct the participant to raise their hand signaling to the evaluation assistant that the survey is complete. The evaluation assistant will close the survey and provide the participant with a $10 Wal-mart/Target or other merchant gift card. Participants will be required to complete the VCU W-9 form (See attached). Receipts will be stored in a locked filing cabinet in Mrs. CathersÆ VCU office (located 1000 E. Marshall Street) and submitted to VCU Procurement weekly. Participants will only be allowed to take the survey one time. The evaluation assistant will be available to assist the patient with any questions.  Recruitment at area RCHD satellite community clinics:  The waiting area in RCHD satellite clinics, unlike the main RCHD STI waiting area, is combined with other health services. To protect the confidentiality and privacy of the patients, recruitment procedures will be modified. Specifically, the nurse/nurse practitioner will be asked to give an colored notecard (Appendix D) to any patient who is 18 years or older and present for the care of an STI complaint. The nurse/nurse practitioner will inform the patient that VCU is conducting an anonymous health survey in the waiting area and if they are interested, they should bring their card to evaluation assistant in the waiting area or designated location. The card will alert evaluation staff the patient meets the base criteria for the survey.  Only patients with a colored card will proceed with the computer directed introduction to the survey. The availability of space differs between the 5 sites. Three of the sites have private rooms where evaluation staff can set up a table for the computer tablets. One site is limited in space and will be limited to one computer laptop/tablet in use in the waiting room.  There is a private area in the waiting are for the patient to participate. Only one patient can be seen at a time in this particular clinic and evaluation staff do not anticipate needing more than one tablet at the site. All other procedures (listed above) remain the same. To protect potential participants of the survey from being known to others in the waiting area as potentially having an STI, a patient must present a colored notecard. If a patient who does not have a colored card asks about the survey and how to take it, they will be told that patients are selected each morning based on a variety of factors and they cannot enroll anyone not identified in that way. The Survey:The anonymous health survey covers a range of domains that include questions for several valid and reliable instruments including: 1)        General Demographics2)        Three questions from the Fagerstrom Nicotine Dependence Scale (Heatherton, Todd F. et al. 1991 The Fagerstr÷m Test for Nicotine Dependence: a revision of the Fagerstr÷m Tolerance Questionnaire. British Journal of Addiction 86:1119-1127.)3)        The WHO AUDIT for alcohol screening (Babor, TF; Higgins-Biddle, JC, Saunders, JB and Monteiro, MG. AUDIT: The Alcohol Use Disorders Identification Test: Guidelines for use in primary care. 2nd ed. World Health Organization, Department of Mental Health and Substance Dependence. )4)        CAGE-AID for drug screening (Ewing JA. Detecting alcoholism: the CAGE questionnaire. J Am Med Assoc. 1984;252:1905û7..)5)        Mental Health Screening Form III 6)        PAQ-9 (only if participant designates depression in the past year) (Developed by Drs. Robert L. Spitzer, Janet B.W. Williams, Kurt Kroenke and colleagues, with an educational grant from Pfizer Inc. No permission required to reproduce, translate, display or distribute).7)        Sexual health questions from SUNNs Surveillance questionnaire8)        A variety of quality of life questionnaires for the CDC HRQOL9)        Rosenberg Self-Esteem Scale (Rosenberg, M. (1965). Society and the adolescent self-image. Princeton, NJ: Princeton University Press.)10)        Multidimensional Scale of Perceived Support (Zimet, G.D., Dahlem, N.W., Zimet, S.G. &amp; Farley, G.K. (1988). The Multidimensional Scale of Perceived Social Support. Journal of Personality Assessment, 52, 30-41.)11)        Selected questions for the Addiction Severity Index covering patients trouble or bothered by several psychosocial life events. (Mc Lellan, A. T., et al. (1992). The fifth edition of the Addiction Severity Index: Cautions, additions and normative data. Journal of Substance Abuse Treatment, 9 (5), 461-480.)</t>
  </si>
  <si>
    <t>The study will be implemented at the Sheltering Arms Rehabilitation Hospital û Hanover facility, in occupational and physical therapy gyms and intervention settings, and outside on SARH property. Immediately following signed consent, participants will complete a battery of screenings to assure adequate cognitive and physical stability for ongoing participation.  Areas to be screened and instruments used for screening will include:ò        Balance evaluation using the Smart Balance Master and the Functional Gait Assessment.ò        Determination of any long-standing condition that may affect balance, e.g., vertigo, lower extremity neuropathy. A brief interview will be used to assure absence of confounding medical conditions that might result in center of mass challenges.ò        Activities of daily living evaluation using the 9-item self-report of basic ADL and IADL from the Melbourne Low Vision ADL Index (MLVAI) in a modified format that only requires Yes/No responses.ò        Visual acuity, contrast sensitivity, and visual field tesing using appropriate tests from the Brain Injury Visual Assessment Battery for Adults (BiVaba).ò        Cognitive/intellectual disability using the Mini Mental Status Exam (MMSE).Indications of severe balance, ADL or vision issues not detected upon screening for inclusion will result in removal of the participant from the study.Low vision simulation goggles will be used to simulate moderate to severe macular degeneration in normally sighted older adults. Participants will wear 20/400 acuity vision simulator goggles. The cited literature described above supports the use of low vision simulation goggles in preliminary studies such as this that examine center of mass changes in people with low vision. Participants will complete a series of ADLs under environmental conditions that are typically visually challenging to people with low vision, e.g., carrying a basket of laundry in a dimly lit corridor, wearing house slippers while walking across an unlevel surface, reaching and placing items overhead or in an under-sink cabinet, stepping in and out of a bathtub in bare feet, climbing and descending steps, and moving from one walking surface (e.g., a sidewalk) to another (e.g., a lawn). In a second trial condition, all participants will wear clear goggles that do not alter vision but create a parallel experience to the trial in which participants use low vision simulation goggles. Because this is a visual analysis, data collection consists of videotaping of participants as they perform ADLs with vision impairment via vision simulation goggles and with normal vision. The investigators will determine the best videotaping angles, based on the tasks to be performed, to capture the most likely indicators of change of mass. This will probably consist of videotaping from behind and lateral to the participant.Also indicated by the cited literature, changes in center of mass can lead to falls under unsupervised conditions. Should the need arise during data collection, investigators will be present to provide physical assistance; participants will be completing activities in a guarded environment to reduce falls risk. Standby assistance is appropriate as it is likely to provide necessary and sufficient protection, and it is the standard method rehabilitation professionals use when treating patients with potential balance risks. The visual characteristics in typical environments (e.g., bathrooms, kitchens, lawns and driveways) are important aspects of this study because they are likely to have an impact on center of mass differently than would a simulated ADL activity. Between the first and second set of activities, participants will take a short 10-15 minute break to sit down, rest, and have a beverage and snacks if preferred.Upon completion of both trials, participants will be asked 4 open-ended questions about the experience of wearing the goggles and any impact they experienced on their balance.        An innovative characteristic of this study is that all activities will be video recorded and analyzed using Noldus software to identify any center of mass changes due to the simulated low vision condition and compare performance to normal vision. Researchers will view and identify indicators of changes in center of mass independently. Analyses will determine the reliability of the scoring procedures.</t>
  </si>
  <si>
    <t>"Potential subjects will be identified through use of a flier placed in churches, community organizations, and assisted living facilities with permission from the designated authorities for each setting or via word of mouth...The study will be implemented at the Sheltering Arms Rehabilitation Hospital û Hanover facility"</t>
  </si>
  <si>
    <t>"Work with program staff to develop graphic representations of processes; mine &amp; aggregate data in Grantee Progress Reports to learn what and how data are utilized; capture, store and eventually make public the grantmaking process, how investments are working, what can work better and why."</t>
  </si>
  <si>
    <r>
      <rPr>
        <rFont val="Calibri"/>
        <color theme="1"/>
        <sz val="12.0"/>
      </rPr>
      <t xml:space="preserve">"Contact information from families who contact Dr. Langberg's ADHD Clinic or who had participated in his previous research studies or who are participating in an ongoing research study (IRB #s HM20007128, HM14899, and HM20005122) will be used to recruit potential participants. Flyers will be given to community partners in </t>
    </r>
    <r>
      <rPr>
        <rFont val="Calibri"/>
        <b/>
        <color theme="1"/>
        <sz val="12.0"/>
      </rPr>
      <t>local middle and high schools</t>
    </r>
    <r>
      <rPr>
        <rFont val="Calibri"/>
        <color theme="1"/>
        <sz val="12.0"/>
      </rPr>
      <t>, pediatrician offices, our lab space, and the CPSD waiting room. Additionally, this study will be described on our PASS lab website using the same information on the recruitment flyer (https://pass.vcu.edu/research/); "</t>
    </r>
  </si>
  <si>
    <r>
      <rPr>
        <rFont val="Arial"/>
        <color theme="1"/>
        <sz val="12.0"/>
      </rPr>
      <t xml:space="preserve">This project will utilize a community-based participatory research (CBPR) design. A CBPR design is one that includes all community members, stakeholders, organizational representatives, and researchers in the steps of the research process--from identifying participants and drafting interview/focus group questions, to editing research reports (anonymized) and disseminating results. There are many noted benefits of this type of research design, including: learning from individuals who are most affected by the problem being studied; increasing trust between researchers and community being researched; developing culturally appropriate tools to capture more holistic data; increasing participation through community-based participatory recruitment.         Indeed, one of the biggest benefits of this research design for this project are that CBPR methods are known to improve research participation among communities that have been underrepresented and historically mistreated by traditional scientific and medical research models: ethnic and racial minority communities (White, Yuan, and Cook, 2013) and LGBTQ youth (Craig, 2011). Researchers note that the increase in use of community-based participatory research models has resulted in effective and thriving research on marginalized and ôvulnerableö populations (Tandon et al., 2007; Trinh-Shevrin et al., 2007), and enhanced understanding of the social and cultural dynamics surrounding the lived minority reality (Israel, Schulz, Parker, &amp; Becker, 1998).         As such, a steering committee comprised of faculty, staff, and community stakeholders and LGBTQ+ students is being created to inform the development and implementation of this project. Researchers on domestic and intimate partner violence have noted that ôcurrent definitions and instruments measuring intimate partner violence (IPV) and sexual assault are unlikely to detect the full nature and scope of violence against all womenö (Perilla, Lippy, Rosales, &amp; Serrata, 2011; Post, Biroscak, &amp; Barboza, 2011), and that a culturally-informed study of violence is necessary to ôprovide better estimates of the extent of IPV and sexual assault, and provide communities with the knowledge they need to address these problems in a culturally sensitive manner (White, Yuan, and Cook, 2013).         Similar to Craig (2011), we will be following a mixed-methodological community needs assessment plan, to examine the beliefs and experiences related to interpersonal violence of LGBTQ+ VCU students, as well as the needs of LGBTQ+ students to improve the universityÆs violence prevention programming and response, with three major phases: SEE PROJECT DESCRIPTION DOCUMENT BELOW FOR PICTURE     Figure 1. Community Assessment Phases (Craig, 2011) Phase One Sampling StrategiesPhase One consists of an online survey for all VCU students, with special attention to the targeted sampling of VCUÆs LGBTQ+ student population. VCU has just over 30,000 students enrolled and approximately 7% of them identify as LGBTQ+ (The Wellness Resource Center, 2014). This represents just over 2000 LGBTQ+ students, not including those who are not ôoutö or whom did not disclose their LGBTQ+ identity in the most recent data collection effort. For the purposes of data analysis, the ôtarget sampleö will include LGBTQ+ students who are 18 years or older and attend VCU (non-LGBTQ+ students who complete the survey will serve as the statistical reference category). A question in social scientific research that often arises in response to statistical testing is how large of a sample is ôlarge enoughö? This is particularly crucial to answer when researching minority populations that are already small in size. Roscoe (1975 has suggested: 1.        When samples are broken into subsamples, those subsamples should be the same size and follow the same rules of thumb detailed in the following:2.        In multivariate research (e.g. multiple regression) sample size should be at least ten times larger than the number of variables being considered.3.        There is seldom justification in behavioral research for sample sizes of less than 30 or larger than 500.4.        Within these limits (30 to 500), the use of a sample about 10% size of parent population is recommended. Alreck &amp; Settle (1995) state that it is seldom necessary to sample more than 10%. In addition to these ôrules of thumb,ö Weisberg &amp; Bowen (1977, p. 41) cite that if a researcher wants to maintain 95% level of confidence (meaning that the results obtained are only due to sampling error 5% of the time û a convention in the social sciences for statistical tests) than a sample of 400 is necessary. Given this, we aim to sample a minimum of 2000 students in Phase Oneùthe online survey. We include 15 independent variables in our analysis, but not necessarily all at once, and all regression models will only include one dependent variables at a time; as such our target sample size far exceeds ten times the number of variables included. Moreover, this target sample is less than 10% of the parent population (all VCU students; ~30,000). But, we need to ensure that we also sample at least 400 LGBTQ+ students and 400 non-LGBTQ+ students in order to ensure representativeness and minimize error in statistical estimates and group comparisons.        As such, the online survey firstly relies on random sampling techniques, in which all VCU students over the age of 18, with access to the internet, have an equal opportunity to see and complete the survey. However, in order to ensure a representative number of LGBTQ+ students complete the survey (for a 20% subsample size) and become eligible to participate in the focus groups, purposive and snowball sampling techniques will also be used. Representatives of student organizations focused on LGBTQ+ issues (e.g., Queer Action, LGBTQIA and Allied Social Work Organization) and those focused on interpersonal violence (e.g., Students Advocating for Violence Education and Support [SAVES], Men against Violence [MAV]) will be contacted and asked to share a request for participation with their members and/or listservs. This information will also be forwarded to campus listservs that share information related to these issues (e.g., Equality VCU; GenderSafe; VCU Department of Gender, Sexuality, and WomenÆs Studies; Office of Multicultural Student Affairs). Attempts will be made to obtain a racially and ethnically diverse sample by contacting multicultural student organizations (e.g., Black Psychologist Student Association, Muslim Student Association, Filipino Americans Coming Together). In order to ensure diverse subgroups are represented in the sample, departments such as Athletics and Greek Life will also be contacted.         Stakeholders that have connections to VCUÆs LGBTQ+ community will be contacted using an initial email (transcript will be provided in full proposal) inviting them to participate in a survey and asking them to share the survey information with their network(s). These stakeholders will also be asked to share study information with other stakeholders or potentially eligible participants. Individuals who are identified will be contacted using the same initial email. A link to the Informed Consent page (included in the full proposal) will be included in this email.         The Informed Consent document [see Appendix A1] will inform participants of the purposes of the study, risks involved, and information about the researcher(s). Because marginalized groups might be skeptical of researchers utilizing data in ways that could be harmful to public perception or safety of their community, researchers will disclose their LGBTQ-identifications with participants. The aim of this strategy is to mitigate skepticism on the part of participants ôdue to historical research-related abuse and misuse of data to harm or stigmatize already oppressed groupsö (Reed, Miller, Nnawulezi, &amp; Valenti, 2012, p. 23) and build rapport and trust between researchers and participants (Brown &amp; Gortmaker, 2009). Participants will be informed at this time of their ability to opt out of the study at any time.         Initial participants will also be provided with a link or advertising materials to share with other potential participants who may be asked eligible to participate in the study, including both LGBTQ+ students and those who may not be ôoutö or open about their sexuality or gender identity. The inclusion of those who have not yet publically disclosed their sexual or gender identities ensures the sample represents various levels of LGBTQ+ identity, including general non-heterosexuality and those who would otherwise not openly admit they are LGBTQ+. We intend to mitigate the potential negative effects of non-disclosed sexual and gender identities via the location of the focus groups (VCUÆs Wellness Resource Center, or ôThe Wellö), which will protect participantsÆ confidentiality in two ways: (a) participants will not be ôoutedö by entering the space, as it will not be marked as an LGBTQ-specific space and (b) all staff and student workers at The Well sign confidentiality agreements.         </t>
    </r>
    <r>
      <rPr>
        <rFont val="Arial"/>
        <b/>
        <color theme="1"/>
        <sz val="12.0"/>
      </rPr>
      <t>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Initial draft of these ads/flyers can be found in the full proposal.         Lastly, participant recruitment will occur via social media outlets such as Facebook, Twitter, and Instagram</t>
    </r>
    <r>
      <rPr>
        <rFont val="Arial"/>
        <color theme="1"/>
        <sz val="12.0"/>
      </rPr>
      <t xml:space="preserve">. Social media advertisements, including mobile-compatible ads, are a crucial way to recruit students and other young people to participate in online surveys. While email advertising tactics play a critical role in recruitment, college students are typically overburdened with emails from the school, professors, student clubs, promotions and other random groups and businesses: ôinstitutions of higher education deal with electronic spam, or unsolicited bulk messages, diminishing the institutionÆs ability to efficiently communicate by e-mailö (EDUCAUSE Evolving Technologies Committee, 2004). Today, 87% of all individuals aged 18-29 use Facebook (Pew Research Center, 2015a), and one recent study found that 95% of college students use Facebook regularly (Shweiki Media, 2013). As compared to traditional email, college students check Facebook or are on Facebook more than twice as much: spending an average of 101 minutes per day on Facebook and only 49 minutes per day checking email (Junco and Cotten, 2011).        Taken together, these above recruitment techniques will not only ensure a representative sample of VCU students, but also increase the total number of respondents, and thus the number of LGBTQ+ students, who are surveyed. Phase One Research TopicsPhase One questions will assess interpersonal/dating/sexual violence victimization, negative physical and psychological health outcomes of victimization, and basic health care and campus service provider utilization [see Appendix D for questions]. Participants will be given a Resource Brochure [see Appendix C] before beginning the online survey, outlining resources for experiences with triggers or discomfort due to participation. All individuals will be instructed explicitly that they may skip any item that they do not wish to answer. Individuals who indicate they identify as LGBTQ+ and have experienced interpersonal violence will be asked, at the end of the survey and through a separate unlinked webpage, to participate in a follow up focus group session. Participant confidentiality will be protected by providing a link at the end of a survey to a separate form [see Appendix D, Section J] that allows the participant to provide contact information if they choose. Those who indicate they would like to participate in the follow-up focus group will also be informed that an advocate and counselor will be present during and after focus groups.  Phase One Data Collection and Server AdministrationResearch Electronic Data Capture (REDCap) will be used to administer this survey. It is often recommended that any data collected from human subjects over computer networks be transmitted in encrypted format. This helps insure that any data intercepted during transmission cannot be decoded and that individual responses cannot be traced back to an individual respondent. In addition, if the content of the responses would pose risk to the respondents if the information were shared, it is recommended that the highest level of data encryption be used, within the limits of availability and feasibility. It is also recommended that for online data collection a professionally administered survey server be used or that: a) the server is administered by a professionally trained person with expertise in computer and Internet security, b) access to the server is limited to key project personnel and is configured with firewalls to minimize the possibility of external access to the server data, c) there are frequent, regularly scheduled security audits of the server, and d) the server is subject to the periodic security scans. At VCU, REDCap servers are guarded by multiple firewall and intrusion detection systems. All electronic connections to the REDCap environment are encrypted. The REDCap production system is comprised of a web server front-end and a MySQL database server back-end. The web server resides in a demilitarized zone to ensure that survey participants are able to access REDCap surveys from any device connected to the Internet. The data stored in the REDCap MySQL database server can be accessed by the REDCap end users by logging into https://redcap.vcu.edu and opening the REDCap project(s) that they have been granted access to by the owners of the projects.Phase One Data Analysis MethodsAt the end of Phase One, PI Coston will commence with cleaning and coding the data for a broad range of statistical analyses, including descriptive estimates (averages, percentages, patterns and trends) and inferential testing (correlation, multivariate and binomial logistic regression analysis, among others). In our analyses, we understand the independent variables to be those aspects of identity and/or knowledge/experience that have impacted or could impact the experience of sexual and/or dating violence. Our key independent variables include gender/gender identity, sexual orientation/identity, race/ethnicity, year in school, involvement/enrollment in a specialty college group (such as fraternity members, student athletes, and/or international students), being a native English speaker, and residency (on or off campus, with parents, in fraternity house, etc.). Other independent variables include prior knowledge of sexual/dating violence, prior experience with sexual/dating violence policies and programming, VCU-specific anti-violence training, and additional or outside anti-violence training.         Our main dependent variables, then, are experiences of sexual/dating/interpersonal violence while in college. We understand sexual violence to any non-consensual act of a sexual nature, ranging from sexual harassment to unwanted touching to rape. Sexual violence can and does happen to both men and women. Interpersonal and/or dating violence is a pattern of behaviors within the context of an intimate, sexual, or dating relationship that are used to maintain power and control over a partnerùthis can include physical violence, sexual violence, verbal abuse, emotional/psychological abuse, and control and/or social isolation. We will also assess stalking, which is a pattern of repeated and unwanted attention, harassment, contact, or any other course of conduct directed at a specific person that would cause a reasonable person to feel fear.        Other dependent variables include negative physical and psychological health outcomes and outcomes related to health care and service provider utilization. Specifically, to measure physical health-related outcomes, variables will be constructed that take into account the specific injuries received from the reported violence: such as (responses are open-ended to allow for unique physical injuries), broken bones, scratches, bruises, being knocked unconscious, or suffering such outcomes as a miscarriage or spinal cord injury, among others. To measure psychological health and well-being, we will ask participants if following violence victimization they sustained ôpsychological, emotional stressö injuries. We will also include a post-traumatic stress disorder inventory (adapted from the Impact of Event Scale developed by Daniel Weiss, San Francisco VA Medical Center, 4150 Clermont Street, San Francisco, CA 94121). This PTSD inventory measures the stressful and depressive thoughts experienced by the individual within the six months. To measure health care seeking behaviors, we will ask questions about the seeking out of medical care, emergency services, or surgery for physical injuries, or psychological counseling/treatment (via licensed practitioners or conversations with a crisis hotline, victimÆs advocate, or support group, etc.) for psychological injuries, emotional stress, and/or PTSD.          PI Coston will use Stata/SE 13 quantitative data analysis software for large datasets to complete a set of binary logistic regression models, assessing the risk factors for same-sex and LGBTQ+ interpersonal/dating/sexual violence, the health-related outcomes of that violence, and the health care and service provider seeking behaviors of victims/survivors, while controlling for key variables such as race/ethnicity, age, income, and insurance enrollment among others. Binary logistic regression models are typically used when the dependent variable is dichotomous (there are only two possible responses; i.e. have your experience physical violence by an intimate partner, ôyesö or ônoö) and the independent variables are either continuous (age in years) or categorical (race/ethnicity) variables.Data Storage/Disposal Personal identifying information and IP addresses will be kept separate from the data, and data will be stored in encrypted format. The data files will be coded to preserve the anonymity of individual participants. None of the identifiable information is pertinent or necessary to the analyses. If small sample size could be used to identify individuals during analysis, variables will be collapsed and outliers will be removed. Data will be stored on an external hard drive that is encrypted, locked in a drawer in the PIÆs office to which only the PI will have a key. The hard drive will occasionally connect to a password protected computer, used only by the PI, which will not be connected to a network or wireless internet while analyses are taking place. All temporary files created by quantitative or qualitative data analysis software will be redirected to an encrypted temporary file folder on the PIÆs computer, which will be routinely erased and cleared.  Computer data files will be protected by the removal of identifiers as well as the separate maintenance of data code books. All files will be archived in encrypted folders for a standard period of seven years. For the final disposition, all remaining temporary files will be erased, the hard drive will be stripped of all data and files, and component data destruction services will be used to ensure that no data can be recovered from obsolete or discarded electronic media. </t>
    </r>
  </si>
  <si>
    <r>
      <rPr>
        <rFont val="Calibri"/>
        <color theme="1"/>
        <sz val="12.0"/>
      </rPr>
      <t xml:space="preserve">CBPR (claimed; not thoroughly explicated) with VCU students. "In addition to the initial email to stakeholders and the snowball sampling that will follow, flyers will be created with survey information, including PI contact information and a link to the online survey. These advertisements will be placed in residence halls, classrooms, social media, and other public campus spaces. Initial draft of these ads/flyers can be found in the full proposal.         Lastly, participant recruitment will occur via social media outlets such as Facebook, Twitter, and Instagram. "  "Additionally, this project will serve as the foundation for both focus groups/interviews on VCU's campus and a </t>
    </r>
    <r>
      <rPr>
        <rFont val="Calibri"/>
        <b/>
        <color theme="1"/>
        <sz val="12.0"/>
      </rPr>
      <t xml:space="preserve">potential partnership </t>
    </r>
    <r>
      <rPr>
        <rFont val="Calibri"/>
        <color theme="1"/>
        <sz val="12.0"/>
      </rPr>
      <t>with the Virginia Anti-Violence Project (VAVP) for community and statewide efforts"</t>
    </r>
  </si>
  <si>
    <t>Participants will be recruited via an e-mail announcement (attached) of the study sent to a variety of college counseling centers, academic departments that train mental health professionals, community-based mental health practices, and relevant listservs. This announcement will ask individuals to share the emails with other interested parties.</t>
  </si>
  <si>
    <t xml:space="preserve">The approach to this research is qualitative and includes reviewing the literature on 22q11.2DS as well as interviewing key informants. Data gathered will be analyzed systematically using the coding principles of grounded theory prior to planning, writing, and publishing the book. Using the network of geneticists and genetic counselors at VCU as well as professional connections to outside institutions, potential key informants will be contacted via email invitation. Key informants will ideally consist of a variety of specialists including those working in genetics, dentistry, audiology, speech pathology, occupational therapy, and physical therapy.  Semi-structured interviews will be conducted over the phone or in person. If participants wish to write their answers or are unable to interview, they will be given the questions to answer in written form by email.  The current goal is to interview up to 20 individuals. Open-ended Interview questions have been developed using the purpose of the study as well as the research questions. These questions are subject to change based on the interpretation and responses given by key informants. In the final manuscript of the results, the exact questions used will be included in order to maintain trustworthiness. The questions are as follows: 1)        What is your job title?2)        How long have you been doing this job? 3)        What is your experience working with individuals who are affected by 22q11.2DS? 4)        How do you view your role working with this population? 5)        Do you feel a childrenÆs book or similar resource is needed?6)        To your knowledge, what resources are already out there? 7)        Could you discuss some of the most common or prevalent symptoms you see in individuals who have 22q11.2DS?8)        What would you consider to be strengths of individuals with 22q11.2DS? 9)        In your experience, how much do children, between the ages of 5 and 12, generally know about this condition? 10)        In what areas do you think children 5 to 12 could benefit from more information or an increased understanding of their condition?  11)        Have you found any practice or guideline particularly powerful in promoting empowerment and autonomy in this population?Interview questions will be piloted with an individual who is representative of the key informants.  All interviews will either be audio recorded and then transcribed verbatim using Atlas.ti in a stepwise fashion, or answered in written form and then coded using Atlas.ti. Audio recordings and transcripts will be password protected on a computer.Core concepts will be identified using a coding procedure. The core concepts will be used to answer the research questions, which will be used to develop the major themes of the book. </t>
  </si>
  <si>
    <t>FINAL    Classification Reviewer 2</t>
  </si>
  <si>
    <t>Sexual violence (SV) and dating violence (DV) on U.S. college campuses is a pervasive problem with far-reaching implications for public health, safety, and social welfare. While college campuses generally have lower rates of violent crimes, this is not true for SV (a broad term which we use here to include the full range of sexual coercion, assault, and forcible rape) and DV (including sexual, physical, emotional and psychological forms of abuse). The 2015 Campus Climate Survey [1] conducted by the Association of American Universities compiled responses from more than 150,000 college students at 27 top universities across the country and, overall, 23% of undergraduate women said they had been physically forced or threatened with force into unwanted sexual contact. By the time women reached their senior year of college that figure rose to more than 33%. For undergraduate men, about 5% said they had been victims of unwanted sexual contact. Additionally, lesbian, gay, bisexual, asexual or questioning and transgender, genderqueer, gender nonconforming, or questioning students (LGBTQ+) undergraduate students reported rates of SV/DV at, often, much higher rates than heterosexual and/or cisgender students. For example, nonconsensual sexual contact rates were 13.7% for gay and lesbian students, 25.3% for bisexual students, 18.6% for asexual and questioning students, and 10.8% for heterosexual students (though heterosexual menÆs low reporting rates brought the average down; 18.1% of heterosexual women reported such victimization). WhatÆs more, 24.1% of TGQN students (Transgender woman, Transgender man, Genderqueer, gender non-conforming, questioning, not listed) reported nonconsensual sexual contact since entering college, compared to 5.4% of cisgender men and 23.1% of cisgender women. DV rates were lower, but showed the same trends: 22.8% of TGQN students (compared to 12.8% of cisgender women and 9.3% of cisgender men), 12.8% for gay and lesbian students, 18.5% for bisexual students, 18.6% for asexual or questioning students, and 9% for heterosexual students [1]. Overall, the Association of American Universities [1] estimate that LGBTQ+ college students experience SV/DV at rates 2-3 times that of their heterosexual, cisgender counterparts, clearly signaling a need to address whether SV/DV prevention programming in the campus environment is meeting the needs of this student population.The RFC is a theoretically-based primary prevention program that utilizes a bystander approach to prevent SV/DV and promote healthy relationships on college campuses. To date, the RFC has been implemented by over 400 college campuses and was named as a promising prevention program by the White House. The developers of the RFC took steps to avoid heteronormativity in the original design of messages and activities in the RFC; however, much has changed in how we understand LGBTQ+ individuals and dating relationships in the ten years since the RFC was developed. They recently made modifications to the RFC to make it as responsive to the needs of LGBTQ+ as it is for cis gender, heterosexual college students in preventing SV/DV. This study is to focus group test the revised messages before launching them nationwide in the fall.1.        Cantor, D. and W.B. Fisher, Report on the AAU Campus Climate Survey on Sexual Assault and Sexual Misconduct. 2015: Rockville, MD: Westat. Retrieved from www. aau. edu/uploadedFiles/AAU_Publications/AAU_Reports/Sexual_Assault_Campus_Survey/Report% 20on% 20the% 20AAU% 20Campus% 20Climate% 20Survey% 20on% 20Sexual% 20Assau lt% 20and% 20Sexual% 20Misconduct. pdf.</t>
  </si>
  <si>
    <t>Partner is a research entity.</t>
  </si>
  <si>
    <t>" study advertisements will be placed in a variety of locations in both electronic (for MATR website and Craigslist) and paper-based formats (for MATR newsletters, Twinsburg Ohio mailers and materials, and public locations such as bulletin boards, parking lots, ect.)"</t>
  </si>
  <si>
    <t xml:space="preserve">The purpose of this study is to document the communities in Qatar by recording interviews with local residents on the following subjects: life in Doha between the 1930s-70s, women in Qatar, pearling life, hunting, and traditional medicine.Living in Doha 1930s-70s- Oral History ScriptAimsThe overall aim is to examine the transition of Doha from a traditional city with an ancient economic, social and civic pattern, into a modern city. The key decades under investigation are the mid 1940s to mid 1970s. The aims may be summarized as follows:1.        To gather testimony of traditional life in Doha, i.e. to describe the experience of living in the town during the prior to the discovery of oil, including simple practicalities, social networks, economic behavior and daily life for both sexes.2.        To document the transition from the traditional lifestyle to the modern one, including the coming of modern amenities and civic services, development of and movement into new housing, migration within Doha, changes in employment and wealth, changes in material culture, migration into Doha from elsewhere in Qatar, migration from outside Qatar, perceptionÆs of social change.A. PRE-OIL ERA QUESTIONS (key questions, to be asked first)Before Doha and coming to Doha:1.        Please tell us your full name and how old you are.2.        Where were you born? 3.        Do you remember the place(s) you came from and will you please describe those places?ò        Narrator's from outside Doha ask: How old were you when you moved to Doha?4.        Do you know when and why your family or tribe moved to Doha?ò        Did you come to Doha with anyone? 5.        What part of Doha did your family originally live in?  6.        Do you know anything about the history of that area of Doha, e.g. who was first to move there?Homes and life in Doha:7.        What do you remember of life in Doha before the first shipment of oil in 1949?8.        Who lived with you in your first house?ò        How big was your family?9.        Please describe your first house.ò        How was it made?ò        What was its arrangement, and how were the rooms used?10.        Where did you buy/trade your household objects, food and medicine from?ò        Can you tell me which items came from which countries?ò        What was their significance in your family or community?11.        Where did you get your drinking water from?ò        Who did the sweet water wells belong to and how did you know? 12.        What type of foods did you eat?13.        Describe education in Doha before oil exports?14.        When did formal schooling come to Doha, and what did you think of it?15.        Please describe the healthcare and medicine available in Doha before 1949?16.        Can you please describe the first hospital in Doha? 17.        What did you/your relatives do for a living before oil?18.        What kind of work was available? 19.        What were the traditional celebrations?  20.        Were those traditions different in any way from today's celebrations?21.        What were the best and worst things about the old days before oil revenues?Doha society:22.        Who were your neighbors?23.        What was the sense of community like?24.        Can you describe Doha society before oil?  How was it organized?25.        Can you tell me about DohaÆs different districts?ò        Where were the borders?ò        Who lived where?ò        Which tribes lived where?   26.        Was there much intermixing, intermarriage, etc. between tribes or groups?27.        How was Doha governed?28.        What was the port like before oil?29.        How much contact did you have with foreigners or the outside world?30.        Was the weather different in Qatar before and during the 'Years of Hunger?"31.        Tell me about the major events of that time?  E.g., storms, shortages, politics, society, the influx of foreigners.32.        When is the first time you can remember a government in Doha and what was it like? B. OIL ERA QUESTIONS (secondary questions, to be asked next)Homes and life in Doha:1.        Please describe the first time you listened to a radio, saw a car, an airplane, the cinema and television. 2.        What were your favorite radio and television programs?3.        How did employment prospects change when the Oil Companies came to Qatar?4.        Did you ever enter Hussein Naameh's house? ò        What was it like when the oil company took up residence there? ò        Do you remember the blacksmith shop at the house? 5.        What happened during the World War II when the oil companies left Doha? 6.        How did things change when the company changed its headquarters to Dukhan?7.        The men that worked for the oil company were allowed to return to Doha only one day per month up until 1950. What was it like when they came home? What did they do on their day off?8.        Tell us about when your family begin to benefit directly from the export of oil?9.        How did everyday life change when money and jobs developed alongside the oil economy? (including daily routine, work, food, shopping/consumer society/property, availability of hired help in the home and at work, use of cars)10.        After oil exports began to change the economy of Qatar did the products that were available for purchase/trade change? ò        Can you describe what products came from where?  ò        What was their significance?11.        How did the port change?12.        Can you please describe how medical care changed with the revenues from oil? 13.        When did you move to modern housing, where did you move and why?14.        What was it like to move to modern housing û what did you think of it?15.        Were you pleased to leave the old house?16.        Electricity was run by generators, what was the common practice for generators to be on and when were they turned off? 17.        Can you remember when piped water, electricity and AC arrived? ò        What did you think of it? ò        Was it installed in your old house, or did you only get it when you moved to a new one?18.        Were these changes gradual or did they happen quickly? 19.        Were you conscious at the time that things were changing forever?Doha society:1.        How did the sense of community change?2.        How did Doha society change?3.        Did your family and neighbors move to new housing in the same area as you?4.        What major events of the 1950s, 60s, 70s do you remember: storms, shortages, politics, society, the influx of foreigners, etc.C. PRESENT-DAY QUESTIONS (tertiary questions, to be asked last)1.        What happened to your old house? 2.        What do you think should be done with any surviving old buildings today?3.        Do you still live near some of the same families that you did in the old neighborhood?4.        Is the sense of community different now????? ?????? û ????? ??????? ?????? ??????? :????? ?????? ?? ????? ?????? ?????????? ?????? ?? ????? ????? ??????? ??? ???? ??????? ? ??????? ? ???? ???? ??? ????? ?????.?????? ???????? ?? ??? ????? ?? ??? ??? ?????????? ??? ??? ????????? ? ???????? ?????? ??????? ?????? :1.        ?????? ?????? ?? ?????? ????????? ?? ?????? ??? : ??? ????? ????? ?? ?????? ?? ???? ?? ??? ????? : ??? ???? ??????? ??????? ? ??????? ????????? ? ?????? ????????? ? ?????? ??????? ???? ??????? .2.        ?????? ??????? ????????? ?? ??? ?????? ????????? ??? ???????? ???  ???? ????? ?????? ???????  ? ??????? ??????? ? ?????? ???????? ?????? ???????? ??? ?????? ? ???????? ?? ??? ??????? ? ??????? ? ???????? ??  ?????? ??????? ??? ?????? ?? ?? ???? ?? ??? ? ?????? ??  ???? ???.????????? ??? ?????? ?????????.??-        ????? ??? ???? ?? ??? ????? (????? ??????? , ???? ????? ?????)?? ??? ?????? ? ??? ?????? ??? ?????? 1.        ?? ???? ?????? ???? ???? ?? ??????2.        ??? ?????3.        ?? ???? ??????? ???? ???? ????  ? ?? ??????? ?????  ??? ?ò        ???? ?????? ?? ???? ??? : ?? ??? ???? ????? ?????? ??? ???????4.        ?? ???? ??? ? ????? ?????? ?????? ?? ?????? ??? ?????? ?ò        ??  ???? ??? ?????? ????? ????5.        ?? ?? ??? ?? ?????? ???? ?????? ?6.        ?? ???? ?? ??????? ?? ????? ??? ???????? (??? :?? ??? ??? ?? ??????)         ??????? ? ?????? ?? ??????  7.        ???? ???? ?? ?????? ?? ?????? ??? ??? ???? ??? ?? ??? 1949 ?8.        ?? ??? ??? ?? ????? ????? ?ò        ?? ?? ??? ?????? ??????9.        ?? ????? ?????.ò        ??? ?? ???????ò        ??? ?? ???? ?? ?????? ? ? ???? ???? ?????? ?????? ?10.        ?? ??? ??? ???? ??? / ????? ?? ??????  ???????? ??????? ????????  ?ò        ?? ?? ??????? ???? ???? ?? ?????ò        ?? ?? ??????? ?? ?????? ?? ?????? ?11.        ?? ??? ??? ???? ??? ??? ????? ?ò        ??? ???? ???? ???? ????? ?????? ? ???? ??? ???? ?????12.        ?? ?? ??? ?????? ???? ??? ????? ?13.        ?? ??? ?? ??????? ??? ????? ?? ?????? ??? ????? ????? ?14.        ??? ?? ????? ???? ??????? ??????? ?? ??????? ? ?? ???? ?? ?15.        ??? ??? ??????? ?????? ??????? ???????? ?? ?????? ??? 1949 ?16.        ?? ??????? ??? ??? ?????? ?? ?????? ??? ????? ????? ?17.        ???? ??? ???? ??? / ?????? ????? ?18.        ???? ??????? ???? ???? ?????? ?? ??? ????? ?19.        ?? ?? ?????????? ????????? ???? ???? ?? ??? ????? ?20.        ??  ????? ??? ??????????  ?? ???? ????? ??? ????? ?21.        ?? ?? ????? ? ????? ??? ?????? ??? ????? ?????? ??????22.        ?? ?? ?????? ????? ????? ???????23.        ???? ??? ????? ??????? ?24.        ?? ?????? ??? ????? ?????? ??? ????? ???? ?? ???????25.        ?? ?????? ?????? ?? ????? ?????? ???????? ?ò        ??? ???? ?????? ?ò        ?? ????  ??? ?? ?? ????? ?ò        ?? ?? ????? ???? ?? ????? ?26.        ?? ??? ???? ?????? ???? ?? ????? ... ???  ??? ??????? ?? ????????? ?27.        ??? ?? ??? ?????? ?????? ?28.        ??? ??? ??? ??????? ???  ???? ????? ?29.        ?? ??? ?????? ??  ??????? ? ?????? ??????? ????? ?30.        ?? ???? ???? ????? ?????? ?? ??? ??? ?????? "????? ?????   " ?31.        ?????? ?? ??????? ?????? ?? ??? ????? ???? : ?????? ?????  ??????? ? ??????? ? ???? ??????? .32.        ?? ?? ????? ?????? ???? ???? ???? ???? ????? ?? ??? ? ???? ????  ???-        ????? ??? ????  ?? ??? ????? ( ????? ?????? , ???? ????? ??????)??????? ? ?????? ?? ??????  1.        ?? ??? ??? ??? ?????? ???? ??? ???????  ?????? ?????  ??????  ???????? ???????? .2.        ???? ???? ?????? ?????? ??? ???????  ???????? ?3.        ??? ????? ???? ??????? ??? ???? ????? ????? ??? ??? ?4.        ?? ??? ?? ????? ???? ???? ???? ?ò        ???? ??? ????? ???? ??? ???? ????? ???? ?ò        ?? ???? ??? ??????? ???? ?? ?????? ?5.        ???? ??? ????? ????? ????? ????? ?? ????? ???????? ????????6.        ??? ????? ?????? ????? ???? ????? ??????? ?? ?????7.        ??? ????? ?????? ????? ?????? ?? ????? ????? ??????? ?????? ???? ??? ???? ??? ?? ?? ??? ??? ??? 1950 . ??? ??? ?????? ??? ?????? ???????? ? ???? ????? ?????? ?? ??? ??????? ??? ?8.        ??? ??????? ?????? ????????? ?????? ?? ????? ????? ?9.        ??? ????? ?????? ?????? ??????? ????? ?????? ??????? ? ??????? ?? ???? ?????? ????? ?(?? ??? ??????? ?????? ? ????? ? ?????? ?????? ? ?????? ???????? ? ????????? ? ???????? ? ???? ?? ????? ?? ????? ?????? ? ????? ? ??? ??????? ????????)10.        ??? ?? ??? ????? ????? ?????? ?????? ??? , ?? ????? ???????? ???? ???? ???????  ?????? /??????? ?ò        ?? ?? ??????? ???? ???? ?? ?????ò        ?? ?? ??????? ?11.        ??? ???? ????????12.        ?? ??? ??? ????? ??????? ?????? ?? ?????? ??????13.        ??? ??? ????????? ??? ???? ???? ???? ??? ?????? ?????? ?14.        ???????? ??? ??? ???? ??? ???? ????? ????? ??? ???? ???? 15.        ?? ??? ???? ?? ??? ????? ?????? ?16.        ???? ???? ???????? ????????? ,?? ?? ??????? ???????? ???? ??? ???? ??? ????? ??? ????? ????????  ?  ??? ??????? ?????? ??? ??????? ?17.        ?? ?????? ???? ??? ???? ??????? ????? ? ???????? ? ??????? ??? ?????? ?ò        ?? ?? ??? ???? ????ò        ?? ??? ??? ??????? ??? ????? ?????? ? ?? ????? ?????? ????? ??? ??? ??????? ????? ???? ?18.        ?? ???? ??? ???????? ??????? ??  ???? ???? ????? ?19.        ?? ????? ????? ?? ??? ??????? ?????  ????? ?????? ??????1.        ??? ???? ????? ????????2.        ??? ???? ????? ?????? ?3.        ?? ?????? ?????? ?? ?????? ??? ??????? ??????? ?? ??? ???????4.        ???? ?????? ??????? ?????? ?? ??? ????? ?? ????????? ?? ???????? ?? ????????? ?(??? ?????? ?????  ??????? ? ??????? ? ???? ??????? ....)??-        ????? ??? ?????? ??????? (????? ?????? .. ???? ????? ??????)1.        ?? ???? ?? ?????? ???????2.        ????? ?? ???? ???? ???? ?????? ??????? ??????? ???? ?? ???? ??? ????? ?3.        ?? ?? ??? ???? ????? ??? ???????? ???? ???? ?? ???? ???????4.        ?? ???? ????? ??????? ???? ??? ????Healing in Qatar - Oral History Script AimsThe overall aim is to examine the perceptions of health care practices in Qatar:1)        To gather testimony on traditional folk medicine and the changes that came with modern health care in the 20th century. i.e. to describe the experience of sickness and traditional treatments available, describe the experience of modern health care facilities that were founded in Qatar and particularly Doha and the surrounding area.2)        To document the transition from natural healing practices to modern medicine, record the techniques and materials used, gather testimony regarding the physical and emotional aspects of those changes, document the perceptions of those changes. ______________________________________________________________________________1)        Please tell us your full name and when you were born. 2)        What area of Qatar did you live in when you were a child and later as an adult ? 3)        What do you remember about your first experience being sick, how old were you then, and what was that experience like? 4)        Who treated you, and how did you or your parents come to know of this person? 5)        Do you remember seeing a doctor or traditional folk healer when you were growing up? 6)        Describe what it was like to visit the doctor/folk healer. 7)        Can you describe what type of treatments were provided at this time? 8)        What form of payment did the doctor or folk healer receive?  9)        Were you able to learn treatments from the folk healer that could be performed at home? 10)        What was the most effective treatments and for what illnesses11)        What happened when the illness could not be treated by the folk healer? 12)        What do you think are the basis for traditional healing practices? (Where did they come from?)13)        What types of medicines were transported to Doha through the Bedouins and where did they originate?14)        What types of medicines were transported to Doha through the merchants and where did they originate?15)        Do you remember the first pharmacy in Doha? Where was it located? When did it open? What type of medicines were they selling? 16)        What do you remember about the first hospital in Qatar? (Can you describe where the hospital was located and what types of treatments were available there?)17)        What was your first impression of the hospital?18)        Did you every receive care or have a close family member receive care at that hospital for an illness or injury? And, if Yes what were your impressions of the health care providers and the treatment that the recommended or provided? 19)        Do you remember how the hospital space was divided for different treatments? (were there special sections such as women and men, birthing, tuberculosis, infectious disease, surgery, etc.)20)        Given the choice now are there things that you would specifically go to a traditional healer over a doctor and also the opposite, seeking treatment from a doctor instead of traditional healing and why? 21)        Do you use natural treatments to keep yourself healthy? If yes what do you advise is the most important preventative medicine? ???????? ?? ??? û ?? ??????? ?????????????:????? ??????? ?? ????? ???????? ?? ???????  ??????? ?????? ?? ??? .1)        ?????? ?????? ?? ???? ?????? ???????? ????????? ???? ???? ?? ??????? ?????? ??????? ?? ????? ???????. ???:??? ????? ????? ????????? ???????? ????????? ???? ????? ??????? ?????? ??????? ???? ????? ?? ??? ????????? ?? ?????? ???????? ???????.2)        ?????? ?????? ?? ??????? ???????? ????????  ???? ?????? , ?????? ???????? ??????? ????????? ?????? ?????? ?? ??????? ??????? ????????? ???? ???????? ?????? ???????? ?? ??? ???????? .  ______________________________________________________________________________1)        ?????? ?? ???? ?????? ????? ??????.2)        ?? ?? ????? ?? ??? ???? ?? ?????? ?????? ???? ? 3)        ?? ???? ?????? ?? ????? ?????? ???? ???? ??? ? ?? ??? ???? ????? ? ???? ???? ??????? ?4)        ?? ???? ????? ????? ???? ??? ?? ?????? ??? ??????5)        ?? ???? ? ? ??? ?????? ????? ?? ????? ????? ?????? ????? ?????6)        ?? ??? ????? ????? ???? / ????? ????? ?????? .7)        ?? ????? ??? ????? ???????? ??????? ???? ???? ?? ???? ?? ???????8)        ?? ??? ????? ???? ??? ??????? ?????? ?? ??????? ?????? ?9)        ?? ?????? ????  ?????? ????? ?? ??????? ?????? ???? ??????  ??? ?? ?????? ? 10)        ?? ?? ???????? ?????? ?????? ???? ????????11)        ???? ???? ????? ?? ?????? ??????? ?????? ???? ??? ???? ?12)        ????? ?? ?? ??????? ??????? ?????? ?????? ?( ??? ??? ????? )13)        ?? ?? ????? ??????? ???? ???? ?? ???? ????? ? ?? ????? ?14)        ?? ?? ????? ??????? ???? ???? ?? ???? ?????? ? ?? ????? ?15)        ?? ????? ??? ?????? ?? ?????? ? ??? ???? ??? ?  ???? ???? ?????? ? ??? ??? ??????? ???? ???? ???? ?????16)        ???? ????? ?? ???????? ?????? ?? ??? ?( ?? ??????? ??? ?????? ??? ?? ???????? ???? ???? ??????? ????? )17)        ?? ?? ??????? ????? ?? ?????????18)        ?? ????? ?????? ?? ???? ??? ?? ??????? ???? ?????? ?? ??? ???????? ????? ?? ??????? ??? ??? ???? ?? ?? ????????? ?? ????? ????? ??????? ?????? ????????? ???? ???? ??? ?? ???? ?? ?19)        ?? ???? ??? ???? ???????? ????? ???? ???????? ?????????( ?? ??? ????? ????? ????? ?????? / ??????? ??? ???? ? ??????? ? ??????? ??????? ????????? ???????? .. ???)20)        ?? ?????? ???? ?? ????? ????? ????? ????? ???? ??????? ?????? ????? ?? ?????? ?? ????? ??? ???? ?????? ???? ?? ??????? ?????? ? ?????? ?21)        ?? ?????? ???????? ???????? ????? ???? ???? ? ?? ??? ???? ?? ?? ??????? ??????? ????? ???? ???? ?? ?Pearling Life - Oral History ScriptAimsThe overall aim is to examine the life of pearl divers in Qatar:1)        To gather testimony regarding the daily life in the pearling industry in Qatar and the surround GCC, i.e. to describe the experience of apprenticeship, demands of work, the inter-relationship of the ship's crew including simple practicalities, social divisions, behavior, health and rituals. 2)        To document the affects of the pearling industry on the individual, family and community and preserve historical accounts regarding the boats and the people that participated in the pearling trade.   Pearling Memories1)        Introduce yourself (name, age and career).2)        What is the first memory you have related to the pearling industry?3)        What was your first job in the pearling industry and what tasks did it involve?4)        Describe your first time on a pearling ship, (what type of ship were you on, what was your impression of the ship itself?)5)        What type of boat did you work on and did it have a name?6)        How could you differentiate between ships when you were at sea, (did they have numbers or special markings?)7)        What are the names and types of ships and where did they come from?8)        What did you take with you on the ship when you would leave for the season?9)        How did you secure your family while you were away during the pearling season?10)        What was the nature of the relationship with the other crew members, (did you form close friendships, did you know  to each other before working on the ship together?)11)        How was the space divided on the ship? 12)        How did you learn to perform your job? 13)        Tell me about the typical day working on the ship during pearling season. 14)        Provide traditional terms used at the time.15)        What are the songs you used to sing on the pearling ship?16)        Remind us of the proverbs used at the time. 17)        What type of food would you have on the ship and who prepared it?18)        Where did your fresh water come from for drinking and cooking?19)        What type of sickness and disease did you experience?20)        Was there medical treatment available for you? 21)        Did you experience any deaths or tragedies while at sea and what impact did this have on the pearling fleet?22)        Describe the best year during your pearling career.23)        Describe the worst year during your pearling career.24)        How did the community treat you as a pearl diver, syyab, nokhatha, nahham, etc. (was there prestige or fame that came with the position)25)        Which nokhatha did you work for?26)        Can you please name other nokhathas  and their boats 27)        Which port(s) did you set sail from?28)        Which locations do you most frequent for pearling?29)        What happened if the boat needed repairs while at sea?30)        Tell us about the end of the pearling season, where did you go and what did you do during the off season?31)        What happened when the Tawash would buy the lulu pearls, (how was the price negotiated, when did the purchase happen, and where did the exchange take place?)32)        Who were the Tawash in Qatar?33)        Who were the divers in Qatar?34)        How were you paid at the end of the season?35)        What happened to your family and community when the Japanese began to manufacture pearls? 36)        Did you have debt that followed you after the decline of the pearling trade? Were you ever granted Barwa?37)        After the pearling industry shut down what did you do for a living and did the quality of life improve or diminish initially?38)        Are there any famous stories that you would like to share? ?????? ????? ??? ?????? - ?? ??????? ????????????? :????? ?????  ?? ????? ???? ?????  ?????? ?? ??? .1.        ?????? ?????? ????? ??????? ?????? ??????? ?????? ?????? ?? ??? ??????? ?????? ??? : ??? ????? ??????? ??????  ? ??????? ????? ????????? ????????? ??? ???? ????? ??? ??????? ??? ???? ?????? ??????? ??????? ? ?????????? ??????????? ?????????? ????? ???????.2.        ?????? ???? ????? ?????? ??? ????? ???????? ???????? . ??????? ??? ???????? ????????? ???????? ?????? ???????? ????? ??????  ?? ????? ?????? .?????? ?????? :1.        ??? ?? ???? ( ????? ?????? ??????? ) .2.        ?? ?? ?????? ?????? ???? ?? ????? ??? ??????? 3.        ?? ?? ?????? ?????? ?? ???? ????? ?????? ? ????? ?????? ???? ??????? ????4.        ??? ??? ????? ?????? ???? ????? ???? ??? ??? ???????  ????? ??? ?????? ? ( ?? ??? ???????  ????   ??? ??????? ?? ?? ???????  ?? ??????? ?)5.        ?? ?? ? ??????? ???? ???? ??? ?????  ??? ??? ??? ??? ????? 6.        ???  ??? ??????? ??????? ??? ????? ?????  ???? ?? ??? ?????? ( ?? ??? ??? ????? ?? ?????? ??????)7.        ?? ?? ?????? ????? ????? ??? ??? ??? ???? ??? ?8.        ???? ??? ???? ??? ??? ??????? ??? ???? ???? ??????9.        ??? ??? ????? ??? ?????? ?? ????? ???? ??? ????? ??? ????? ???? ???? ????? ?10.        ??? ???? ????? ??????  ?????? ?????? ????? ????? ??? ??? ??? ??????? ? (  ?? ????? ?????? ?????? ????.?? ??? ??? ????? ??? ??? ????? ??? ??????? ?????) 11.        ?? ?? ??????? ???? ?????? ??? ????????12.        ??? ?????  ?????? ????? ?13.        ?????? ??  ?????? ????? ??????? ???  ???????  ???? ???? ????? ??? ??????? 14.        ????? ???? ????????? (???????) ???? ???? ?????? ?? ??? ????? .15.        ?? ?? ??????? ???? ???? ????? ??? ??? ????? ?16.        ?? ????? ??????? ??????? ?? ??? ????? ?17.        ?? ??? ?????? ???? ??? ???? ??? ??? ???????? ??? ???? ??? ???? ???????? ? 18.        ?? ??? ???? ?????? ??? ?????? ??????? ????? ???????19.        ???? ??????? ???? ???? ??? ?20.        ?? ??? ????? ????? ???? ????? ???21.        ?? ???? ?? ????? ???? ?? ???? ????? ???? ????????  ???? ???? ??? ??? ???????22.        ?? ?? ???? ??? ???? ?? ???? ?????. 23.        ?? ?? ???? ??? ???? ?? ???? ????? . 24.        ???  ???? ?????? ??????? ?? ????? ???? ?? ????? ?? ????? ?? ??? .. ??? ( ?? ???        ????? ??? ?? ???? ???? ???? ???????)25.        ??? ?? ????? ??? ?????26.        ?? ?????? ????? ?????? ????? ?????? ???????27.        ?? ?? ????? ???? ??????? 28.        ???? ??????? ???? ??? ??????? ????? ?????? ????? ?29.        ???? ?? ????? ?????? ??????  ????? ???? ?? ??? ??????30.        ??????  ?? ???? ?? ???? ??? ?????? ???? ????? ??? ?????? ? ??? ??? ??? ????? ????? ??? ???? ??? ?????? ???? ????? 31.        ?????? ??? ???? ????? ?????????? ???? ?????? ( ??? ???? ??? ????? ??????? ??? ??????? ? ??? ???? ????? ?????? ???? ? ???? ???? ????? ???????? ???? ) 32.        ?? ?? ?????? ???? ??? ?? ??? ?33.        ?? ?? ????? ??? ?34.        ???  ??? ?????? ?? ????? ???? ????? ? 35.        ?? ???? ?? ??????? ??????? ??? ???? ?????? ??????? ???????? ?36.        ?? ??? ???? ?? ????  ????? ?????? ???? ????? ???????? ?????? ?? ??? ?? ??? ????? 37.        ???  ????????? ??  ????? ????? ??? ??????  ? ??  ?? ?????? ???? ???? ??  ? ??? ????? ????? ??????? ???? ?? ?????  ????????38.        ?? ???? ?? ??? ????? ??? ???????? ?????Seasons of Women - Oral History ScriptAimsThe overall aim is to examine the stages of womenÆs life in Qatar and the rituals and events that mark those changes:1)        To gather testimony specific to female life in Qatar, i.e. to describe the experience of childhood, the females role in the family, the roles of wife and mother including simple practicalities, social networks, behavior, traditions and daily life.2)        To document the transition from childhood to womanhood including the physical and emotional aspects of those changes, gain understanding of the perceptions of social change, and examine the rituals and customs specific to this region. _____________________________________________________________________________________1)        What area of Qatar did you live in when you were a child? 2)        What is your earliest childhood memory?3)        What type of education did you receive when you were growing up? (Who taught you, what subjects did you study, was there a school that you attended, until what age?)4)        When you were a child, how did you spend your free time? (What types of games did you play, who were your playmates?) 5)        As a child, what songs and stories did your mother share with you?6)        What is the role of the eldest sister in the household?7)        Were you told about becoming a woman and the changes in your body before it happened?8)        How did things change in your daily life when you were no longer a child and considered a ôwomanö?  9)        How did you feel about these changes?10)        What did you do in your free time as a young woman?11)        What did you dream about doing when you were growing up?12)        Tell me about when you were married (how was it arranged, what was your role in the decision, how did you celebrate, how much was the dowry (mahar), how did you feel about getting married?)13)        Tell me about the Dezzah, when did it arrive, what did it contain? 14)        What memory stands out most to you on your wedding day?15)        How did your life change when you became a wife (zojah)?16)        What did you do for fun as a married woman? (did you have hobbies, gatherings, activities you were involved in)17)        How did you feel with your new family?18)        How did your mother feel about your status as a wife and being part of new family? 19)        How old were you when became a mother and how did you feel about it?20)        What kind of special food or drinks were you given during your pregnancy and for what reason?21)        Tell us about the delivery of your babies (who helped with the delivery, were all of your kids born in the same place?)22)        Were you given special food or drinks after your delivery?23)        Who picked the names for your children and did the names have a special significance? (Are there naming traditions in your family)24)        Why do Qatari families wish to have a son first before daughters?25)        What if you never have a son? 26)        I understand there were special songs for breastfeeding, waking up, sleeping, crawling, walking, for the moon and sun, etc. Can you sing one of these for us or describe the meaning behind the songs and where they originally came from?27)        What was life like as a mother (did you have help or were you alone, who gave you advise)?28)        How old were you when you became a grandmother and how did you feel about it?29)        As a grandmother what is your role in the family?30)        Looking back what is your favorite period in your life: childhood, motherhood or being a grandmother and why?31)        Were there any special heirlooms, photos, recipes, or memorabilia passed down in your family?  32)        Can you share one of your favorite folktales that you remember telling your children? ????? ?????? ???????  - ?? ??????? ????????????? :????? ?????  ?? ????? ????? ?????? ??????? ?? ??? ??????? ???????? ???? ???? ??? ???????? .1.        ?????? ?????? ?? ???? ?????? ?? ????  ??? : ??? ????? ??????? . ??? ?????? ?? ??????? ? ??? ?????? ????? ?? ????? ????????? ??????? ? ??????? ????????? ? ????????? ????????? ??????? ??????? .2.        ?????? ??????? ?????????? ?? ???????  ??? ????? ??????? ????? ??????? ??????? ????????? ???? ???????? . ???? ???????? ??? ?????? ????????? ?????? ?????? ???????? ?????? ???? ???????.1)        ?? ?? ????? ????? ?? ?????? ?2)        ?? ?? ???? ?????? ?????? ?3)        ?? ??? ??????? ???? ?????? ???? ??? ?????? ? ( ?? ???? ??? ???????? ? ?? ?? ?????? ???? ???????? ?? ???? ??????? ??? ????? ? ??? ?? ?? ????? ???????)4)        ????? ???? ???? ? ??? ???? ????? ????? ?????? ( ?? ?? ??????? ???? ???? ????????? ?? ?? ??? ??????? 5)        ????? ? ?? ??????? ??????  ???? ???? ????? ??? ???????6)        ?? ?? ????? ?????? ?????? ?? ??????? ?7)        ?? ??? ????? ???????  ?? ???? ???? ?????? ????????? ??????? ???? ???????8)        ??? ?????  ????? ??????? ??? ????? ( ????? ?????? ????) ? 9)        ??? ????? ???? ??? ????????? 10)        ?? ???? ??? ??????? ?? ??? ????? ??????11)        ?? ???? ??? ?????? ????? ????? ???????12)        ??????? ?? ?????? ???? ?????? ???   ( ??? ?? ????? ????? ? ?? ??? ???? ?? ????? ??????? ?? ?? ??????? ???? ??????? ???? ?? ??? ??????  ??? ??? ????? ??????13)        ??????? ?? ???? ? ??? ?????? ??? ???? ????? ?14)        ???? ?????? ???? ???????????  ??? ??????15)        ??? ????? ?????? ????? ?????? ????? 16)        ???? ??? ?????? ????????? ????? ?????? ?????? ?(?? ??? ????? ?? ?????? ?  ??? ?????? ?? ?????? ?? ???????17)        ??? ????? ???? ?????? ????????18)        ??? ??? ???? ?????? ????? ?????? ????  ? ??? ?? ????? ????? ?19)        ?? ??? ???? ????? ?????? ?? ? ???? ??? ?????? ?????? 20)        ?? ?? ????? ?????? ??????? ?????? ???? ???? ???? ?? ????? ???? ????? ? ???????21)        ??????? ?? ???? ?????? (?? ???? ???  ???????? ?? ????? ????????  ??? ????? ???? ?????? ?? ??? ???????)22)        ?? ??? ????? ???? ?? ???? ??? ????? ??? ????????23)        ?? ???? ??? ???????  ????? ?????? ? ??? ???? ??? ???? ???? ?? ????? ?????? ???????  ??????? ??  ???????24)        ????? ????? ???????? ??????? ?? ???? ????? ????? ??? ????? 25)        ???? ?? ?? ????? ???? ?26)        ???? ??? ????? ????? ???? ??????? ? ????????? ?????? ? ????? ?????? ?????? ?????? ..??? ?? ???????? ?? ???? ??? ???? ??? ???????  ??????? ??? ?????? ??? ??? ??? ?27)        ??? ???? ????? ???? ( ?? ??? ????? ???????? ??? ?? ???? ???? ??????? ??? ????? ????????)28)        ?? ??? ???? ????? ?????? ????? ???? ????? ???? ??? ?29)        ?? ?? ??????  ?? ??????? ????? ?30)        ?????? ??? ??????. ?? ?? ??????? ??????? ????? ( ???????? ???????? ?? ????? ?????? ???) 31)        ?? ???? ?? ???? ?? ??? ?? ????? ??? ?? ??????? ??????? ?? ???????32)        ?? ??????? ???????? ????? ????? ??????? ??????? ???? ?? ?????? ?Hunting - Oral History Script AimsThe overall aim is to document the intangible practices of traditional forms of hunting in Qatar:1)        To gather testimony specific to learning how to hunt with falcons and Saluki dogs, i.e. to describe the  process of training, motivations for involvement in the sport.2)        To document the transmission of knowledge and gain understanding to the customs specific to this region. _____________________________________________________________________________________1.        Introduce yourself (name, age and career, etc).2.        Tell us about your hunting career. How you start?3.        What are the reasons you like this hobby?4.        What are the difficulties and problems you might face if you own Saluki or a falcon?5.        What are the types of saluki dogs and falcons? What do you prefer? Why?6.        What are the tools you use for training the Saluki or a falcon?7.        What are the diseases that Saluki or falcon could have? How would you cure these diseases in the past?8.        In which seasons and in which places have you been to hunt? 9.        What was your favorite place to hunt and why? ??? ???? ?????? ????????????? : ???????1.        ??? ?? ???? ? ???? ,????,?? ?? ????? ? 2.        ????? ?? ???? ????? , ??? ???? ?????? ?? ????? ?3.        ?? ?? ??????? ???? ????? ??? ??? ??????? ? 4.        ?? ?? ??????? ? ???????? ???? ?????? ?? ????? ??????? ?? ????? ?5.        ?? ?? ????? ????? ?? ??????? ? ?? ?? ????? ?????? ???? ? ????? ? 6.        ?? ?? ??????? ???? ???????? ????? ?? ??????? ? 7.        ?? ??????? ???? ?? ???? ??? ????? ?? ??????? ? ??? ??? ??? ??????? ?????? ? 8.        ?? ?? ??????? ???? ??? ???? ??? ? ?? ?? ??????? ? 9.        ????? ???? ????? ???????? ?? ????? ? ????? ? </t>
  </si>
  <si>
    <t xml:space="preserve">Training sessions will be conducted by the interview team on interview techniques and informed consent. Team members involved in production and post-production will be provided printed copies of the protocols which will be systematically followed in preparation for the interviews and at each narrators interview. All potential narrators will be provided with the Research Subject Information and Consent Form, a complete overview of the project from data collection to publication. Fahad Al Obaidly and myself will be the only persons involved in site capture. The transcription and translation will involve other team members during post-processing. The protocols have been discussed extensively during the structuring of this proposed program to ensure they are culturally appropriate. The PI will be present at all interviews and will conduct regular follow up sessions with Fahad Al Obaidly to discuss any problems with the study that may arise. There is daily communication between the Lead PI and Fahad Al Obaidly as part of the research project. Transcription will be handled by Fahad Al Obaidly and translation by Reem Al Khoder and Tammi Moe.  PREPARATION AND POST-TASK CHECKLISTCandidates are identified through the Potential Narrator Information forms to be completed by the research team, QUIP Steering Committee, and through personal references. Before Interview:*       Two weeks prior to interview: provide narrator with the Research Subject Information and Consent Form,  Initial Contact Letter, Historical Information Survey, and the Biographical Information form with an addressed envelope.  Arrange the return of the forms through post or messenger. ò        One week prior to interview: Contact narrator and make sure that he/she remembers the correct date, time, and place of interview.  Mention again which topics you hope to cover to allow narrator adequate time to prepare for the interview.  Ensure that the narrator fully understands the project. (It is often helpful if an interview outline is sent to the narrator prior to the actual interview).ò        Acquaint yourself with as much information as possible on the general background of the narrator.If helpful, arrange a brief pre-interview visit, either in person or over the phone.Develop a questions list and an outline of topics for discussion.Gather all materials and thoroughly check out equipment and supplies, including:1.        Interview Agreement form2.        If group interview, Group Interview Release form3.        Research notes and question sets4.        Biographical Information form (should be completed prior to the interview)5.        Proper Word form 6.        Deed of Gift form, in the event that photographs, artifacts or other materials are donated7.        Copies of any material used during the interview8.        Black permanent marker, fine tipped9.        Digital recorder, with fully charged batteries or power cord 10.        External microphones11.        Headphones12.        Cataloging information sheet13.        Extension cord (4 meters)14.        Camera 15.        Narrator/Narrator's address and directions 16.        Information about organization and project17.        Bottled water  ò        One day before the interview, call to reconfirm and make sure that there are no problems that might interfere with your planned agenda (i.e., poor health, bad weather or inability to make on-site visit).  Get directions.Day of Interview: ò        Ensure that all equipment is available and in working order (microphone, external recorder with memory card, necessary cords, extra batteries, maps, photos, drawings, vehicle).  Review interview outline. Ensure that the room in which you are conducting the interview has minimal noise, look for air conditioning, fans, washers, dryers, dishwashers, telephones, chiming clocks, ice makers, etc.At Interview:ò        Interview Agreement Form read and discussed with narrator.   All questions answered as completely as possible. The possibility of narrator restrictions on future use of information explained.  Narrator signs Interview Agreement Form, and given a copy. ò        Before beginning the interview, discuss informally with the narrator the range of topics you hope to cover. Narrator is informed verbally that they are free to answer or not answer any questions during the interview according to their comfort level and that not answering question in now way affects their inclusion in the study.ò        Test recording equipment. Check the recording level and adjust microphone as needed. Levels should read -10 db maximum with no filters unless environmental conditions require. If recording (audio/video) is not possible, take good notes throughout the interview and record all site locations. ò        Conduct interview. Make certain to introduce the narrator on the recording.ò        Be attentive to the length of the recording. If the narrator appears tired or attention drifts, suggest a break or ask if the interview should continue on a different day.ò        Take notes during the interview. Record proper nouns and other words if spelling may be questionable and no verification is provided during the interview.ò        When referring to maps during the interview, make sure that a reference location and/or name is stated to provide a focus for the recording.   After the Interview:ò        Discuss with narrator the range of topics you would like to discuss at the next interview.  Schedule a tentative date for this interview.ò        If introduction was not recorded earlier, create an introduction to be added in post-production.ò        Duplicate the digital file on the server, following the æidentifierÆ naming parameters. ò        Complete Oral History Interview Summary form and add interview data Transcript Index form.ò        Attach copies of all interview notes to the Interview Summary form and store file in project oral history file. ò        Make a list of proper nouns and other words on the Proper Word form.  Include aspects of the interview that may be useful to future indexers and transcribers. ò        Attach a list of all photographs taken during the interview to the interview notes.  This list should include a description of each photo, the total number of photos taken, and the location of the film.ò        Complete Donated Material Inventory form.ò        Complete the Artifact Inventory form.ò        Complete the Deed of Gift form.  ò        Complete the Cataloging Information formò        Send thank you letter to narrator. </t>
  </si>
  <si>
    <t xml:space="preserve">QUIP has adapted the methodology and forms from the Guardians of Language, Memory, and Life-ways published by the National Institute for Tribal Records Archives, Libraries, and Museums. (2008) A general structure which can be applied to many research areas which require in-depth interviewing.QUIP-Form GuideFORM 1 û Interview Preparation and Post-Task Checklist û This form covers activities that should take place before, during, and after the interviewFORM 2 - Interview Agreement - This form transfers the narratorÆs copyright of an oral history interview and waives rights to the tape, transcript, or any images taken during the interview.  A release form makes it clear to the narrator, without question, how the interviews will be used and minimizes the chances for misunderstanding. It also releases you from any liability for the content of the recordings.It is important that the form be signed by both the narrator and the interviewer, and any other person whose voice is heard in the interview, as soon as the interview session ends even if more interviews are planned with the narrator.   FORM 3 - Restricted Access Interview Agreement - This form serves the same purpose as the Interview Agreement Form, except it restricts access to the contents of the interview, or to a part of the interview, for a specific time-period. Used when the information is confidential or controversial and should not be made public immediately.FORM 5 - Potential Narrator Form û Before you commence interviews, it is a good idea to predetermine who you will interview and what topics each interview will cover. The Potential Narrator Form will help you track potential narrators and ensure that you get the best return on your efforts.  It is a good idea to include it in the interview kit in the event that narrators suggest other potential interviewees.FORM 6 û Historical Information Survey Form û This survey can help identify potential narrators on a broader scale.FORM 7 - Biographical Information - This form documents the basic biographical details of the narratorÆs life, both for project purposes and for future users. Complete this form in advance of the interview, at the pre-meeting, over the phone, or by asking the narrator to complete it.  By collecting the basic details in advance, you will be better prepared for the interview and have more time to address your interview objectives. FORM 8 û Letter to Potential Narrators -   As you begin recruiting participants, a simple letter introducing the project and your organization.  The letter should be accompanied with a return envelope, information about the project and organization, a biographical form, and a survey (if used). FORM 9 û Letter to Confirm Interview û At least a week before the interview, a confirmation letter should be sent to the narrator.  It should cover a list of topics to be discussed, mention the release form, ask for any missing information (biographical information form, survey, etc.), and confirm the time and place of the interview.FORM 10 û Thank You Letter û Send the Thank You letter soon as possible after the interview.  It serves as a reminder that the narrator will be asked to review the transcript and provides an opportunity for the interviewer to follow up with any questions that arise after the interview.FORM 11 û Standard Text for the Introduction of an Oral History Recordingû At the start of each recording, you should name the narrator, and provide a one-sentence biographical sketch of the narrator, the date and place of the interview, and your name. This form helps ensure that all the necessary information is covered.FORM 12 û Photograph Log û This form enables you to track information on each photograph used during the course of the interview. If you plan to use the photographs in a publication, it is good to know the photographerÆs name in order to seek a release, if necessary. (Not translated to Arabic since only the research team will use this form, not the narrator) FORM 13 û Donated Materials Form û If the narrator is donating photographs, letters, diaries, and other materials, it is important to collect as much information as possible to assist with cataloging the materials later.  It is also important to know if the materials are originals and, if not, where the originals are kept and who retains ownership.FORM 14 û Artifact Inventory Form û This form is to help you keep track of items either loaned or gifted to you by the narrator.  FORM 15 û Deed of Gift Form û This form transfers title to the organization for donated artifacts.FORM 16 û Proper Word Form û Either at the time of the interview of immediately thereafter, use this form to indicate proper names and other words a transcriber or researcher might have difficulty spelling or understanding. (Not translated to Arabic since only the research team will use this form, not the narrator)Form 17 - Interview Information Checklist Form (also referred to as Field Notes) û The interviewer completes this form immediately after the interview.  It provides archival control over the interview, including basic information, confirmation of the signing of the donor form and completion of other forms, the number of tapes used, and a brief abstract of the interview. (Not translated to Arabic since only the research team will use this form, not the narrator)Form 18 - Cataloging Information - This information is essential to make the taped interview accessible to researchers. (Not translated to Arabic since only the research team will use this form, not the narrator)Form 20 û Transcription Checklist û This form completed for is stored with the interview file. (Not translated to Arabic since only the research team will use this form, not the narrator)Form 21 û TranscriberÆs Guidelines - To ensure a consistent format, content, and editing practices when transcribing tapes, it is important to establish procedures in advance and instruct transcribers.  Form 21 is an example of TranscriberÆs Guidelines used by the Southern Oral History Program. (Not translated to Arabic since only the research team will use this form, not the narrator)Form 22 û Tape Transcript Index Summary Form û An index of key words and names will help increase access.  (Not translated to Arabic since only the research team will use this form, not the narrator) PREPARATION AND POST-TASK CHECKLISTBefore Interview:*       Two weeks prior to interview: provide narrator with the Research Subject Information and Consent Form,  Initial Contact Letter, Historical Information Survey, and the Biographical Information form with an addressed envelope.  Arrange the return of the forms through post or messenger. ò        One week prior to interview: Contact narrator and make sure that he/she remembers the correct date, time, and place of interview.  Mention again which topics you hope to cover to allow narrator adequate time to prepare for the interview.  Ensure that the narrator fully understands the project.  (It is often helpful if an interview outline is sent to the narrator prior to the actual interview).ò        Acquaint yourself with as much information as possible on the general background of the narrator.If helpful, arrange a brief pre-interview visit, either in person or over the phone.Develop a questions list and an outline of topics for discussion.Gather all materials and thoroughly check out equipment and supplies, including:1.        Interview Agreement form2.        If group interview, Group Interview Release form3.        Research notes and question sets4.        Biographical Information form (should be completed prior to the interview)5.        Proper Word form 6.        Deed of Gift form, in the event that photographs, artifacts or other materials are donated7.        Copies of any material used during the interview8.        Black permanent marker, fine tipped9.        Digital recorder, with fully charged batteries or power cord 10.        External microphones11.        Headphones12.        Cataloging information sheet13.        Extension cord (4 meters)14.        Camera 15.        Narrator/Narrator's address and directions 16.        Information about organization and project17.        Bottled water  ò        One day before the interview, call to reconfirm and make sure that there are no problems that might interfere with your planned agenda (i.e., poor health, bad weather or inability to make on-site visit).  Get directions.Day of Interview: ò        Ensure that all equipment is available and in working order (microphone, external recorder with memory card, necessary cords, extra batteries, maps, photos, drawings, vehicle).  Review interview outline. Ensure that the room in which you are conducting the interview has minimal noise, look for air conditioning, fans, washers, dryers, dishwashers, telephones, chiming clocks, ice makers, etc.At Interview:ò        Interview Agreement Form read and discussed with narrator.  All questions answered as completely as possible. The possibility of narrator restrictions on future use of information explained.  Narrator signs Interview Agreement Form, and given a copy. ò        Before beginning the interview, discuss informally with the narrator the range of topics you hope to cover. ò        Test recording equipment. Check the recording level and adjust microphone as needed. Levels should read -10 db maximum with no filters unless environmental conditions require. If recording (audio/video) is not possible, take good notes throughout the interview and record all site locations. ò        Conduct interview. Make certain to introduce the narrator on the recording.ò        Be attentive to the length of the recording. If the narrator appears tired or attention drifts, suggest a break or ask if the interview should continue on a different day.ò        Take notes during the interview. Record proper nouns and other words if spelling may be questionable and no verification is provided during the interview.ò        When referring to maps during the interview, make sure that a reference location and/or name is stated to provide a focus for the recording.   After the Interview:ò        Discuss with narrator the range of topics you would like to discuss at the next interview.  Schedule a tentative date for this interview.ò        If introduction was not recorded earlier, create an introduction to be added in post-production.ò        Duplicate the digital file on the server, following the æidentifierÆ naming parameters. ò        Complete Oral History Interview Summary form and add interview data Transcript Index form.ò        Attach copies of all interview notes to the Interview Summary form and store file in project oral history file. ò        Make a list of proper nouns and other words on the Proper Word form.  Include aspects of the interview that may be useful to future indexers and transcribers. ò        Attach a list of all photographs taken during the interview to the interview notes.  This list should include a description of each photo, the total number of photos taken, and the location of the film.ò        Complete Donated Material Inventory form.ò        Complete the Artifact Inventory form.ò        Complete the Deed of Gift form.  ò        Complete the Cataloging Information formò        Send thank you letter to narrator. </t>
  </si>
  <si>
    <t>"QUIP Steering Committee...Utilizing cultural networks such as the Ministry of Culture, Arts and Heritage and the various social clubs in Qatar, participants will be identified through family and friends, through reputation, secondary sources and word of mouth. " Is the Steering Committee like a CAB?</t>
  </si>
  <si>
    <t>Advertisements will be placed in the following paper and online publications:Richmond Voice Newspaper                                205 E. Clay StreetRichmond, Virginia  23219Richmond Free Press Newspaper422 E. Franklin StreetRichmond, Virginia  23219Richmond Times Dispatch Newspaper300 E. Franklin StreetRichmond, Virginia  23219Craigslist.org  RIchmond pageSpit for Science research assistant staff (for potential participants in Spit for Science registry)  Danielle Dick PI</t>
  </si>
  <si>
    <t>Please see attached "Research Protocol" for full details.  This protocol is composed of two closely-related experiments:Experiment 1: Individual and developmental differences in context effects on adolescent brain reward processingExperiment 2: Individual and developmental differences in adolescent frontocortical recruitment by inhibitory controlThese two experiments differ only on the incentive tasks used in the scanner during fMRI.  Therefore, all procedures described below will be applicable to both Experiments 1 and 2, where the fMRI tasks of each experiment are described separately under ôResearch Materialsö (below). Subjects: Subject Recruitment: All subjects will be recruited through the VCU CARI facility.  Subjects for each of Experiments 1 and 2 will consist of:ò        25 male and 25 female Controls: medically healthy adolescents 12-17 who do not meet criteria for any DSM Axis I psychiatric disorderò        25 male and 25 female SAD-only: medically-healthy adolescents 12-17 who meet criteria for SAD onlyò        25 male and 25 female SAD-DBD: medically-healthy adolescents 12-17 who meet criteria for SAD and DBDò        One parent or guardian informant for each adolescent (n = 150)ò        25 male and 25 female Controls: medically healthy adults 18-60 who do not meet criteria for any DSM Axis I psychiatric disorderò        25 male and 25 female SAD-only: medically-healthy adults 18-60 who self-report having met criteria for SAD during childhoodò        25 male and 25 female SAD-DBD: medically-healthy adults 18-60 who self-report having met criteria for SAD with histories of DBD during childhoodTotal for this entire protocol: 300 adolescents, 300 adults, plus 300 parent/guardian informants (psychiatric/medical interview about the adolescent only)General inclusion criteria include: no current or past Axis I disorders other than substance abuse/dependence or substance induced mood disorder allowed in the DBD-Hx groups. No clinically significant non-psychiatric medical disorders. No CNS active prescription medications other than prescribed stimulants for DBD symptomatology. No metal fragments or implants, and no history of fear of being in closed spaces for MRI scans.   A detailed list of inclusion and exclusion criteria is provided in the Human Subjects section.Procedural overview: In each experiment, adults 18-60 as well as adolescents 12-17 together with a parent/guardian informant, will visit the Collaborative Advanced Research Imaging (CARI) lab on two occasions.  The first visit is for physical and mental health characterization that includes personality questionnaires, and a second visit for completion of computerized neurocognitive tasks and a one-hour multimodal (functional and structural) MRI scan that features performance of one or two incentive task variants intended to elicit activation of the brainÆs reward neurocircuitry (experiment 1) or inhibitory control neurocircuitry (Experiment 2).  There will be an initial screening that consists of a physical examination, metal screening, and structured diagnostic interview (SCID for adults, and both parent-report and self-report using SAMHSA-supplied screening instruments for adolescent controls, and the KSADS for adolescents recruited for substance- and behavior-related issues.  All adolescents will self-complete the computerized K-SADS when it becomes available later in in 2016. Subjects who are determined to be eligible for continued participation will complete several personality questionnaires (detailed below) and undergo a baseline mock scan at the CARI facility.  On a second visit to CARI, subjects will undergo computerized testing of impulsivity using a delay- and cognitive discounting tasks, a continuous performance test, a perceptual bias task, and the Iowa Gambling task, followed by structural and functional MRI scanning to be completed within a one-hour scanning slot.  A timeline of procedures is shown below.  The maximum number of hours for subjects to complete the entire research study is about 9-10 hours.Flowchart and Timeline of Procedures for all aims:Procedure        Visit 1        (~4 hours)        Parental (informant) consent and adolescent assent for adolescent subjects, or self-consent for adult participants.  Screening, (SCID or KSADS, for DSM-IV, Medical History Interview (with Physical Exam if necessary), Urine Drug Screen (UDS), Demographics, Substance Use History, family history, color vision test, AmNART        PI consultation with research assistants re: subject eligibility                Collect saliva for genetic biomarkers, metal screening, Family History Questionnaire, Hollingshead, Edinburgh handedness, UPPS impulsivity scale, Achenbach Child Behavior Checklist, BIS-11. DUSI, BSSS, Puberty self-rating questionnaire. Placement in mock scanner.        Visit 2 (~ 4hours)                Urine Drug Screen (UDS) and Breath Alcohol. Computerized performance tasks, including: Iowa Gambling Task, Continuous performance test (IMT/DMT), Perceptual Bias Task, Adjusting Delay Discounting task, the Cognitive Effort Discounting task, and Lines GO/NOGO task .        Subject rest break 30-60 minutes                MRI session with the following scans: Survey Localizer, FLAIR, Resting-state fMRI scan, Incentive-task and behavior-control-task scans, 3DMPRAGE for signal co-localization, Post-scan affect questionnaire        Total time commitment: ~9 hours, scheduled across 2-4 visits, as preferred by the subject.                References, and detailed information on the questionnaires and laboratory/scanner tasks can be found in the uploaded and REVISED "research protocol" document.</t>
  </si>
  <si>
    <t xml:space="preserve">This study contains two parts.  The first part is an analysis of data collected before and after implementing the Simplify My Meds« ABMS program. It will be conducted using prescription claims data collected from 2013 - 2014. The study population consists of patients of 5 independent pharmacies who agreed to participate in the ABMS program. Study patients were selected based on having at least two consecutive fills for one of 6 chronic medication classes after enrollment into the ABMS Program. Control patients will be selected based upon matching characteristics including age, gender, previous prescription behavior, and location. All prescription data will be de-identified and provided to investigators by ATEB, a prescription claims company. Selection of ABMS patients will be done by the individual pharmacies. The second part will consist of collection of pre- and post-intervention data from pharmacies on:o        Prescription counto        Total sales historyo        Rx sales historyo        Number of scripts filled each hour (if available)o        Number of pharmacists and technicians working each hour (if available)In addition, telephone interviews with individuals involved in providing the ABMS program will be conducted about their perceptions of the program and its impact on pharmacy operations. </t>
  </si>
  <si>
    <t>The community partners have a specific stake in the research, rather than being randomly or tangentially related.</t>
  </si>
  <si>
    <t>Clinical pharmacists focused on the management of individual patient conditions such as anticoagulation, diabetes, and high blood pressure, have contributed to contained or reduced health care costs, and reduced adverse clinical events (hospitalizations, emergency room visits, etc.1-13 Direct cost savings to the patient 14-15 and reductions in-missed/nonproductive workdays have also been noted. 16,17 Integrating pharmacists into existing primary care practices where they can provide comprehensive medication and disease state management for complex patients who have two or more chronic disease states we believe will contain or reduce health care costs, and improve the proportion of patients who reach the desired treatment goals. Significant reductions in medication misadventures could be achieved by with this care delivery model in which pharmacists as active team members have comprehensive medication management authority and real time access to participate in the clinical decision making processes. By selecting and monitoring therapeutic and patient care regimens through focused management of medication-related problems and chronic diseases, pharmacists can improve the overall quality of care delivered in the health care system.Discrepancies in the medications documented in physician and institutional medical records as well as the recollections of medications that patients self-report they are taking are an acknowledged problem in the best of clinical settings.6 Patients that are elderly, undereducated, and those with chronic or multiple chronic conditions are especially problematic, with respect to medication management and costly to the healthcare system. These problems are acutely realized in the rural United States in poor and underserved areas and southwestern Virginia is a reflective microcosm of these nationwide healthcare issues.Carilion Clinic, an ACO with 5 hospitals and 50 plus patient centered medical homes (PCMHs) and Virginia Commonwealth University School of Pharmacy partnered to improve the medication and disease state outcomes for patients in southwestern Virginia by designing an intervention to allow pharmacists to become active participants in inter-professional team based care.18 The novel practice model, the Improving Health of At-Risk Rural Patients (IHARP) program, was funded by the CMS Innovation Center (CMMI) in 2012 and patients were enrolled beginning in January 2013.  The demonstration project ended June 30, 2015. For disease specific clinical measures outcomes will be assessed as the change in each clinical measure from baseline to last visit and achievement of treatment goals. Total healthcare costs will be determined from all available claims data (i.e., medical and prescription claims). A comparison group will be selected retrospectively based upon matching on the following variables:  age, gender, race/ethnicity, number of maintenance medications at baseline, and number of comorbidities.  Patient satisfaction and physician, nursing staff, and pharmacist perceptions of IHARP will be evaluated   2678 patients were enrolled in the IHARP program and received pharmacistsÆ services from January 1, 2013 to June 30, 2015.  This study will examine if the addition of a clinical pharmacist to the primary care team was able to reduce health care utilization, and therefore health care costs, for patients in rural Southwest Virginia.1.        Bunting BA, Smith BH, Sutherland SE. The Asheville Project: clinical and economic outcomes of a community-based long-term medication therapy management program for hypertension and dyslipidemia. J Am Pharm Assoc 2008;48:23-31.2.        Dole EJ, Murawski MM, Adolphe AB, Aragon FD, Hochstadt B. Provision of pain management by a pharmacist with prescribing authority. Am J Health Syst Pharm. Jan 1 2007;64(1):85-89.3.        Ellis SL, Carter BL, Malone DC, et al. Clinical and economic impact of ambulatory care clinical pharmacists in management of dyslipidemia in older adults: the IMPROVE study. Impact of Managed Pharmaceutical Care on Resource Utilization and Outcomes in Veterans Affairs Medical Centers. Pharmacotherapy. Dec 2000;20(12):1508-1516.4.        Garrett DG, Bluml BM.  Patient self-management program for diabetes: first-year clinical, humanistic, and economic outcomes. J Am Pharm Assoc 2005;45:130-137.5.        Johnston A, Doane K, Phipps K, Bell A. Outcomes of pharmacists' cognitive services in the long-term care setting. Consultant Pharmacist. 1996;11(1):41-50.6.        Bootman JL, Harrison DL, Cox E. The health care cost of drug-related morbidity and mortality in nursing facilities. Arch Intern Med. Oct 13 1997;157(18):2089-2096.7.        Carmichael JM, Alvarez A, Chaput R, DiMaggio J, Magallon H, Mambourg S.  Establishment and outcomes of a model primary care pharmacy service system. Am J Health Syst Pharm. 2004;61:472-82.8.        Chiquette E, Amato MG, Bussey HI. Comparison of an anticoagulation clinic with usual medical care: anticoagulation control, patient outcomes, and health care costs. Arch Intern Med. Aug 10-24 1998;158(15):1641-1647. 9.        Christensen DB, Roth M, Trygstad T, Byrd J.  Evaluation of a pilot medication therapy management project within the North Carolina State Health Plan. J Am Pharm Assoc. 2007;47:471-83. 10.        McMullin ST, Hennenfent JA, Ritchie DJ, et al. A prospective, randomized trial to assess the cost impact of pharmacist-initiated interventions. Arch Intern Med. Oct 25 1999;159(19):2306-2309.11.         Schumock GT, Butler MG, et al. Evidence of the Economic Benefit of Clinical Pharmacy Services û 1996-2000. Pharmacotherapy. 2003;23:113-32. 12.        Schumock GT, Meek PD, Ploetz PA, Vermeulen LC. Economic evaluations of clinical pharmacy services--1988-1995. The Publications Committee of the American College of Clinical Pharmacy. Pharmacotherapy. Nov-Dec 1996;16(6):1188-1208.13.        Christensen D, Trygstad T, Sullivan R, Garmise J, Wegner SE. A pharmacy management intervention for optimizing drug therapy for nursing home patients. Am J Geriatr Pharmacother. Dec 2004;2(4):248-256.14.        Cranor CW, Christensen DB. The Asheville Project: short-term outcomes of a community pharmacy diabetes care program. J Am Pharm Assoc (Wash). Mar-Apr 2003a;43(2):149-159.15.        Jameson J, VanNoord G, Vanderwoud K. The impact of a pharmacotherapy consultation on the cost and outcome of medical therapy. J Fam Pract. Nov 1995;41(5):469-472.16.        Bunting BA, Cranor CW. The Asheville Project: long-term clinical, humanistic, and economic outcomes of a community-based medication therapy management program for asthma. J Am Pharm Assoc (2003b). Mar-Apr 2006;46(2):133-147. 17.        Cranor CW, Christensen DB. The Asheville Project: long-term clinical and economic outcomes of a community pharmacy diabetes care program.J Am Pharm Assoc. 2003b;43(2):173-84.18.         https://www.carilionclinic.org/pharmacy/iharp</t>
  </si>
  <si>
    <t>"The Principal Investigator works at both VCU Medical Center and the affiliated clinical site. "</t>
  </si>
  <si>
    <t>People with disabilities are at an increased risk of violence when compared with peers in the general population (Beadle-Brown, Mansell, Cambridge, Milnel, &amp; Whelton, 2010; Harrell, 2012; Hughes et?al., 2012). Further, having an intellectual or developmental disability (I/DD) puts a person at an even greater risk, with some prevalence estimates for experiencing a form of abuse during oneÆs lifetime at a high of 90% for women and up to 86% for men (Hughes, Lund &amp; Gabrielli, 2011; Sullivan &amp; Knutson, 2000). While awareness, prevention, and intervention programs have been developed to address the risks that people with disabilities face, a recent review of the literature on violence prevention programs for people with disabilities concluded that there is ôlittle clear guidance for practitionersàfaced with selecting such interventionsö and there is an ôurgent need in this area for research of higher qualityö (Mikton, Maguire, &amp; Shakespeare, 2014, p.16). This research seeks to address this gap.Beadle-Brown, J., Mansell, J., Cambridge, P., Milne, A., &amp; Whelton, B. (2010). Adult protection      of people with intellectual disabilities: incidence, nature and responses. Journal of         Applied      Research in Intellectual Disabilities, 23(6), 573-584.Harrell, E. (2012). Crime against persons with disabilities, 2009-2011-Statistical tables (NCJ              240299). Retrieved from https://www.bjs.gov/content/pub/pdf/capd0911st.pdf.Hughes, R. B., Lund, E. M., Gabrielli, J., Powers, L. E., &amp; Curry, M. A. (2011). Prevalence of      interpersonal violence against community-living adults with disabilities: A literature review.      Rehabilitation Psychology, 56, 302-319. Hughes, K., Bellis, M. A., Jones, L., Wood, S., Bates, G., Eckley, L., . . .Officer, A. (2012). Prevalence      and risk of violence against adults with disabilities: A systematic review and meta-analysis of      observational studies. The Lancet, 379, 1621-1629. Mikton, C., Maguire, H., Shakespeare, T. (2014).  A systematic review of the effectiveness of      interventions to prevent and respond to violence against persons with disabilities. Journal of      Interpersonal Violence, 29, 3207-3226. Sullivan, P. M., &amp; Knutson, J. F. (2000). Maltreatment and disabilities: A population based      epidemiological study. Child Abuse &amp; Neglect, 24(10), 1257-1273.</t>
  </si>
  <si>
    <t>The purpose of this research is to complete final pilot testing and validation of an educational intervention for people with mild, moderate, and severe intellectual and developmental disabilities (I/DD) about abuse prevention called LeadershipáEmpowerment and Abuse Prevention (hereafter referred to as LEAP). We will pilot test instrumentation and protocols from Jan to May 2018. After making changes based on piloting, we will conduct research from June 2018 û February 2020.Research questions and hypotheses are as follows:        -Research Question 1: Do participants who receive the LEAP educational intervention increase their post-test knowledge scores after completion of the intervention?        -Research Question 1a: Are higher levels of fidelity of implementation of the LEAP intervention associated with higher levels of participant understanding after completion of the intervention?Hypothesis 1: After the 4-session LEAP educational intervention, program participants will increase knowledge scores on healthy and unhealthy relationships.Hypothesis 1a: After the 4-session LEAP educational intervention, higher levels of fidelity of implementation of the LEAP curriculum will be associated with higher levels of participant understanding.        -Research Question 2: Three months following the intervention, are participants able to distinguish between healthy and unhealthy relationships, explain why they made their determination, and identify a next step if the relationship is unhealthy?-Research Question 2a: Three months following the training, are higher levels of fidelity of implementation of the LEAP curriculum associated with higher levels of participant understanding?                Hypothesis 2: Three months after the LEAP educational intervention has been completed, participants will successfully distinguish between healthy and unhealthy relationships, explain why they made their determination, and identify a next step if the relationship is unhealthy at a rate of greater than 70% accuracy.Hypothesis 2a: Higher levels of fidelity of implementation of the LEAP curriculum will be associated with higher levels of participant understanding.-Research Question 3: What individual factors support or impede knowledge acquisition of the LEAP educational intervention?Hypothesis 3: Level of intellectual ability (i.e., mild, moderate, severe, profound) will be related to post-test and 3-month follow-up test scores.</t>
  </si>
  <si>
    <t>Naming research team members who aren't Dr. indicates power-sharing among the research team adn community representatives.</t>
  </si>
  <si>
    <t xml:space="preserve">The design of this feasibility study is based on the guidelines for non-pharmacological clinical trials by the Consolidated Standards of Reporting Trials (CONSORT) group (33) using  an intent-to-treat (ITT) protocol. Four Richmond schools will participate in this pilot: (1) Binford Middle School, an urban middle school consisting largely of African-American students of disadvantaged background; (2) Midlothian High School, a high-ranking large suburban high school; (3) Carver Academy, an alternative school, the smallest high school in Chesterfield county; and (4) Saint Gertrude High School, an urban all girl Catholic high school. The schools were selected deliberately for their different characteristics and age/grade levels (8th and 9th), as this will allow us to determine whether school characteristics and different rates of substance use and risk behaviors may require restructuring the intervention and tailoring it to specific school environments. The interventions in two of the schools (Binford &amp; Midlothian) will be delivered by teachers, whereas interventions in the two other schools (Carver &amp; Saint Gertrude) will be delivered by counselors. Counselors from Carver &amp; Saint Gertrude schools have already been trained, whereas teachers from Binford and Midlothian schools will be trained by Dr. Conrod or a high fidelity trainer trained by her research team in a 3-day training workshop covering the theoretical and practical aspects of the Preventure Program. Teachers and counselors from all four participating schools will be supervised by Dr. Conrod or an authorized member of her research team for up to 3 hours as they implement the program in their schools. Supervision will be facilitated and treatment fidelity assessed with the Preventure Intervention Fidelity and Adherence (PIFA) Scale, developed by Dr. Conrod (see documents). All 8th grade students from Binford Middle School and all 9th grade students from the three participating high schools will be invited to take part in the study. As in other Preventure trials, we will aim to obtain approval for active assent from youth, and passive consent from parents, given that previous studies reveal no demonstrable negative effects of the intervention and that obtaining written consent from parents places a large burden on schools to follow-up with families and leads to 40-60% attrition of students who indicate that they wish to participate. We have discussed the passive parental consent procedures with the principals of the four participating schools, who have expressed their verbal support to adopt them for the current study. All assenting students, regardless of risk status or whether they will participate in the intervention, will be assessed at baseline and followed-up at 3-, and 6-months post-intervention. Assessments will be conducted in a classroom or assembly format during school hours. Students who have not agreed to participate in the study will remain in the classroom and be engaged by the teacher with other activities while the researchers are conducting the assessments. Responses to the Substance Use Risk Profile Scale (SURPS (18)) will determine personality risk status. Eligibility will include assenting to the study protocol and scoring one or more SDs above the schoolÆs gender-specific norm on the SURPS. Students who meet eligibility criteria will be invited to take part in the intervention. Participating schools will receive an incentive of $1,000 and participating students will receive $5 in Amazon or ITunes gift cards for each assessment wave (baseline, 3-and 6-months post-intervention). Participants. Participants will be 8th grade students enrolled in Binford Middle School (N = 150) and 9th grade students from Midlothian High School (N = 470), Carver Academy (N = 60), and Saint Gertrude High School (N = 50), all of which have agreed to participate in this pilot. Based on previous studies, approximately 45% of students will be identified as high risk.  Feasibility. Previous studies utilizing this school-based prevention intervention (20-22, 26) have had little difficulty in implementing a similar protocol, regardless of location (e.g. London, Montreal, Vancouver, Sydney, etc.). Based on recruitment rates of previous studies, student participation rates and retention rates are expected to be 75%-80% for up to 3-years follow-up. Given our much shorter follow-up period (up to 1 year), we expect our retention rates would be higher. ASSESSMENTS (Baseline, 3-month, 6-month): Considering the complexity of the data collection procedures (longitudinal design with data acquisition at 3 different time points, unorthodox school-based method of assessment), it was a priority to automate most of the data acquisition, scoring, entry, and transfer, without jeopardizing validity. For these reasons, we will upload all assessment instruments into the REDCap electronic data capture system, where each participating student will have a REDCap form with an individual code number, which will remain the same for the 3 assessments (baseline, 3- and 6-month post intervention). Though typically administered online, REDCap supports fully offline administration, which will help us avoid problems with schoolsÆ unreliable internet connectivity. The assessment battery will be delivered to students in classrooms on VCU-owned tablet computers, which will be equipped with noise-cancelling headphones to reduce distractions. Data will be uploaded to secure servers as soon as the tablets are brought back to VCU. Only the VCU researchers will have access to the collected data to ensure that the schools do not have access to sensitive information provided by students for the study.  1. Personality Assessment (Screening): Personality risk for substance use will be assessed with the Substance Use Risk Profile Scale (SURPS(18); see Appendix), a 23-item self-report questionnaire assessing variation in personality risk for substance misuse along 4 dimensions: Impulsivity (IMP), Sensation-Seeking (SS), Anxiety-Sensitivity, and Hopelessness (H). The scale has good concurrent, predictive, and incremental validity in differentiating adolescents and adults prone to reinforcement-specific patterns of substance use and misuse (18, 35). A recent evaluation of the cut-off scores used to select high-risk youth suggest high sensitivity (80%) and high specificity of each subscale (70-80%) in predicting risk for alcohol and drug misuse and specific mental health problems (34). To select high-risk students to participate in the intervention, we will use the regular cut-off used in previous studies, namely 1 standard deviation above the school mean (i.e. the top 16% of the population) on one of the four personality risk factors (IMP, SS, AS, H). 2. Drug and Alcohol Use (Primary Outcomes): In order to ensure compatibility of our primary outcome measures with previous and ongoing studies with Preventure, our primary substance use outcomes were selected to match the ones used in these studies (22, 23). Primary effectiveness outcomes will include onset and severity of problem drug use, assessed using the CRAFFT(36) û a brief screening measure for adolescent substance misuse with good psychometric properties, previously shown to be related to personality risk (35). Alcohol use will be assessed with separate quantity and frequency of use measures, combined to make a composite score. Binge drinking will be assessed by asking students to report how often they consumed 5 or more alcoholic beverages (4+ for girls) on one occasion in the past 6 months. Alcohol-related harms (i.e. problem drinking), will be assessed using a 7-item shortened version of the Rutgers Alcohol Problem Index, consisting of the most frequently endorsed items by adolescents from previous studies with Preventure.3. Mental health symptoms (Secondary outcome): will be assessed with the Strengths and Difficulties Questionnaire (SDQ (37)), a brief behavioral screening questionnaire that measures prosocial behaviors (5 items) and four types of problem behaviors/psychopathology: emotional symptoms (5 items), conduct problems (5 items), hyperactivity/ inattention (5 items), and peer relationship problems (5 items). The four (problem) scale scores are added together to generate a total difficulties score (based on 20 items). Scores can be used as continuous variables, or classified as normal, borderline or abnormal based on USA norms. 4. Neurocognitive Function (Secondary outcome): will be assessed with the Monetary Choice Questionnaire (MCQ (38)), a measure of delay discounting, consisting of a set of 27 choices between smaller rewards ($11-80) available immediately, and larger delayed rewards ($25-85) available at delays ranging from 7 to 180 days. Discount rates (k) will be estimated using a hyperbolic discount function, with higher rates indicating higher impulsivity. Delay discounting, considered one of the most viable endophenotypes of SUDs (39), is particularly suitable for the purposes of exploring the neurocognitive continuum between impulse control deficits, characteristic of externalizing traits to cognitive (over)control, characterizing internalizing traits (40). PREVENTURE INTERVENTION (22, 28): Students scoring one standard deviation above the school mean on one of the four dimensions (IMP, SS, AS, H) of the SURPS(18) will be assigned to personality-specific groups and invited to participate in two 90-minute group sessions administered by trained school teachers (Binford &amp; Midlothian schools) and school counselors (Carver and St Gertrude schools). In effect, four different types of interventions will be conducted, one for each of the 4 high-risk personality profiles (IMP, SS, AS, H). Each of them has an accompanying therapist/teacher manual and ~35 pages long student workbook (theirs to keep), which incorporate psycho-educational, motivational and cognitive behavioral components, and include ôreal-lifeö scenarios shared by youth with similar personality profiles. The intervention is introduced to students as ôa coping skills workshop in which you will explore your personal strengths and weakness and how to channel them towards your long-term goalsö.The program does not focus on substance use per se, but rather on risky personality-based ways of coping that may lead to substance misuse and other risky behaviors, such as aggression, interpersonal dependence, avoidance and risk-taking. Briefly, students learn about the target personality trait and explore how it affects their decision-making and ability to achieve short and long-term goals. They then examine different coping strategies that can be used to manage that trait in personality-specific high-risk situations. This is done by teaching them cognitive behavioral strategies shown to be effective in challenging each of the cognitive domains believed to underlie these personality risk profiles. Attempts will be made to be least disruptive of the students school activities and to accommodate each school's preferences for time and place of intervention delivery. For example, Binford school prefers to deliver the interventions at the end of the school day on Mondays, when students have time at the end of the school day, which could be used for intervention delivery. In contrast, Carver school prefers that the interventions be delivered during regular class hours, as their students are regularly pulled out of class for various reasons. The interventions will take place in separate classrooms. On average intervention groups consist of anywhere between 5 and 15 students, most averaging around 10 students per group. Between 15-20% of the intervention sessions will be observed by a clinical psychologist (Dr. Thomson) trained by Dr. Conrod in the "train-the-trainer" model of Preventure and licensed as a Preventure trainer, who will assess the fidelity of the delivered interventions using the PIFA scale (see documents). STATISTICAL APPROACH:           We have adopted a feasibility approach, given the novelty of the teacher-delivered format and that the proposed study would be the first study with Preventure in the US. We will determine the percentage of the total eligible high-risk students who were delivered the intervention and the quality of interventions delivered by teachers (according to the PIFA Scale). The standard feasibility outcomes (i.e. recruitment, retention, and adherence) will be analyzed descriptively by counts and proportions (including associated 95% confidence intervals [CIs]). Following CONSORT guidelines(33), the analysis of effectiveness will be exploratory and will follow the intent-to-treat (ITT) principle, in which sensitivity analyses will evaluate outcome when missing data are treated using different assumptions about missingness. Data will be described for each intervention group (e.g., means, standard deviations, frequencies) at each grade level. Graphical summaries will include mean plots and boxplots. Mean change scores (3 months minus baseline, 6 months minus baseline) and associated standard deviations will be calculated for each outcome and 80% one-sided upper CI limits obtained. These summaries and CIs will help inform the sample size calculations of a full-scale trial for NIH submission. Effects sizes and minimal important difference of the outcomes will be used to determine the clinical significance of the results. </t>
  </si>
  <si>
    <t xml:space="preserve">The Latinx community is the fastest growing ethnic minority group in Virginia, including localities within the greater Richmond area (Clapp, 2011). Yet they are an understudied and underserved group who face unique barriers to community- and school-based services, including prevention programs focused on adolescent risk behaviors such as tobacco and substance use. They are also a community that is disproportionately burdened by the health consequences of smoking (e.g., cancer and heart disease). In the local community, nearly 90% of Latinx adults expressed concern about adolescent substance use problems (Corona et al., 2009). Qualitative data revealed that adolescent substance use was associated with acculturation stressors, poor parental monitoring, peer influences, and substance use access in the community.         Although substance use prevention programs have been developed and found to be effective at reducing tobacco use for adolescents, language access issues in the local community are an important barrier for Latinx adolescents and their parents to receive such services. Although the number of bilingual service providers has slightly increased since the 2005-2006 needs assessment, a roundtable organized by the Sacred Heart Center (and other community needs assessments, Holton &amp; Jettner, 2015; Liebert et al., 2012) found that the limited availability of bilingual service providers continue to be obstacles to prevention programming and health treatments for Latinx adolescents in the greater Richmond area. Accordingly, a significant opportunity is being missed to disseminate tobacco prevention skills for Latinx adolescents.         This gap in prevention services is concerning given Latinx adolescents high risk of initiating and escalating tobacco use. In VA, the percentage of Latinx high school students who currently smoked cigars and used electronic vapor products was higher than that of their European American and African American peers (VDH, 2015). In addition, 9.5% of Latinx middle school students had ever tried smoking a cigarette and 7.4% had used electronic vapor products (VDH, 2015). Finally, data from the 2013 survey indicated that 49% of Latinx high school students who currently smoked had tried to quit smoking (similar data not available for 2015). </t>
  </si>
  <si>
    <t xml:space="preserve">        Cultural factors play an important role in Latinx adolescentsÆ tobacco use. While cultural stressors such as acculturative stress and discrimination place Latinx adolescents at risk of using tobacco (Lorenzo-Blanco &amp; Unger, 2015; Unger et al., 2014), different adolescents may experience their harmful effects to varying degrees. Furthermore, Neblett and colleagues (2012) proposed a model that demonstrates how other cultural factors (i.e., racial-ethnic identity, cultural orientation) protect Latinx adolescents from developing problems within the context of cultural stressors. This model suggests that adolescentsÆ ethnic identity and/or cultural orientation (which includes cultural values) may influence the salience and significance of cultural stressors such as discrimination. For example, Latinx adolescents who are connected to their family may receive positive messages about their culture that can counteract some of the negative messages they receive about their race/ethnicity. Moreover, cultural values such as familismo may provide youth with resources to help them cope with cultural stressors. Findings from empirical studies support this model suggesting that incorporating cultural values (including parenting practices) into the prevention of Latinx adolescent tobacco use can improve outcomes (Lorenzo-Blanco et al., 2013; Soto et al., 2011).         Motivational Interviewing (MI) is a treatment approach that helps individuals increase their internal motivation towards change (Miller &amp; Rollnick, 2002), and is culturally congruent with core Latinx values (A±ez et al., 2008). MI has also been shown to be effective at preventing adolescentsÆ tobacco use (Brown et al., 2003; Colby et al., 2005). While MI is a promising tobacco use prevention approach, relatively few MI interventions have been implemented with Latinx adolescents or include a focus on alternative tobacco products (ATPs). In the current application, we propose to integrate the VFHY module on ATPs into an evidence-based MI intervention for adolescents (Group Motivational Interviewing for Teens, GMIT) to create a more comprehensive substance use program (GMIT-ATP), which we will linguistically translate for our population. Then, we will further enhance the content and cultural relevance of GMIT-ATP by integrating a parenting component (GMIT-ATP+P). Finally, we will evaluate the feasibility and pilot efficacy of the culturally enhanced intervention (GMIT-ATP+P).</t>
  </si>
  <si>
    <t>Baseline data will be collected from a sample of approximately 130 parent-adolescent dyads (total participants = 260). Given attrition, we expect that at least 80 families will participate in intervention sessions (40 intervention and 40 control families). Data will be collected from youth and their parents at baseline, after the group sessions (i.e., post-intervention), and 3-months after the last group session. The majority of data will be collected in community locations or PI/COIs VCU-based laboratory space using paper surveys available in English and Spanish. Interested participants will contact study staff and receive more information about the details/procedure of the study over the phone (e.g., content/structure of the intervention, random assignment, completion of brief ratings about how useful the content of each session was). Participants who remain interested in participating will schedule an appointment to complete their baseline (pre-intervention) assessment. The assessment at each time point will include a self-administered paper-based survey containing measures that will assess topics such as parent communication about tobacco use, adolescentÆs skills to refuse substances, the family relationship, cultural factors, as well as adolescent tobacco and other substance use.Each family will receive $50 for completing the first assessment, $50 for completing the ratings immediately after the group sessions end, and $75 for completing the ratings collected 3-months after the last group intervention session. The adolescent will have the opportunity to earn $10 at the end of each of the three group sessions for a total of $30. After completing the baseline (pre-intervention) assessment, intervention families will be randomized into the intervention and control groups. Adolescents in the control group will participate in the CHOICE intervention (a group-based motivational interviewing intervention). A bilingual facilitator will use the CHOICE manual to guide each session. Handouts (if applicable) will be provided to adolescents. Session 1 focuses on decision-making, the reasons adolescents choose to use (or not use) substances, and explores the myths and realities of substance use. Session 2 investigates the ôpaths to the problemsö or choices adolescents make about substance use and their outcomes. Also in session 2, participants discuss peer pressure and begin to model responses to pressure from direct and indirect sources. Finally, in session 3, participants develop plans to prepare and respond to high-risk situations where they might be tempted to use substances; they will also discuss information about the dangers of using alternate tobacco products. We will use the VFHY OTP module to guide the information presented about alternate tobacco products. The ONLY involvement for control parents will be in providing permission for their adolescent to participate and in completing pre- and post-measures. Adolescents in the intervention group will also participate in the CHOICE intervention and the discussion focused on ATP use. Adolescents in the intervention and control group will both receive the CHOICE intervention. Parents whose youth are assigned to the intervention group will participate in parenting support groups that will run concurrently with the adolescent-only groups. In addition, they will complete pre- and post-measures. The parent intervention will consist of a support group. We will not have a manual but rather focus on providing parents' general support. At this time, we do not plan on providing them with any handouts. However, if that plan changes, we will submit the handouts to the IRB for approval in an amendment.Follow-up assessments will occur at their designated time point regardless of the familyÆs progress in the intervention program. D.4. Measures. At all four waves participants will complete measures of proximal outcomes such as parent communication about tobacco use and adolescent refusal skills, and the family relationship, and distal outcomes such as adolescent tobacco and other substance use. Prospective measures of tobacco use are particularly important to avoid biases in reporting at these ages, especially for minority youth (Kaestle, 2015). Detailed administrative records will be maintained about recruitment rates, program attendance, and program completion.         All measures have been used in prior work with diverse samples of adolescents and their families and demonstrate strong psychometric properties. We will use existing Spanish language versions of measures when available. All other study materials (e.g., interventions) and measures will be translated from English to Spanish using a combination of translation by committee and back-translation approaches (Knight, Roosa &amp; Umana-Taylor, 2009; Sireci, Yang, Harter &amp; Ehrlich, 2006). The approach includes multiple steps beginning with an initial translator who translates English materials into Spanish; a second translator who back-translates the material into English; and a third translator who compares the English and Spanish versions and addresses any discrepancies with the first two translators. D.4.1. Demographic Information. (a) Demographics: At baseline, parents will complete a demographic questionnaire that provides information about age, sex, marital status, family income, housing situation, number of children living in the home, their relation to the child participating in the study, family history with substance use, country of birth, education level, religious affiliation, immigrant status and the adolescentÆs age and grade in school. D.4.2. Cultural Factors. (a) Cultural Values. Thirty-six items from the Mexican American Cultural Values Scale (MCVS; Knight et al., 2010) will assess participantsÆ cultural values. The MCVS includes six Latina/o cultural value subscales: Familismo Support (6ûitems), Familismo Obligation (5ûitems), Familismo Referents (5ûitems), Respect (8ûitems), Religiosity (7ûitems), and Traditional Gender Roles (5ûitems). The three Familismo sub-scales can be combined to form one overall Familismo score.  Example items include: ôFamily provides a sense of security because they will always be there for youö (Familismo); ôNo matter what, children should always treat their parents with respectö (Respect); ôIt important to follow the Word of Godö (Religiosity) and ôIt is important for the man to have more power in the family than the womanö (Traditional Gender Roles). Participants are asked to rate how much they believe in each item using a 5-point scale ranging from 1 ôNot at allö to 5 ôCompletely.ö Participants will also complete two subscales from the Multiphasic Assessment of Cultural Constructs-Short Form (MACC-SF; Cuellar et al., 1995): fatalismo and personalismo to assess Latinx cultural values not measured using the MCVS. The fatalismo subscale consists of 8-items (e.g., ôI sometimes feel that someone controls meö) and the personalismo subscale consists of 10 yes/no items (e.g., I like to greet people in a friendly manner when I see themö). (b) Ethnic Identity. Adolescents will complete the Multigroup Ethnic Identity Measure (MEIM) to measure their sense of belonging to their ethnic group, attitudes about the group, and identification with it. Factor analytic work of the original 12-item measure (Roberts et al., 1999) suggests that the measure comprises two factors: ethnic identity search (a developmental and cognitive component) and affirmation, belonging, and commitment (an affective component). Items are rated on a 4-point scale ranging from 1 (strongly disagree) to 4 (strongly agree). For current study, the MEIM will be adapted to use 8 items previously found to be reliable in use with younger adolescents (Huang &amp; Stormshak, 2011). (c) Acculturative Stress.  Participants will also complete the Multidimensional Acculturative Stress Inventory (MASI; Rodriguez et al., 2015), which includes bicultural practices conflict (e.g., ôI feel uncomfortable when others expect me to know Latino ways of doing thingsö), Spanish competency pressures (e.g., ôI have a hard time understanding others when they speak Spanishö), English competency pressures (e.g., ôSince I donÆt speak English well, people have treated me rudely or unfairlyö), and bicultural self-consciousness (e.g., ôI am self-conscious about my Latino backgroundö). Each item is rated from 1 ôStrongly disagreeö to 5 ôStrongly agree.ö (d) Perceived Discrimination. Participants will complete the 9-item Perceived Discrimination Measure to assess the frequency of maltreatment or disrespect by others in daily life (Williams et al., 1997). Measure items include ôYou are treated with less courtesy than other people,ö and ôYou are treated with less respect than other people.ö Participants will respond with a 4-point scale ranging from 1 (never) to 4 (often).         D.4.3. Proximal Outcomes. Our primary analyses focus on proximal outcomes targeted by the intervention that have been shown in prior work to predict distal outcomes such as adolescent tobacco use. Specifically, we will examine Adolescent Tobacco-Related Attitudes and Skills, Parenting Tobacco-Related Skills, and Family Relationship Factors and Outcomes. D.4.3.1. Adolescent Tobacco-Related Attitudes and Skills. As a contribution to the literature and improvement on assessment tools available, we will substantially modify and assess four measures to incorporate alternative tobacco products (ATPs). (a) Tobacco Attitudes and Beliefs. Adolescents will complete the Primack et al. (2007) Smoking Attitudes Scale (example items include ææmore cool people smoke than uncool peopleÆÆ and ææsmoking makes you feel more grown upÆÆ). (b) Tobacco and Other Substance Use Refusal Intentions will be assessed with items from the Refusal Intentions scale that measures the likelihood that adolescents will refuse the offer of specific substances (i.e., alcohol, tobacco, inhalants, other illicit substances) (Redmond et al., 2009). (c) Tobacco and Other Substance Use Refusal Efficacy. Adolescents will complete the Substance Use Refusal Efficacy (Redmond et al., 2009) scale that assesses adolescentsÆ confidence in their ability to refuse a friendÆs offer to use alcohol, tobacco, and marijuana. D.4.3.2. Parenting Tobacco-Related Skills. (a) Parent-Child Communication about Tobacco will be measured by asking youth to complete the 6-item Antismoking Socialization Questionnaire (Jackson &amp; Henriksen, 1997), which asks about childrenÆs perceptions of tobacco-specific messages given to them by parents (e.g., ôDoes your parent allow you to smoke or use tobacco productsö). (b) Parental Monitoring of AdolescentsÆ Tobacco Related Risk Behaviors. Adolescents and their parents will be asked to complete the Parenting Practices scale to assess the behaviors of both parents and children that relate to parentsÆ awareness of their childrenÆs tobacco related risk activities. The measure consists of 24 items that fall into two broad subscales: Parental Knowledge (Monitoring) and Sources of Parental Knowledge. The Parental Knowledge subscale (9 items) was developed to measure what parents know (e.g., ôDoes your parent know where you go when you are out with friends at night?ö). The Sources of Parental Knowledge subscale is further subdivided into Child Disclosure, Parental Solicitation, and Parental Control. The Child Disclosure subscale (5 items) was developed to measure an important source of parenting knowledge, that which is willingly disclosed by the child (e.g., ôDo you hide a lot from your parent about what you do during nights and weekends?ö). The Parental Solicitation subscale (5 items) was developed to measure a second source of parenting knowledge, that which is requested of the child by the parent (e.g., ôHow often has your parent started a conversation with you about your free time?ö). The Parental Control subscale (5 items) was developed to measure behavioral control and rule enforcement (e.g., ôDo you need to have your parentÆs permission to stay out late on a weekday evening?ö).  D.4.3.3. Family Relationship Factors and Outcomes. Family relationship factors may be considered both a contextual factor for tobacco use and, for the family intervention component, an additional potential outcome. Parents and adolescents will complete the following measures: (a) Parent-Child Conflict. Parents and adolescents will complete the Conflict Behavior Questionnaire (CBQ-20) (Prinz et al., 1979) to evaluate their mutual interactions. The 20-item, version of the CBQ measures adolescentsÆ/parentsÆ perceptions of conflict occurring between them and their parent/adolescent in the past 2 weeks. The measure also serves as a good indicator of distress that adolescents experience in their interactions with their parent (Robin &amp; Foster, 1989). This measure contains both ôpositiveö and ônegativeö statements regarding a childÆs social competence and conflictual behaviors. Responses are rated as either True or False. Example items include, ôWe almost never seem to agree (negative)ö and ôMy parent understands me (positive).ö (b) Family Cohesion. Parents and adolescents will complete the cohesion subscale from the Family Adaptability and Cohesion Evaluation Scale III (Olson et al., 1985). (c) General Parent-Child Communication. Parents and adolescents will complete the 20-item, 5-point Likert-type Parent-Adolescent Communication Scale (Barnes &amp; Olson, 1982; 1985), which is composed of two, 10-item subscales. The scales measure familiesÆ degree of openness (Open Family Communication Scale) and extent of problems in family communication (Problems in Family Communication Scale). Response options are a 5-point scale ranging from Strongly Disagree to Strongly Agree.D.4.4. Distal Outcomes. We will also examine the effect of the intervention on distal outcomes targeted, specifically adolescentsÆ tobacco and other substance use. As noted above, we will modify and assess measures to incorporate alternative tobacco products (ATPs).D.4.4.1. Adolescent Tobacco and Other Substance Use. (a) Tobacco Use. Adolescents will complete the Tobacco Composite Use Index (Spoth et al., 2004) that measures their lifetime use of cigarettes, lifetime use of chewing tobacco, past month use of cigarettes, and past month use of chewing tobacco. (b) Alcohol Use. Adolescents will complete the Alcohol Composite Use Index (Spoth et al., 2004) that assesses their lifetime use, lifetime use without parental permission, lifetime drunkenness, and past month use of alcohol. (c) Marijuana and Non-prescription Medical Drugs. Items from the Monitoring the Future study will be used to assess adolescentsÆ report of their past 30 day and lifetime use of marijuana and non-prescription medical drugs. D.4.5. Feasibility and Acceptability. (1) Feasibility will be assessed based on the number of adolescents and parents enrolled in the study and number who completed the prevention intervention. (2) Acceptability will be assessed using the Session Evaluation Form (SEF; Harper et al., 2003). The SEF consists of 10 items rated on a 4-point response scale about the participantÆs experience (e.g., ôit was it helpful; were they happy with the meetingö). (3) To examine acceptability of the research protocol, parents and adolescents will be asked to rate how much they liked talking to interviewers, answering questions, and helping out with research using a 5-point likert scale. (4) Parents and adolescents will be asked eight additional questions on how difficult or easy research-related factors (i.e., time commitment, location and length of interviews, relationship with interviewers, etc.) made it to participate in the research study. D.4.6. Competency and Integrity. (1) The Motivational Interviewing Treatment Integrity (MITI-3; Moyers, Martin, Manuel, Miller, &amp; Ernst, 2010) will be used to assess competency ratings for MI principles. The MITI-3 is a 5-point scale rating system, which ranges from 1 (poor) to 5 (excellent), competence ratings for MI principles and methods that are to be followed: Evocation, collaboration, autonomy/support, direction, and empathy.</t>
  </si>
  <si>
    <t>The research team convenes bi-weekly to discuss the logistics of this project. These meetings include members from the Virginia Commonwealth University Hospital Health System (VCUHS), The Children's Hospital of the Kings Daughters (CHKD); The Eastern Virginia Medical School (EVMS); the Virginia Department of Health (VDH), Southeastern Virginia Medical Center, Pediatric Specialists of Virginia(PSV), East Carolina University(ECU) and co-investigator serving as a consultant . The team completes all training for the Patient Navigators (PN). Patient Navigators are overseen by program manager and supervisors. Additional meetings are held with the Patient Navigators and their supervisors/program managers on a weekly basis. There are also additional meetings to discuss how information flows among team members. The team reviews and revises all methodology, aims and data definitions, variable definitions and data collection processes. Meeting minutes are disseminated to all team members promptly after each meeting.INOVA staff have completed WCGA training which meets INOVA's human subjects research training requirements. [Stonebrook staff will complete VCU CITI training]Supervision of Navigators1.        The Supervisor will conduct quarterly reviews of each Patient Navigators caseload to insure patient satisfaction and safety. This may occur at a home visit; clinic visit or by phone contact. The supervisor will document all patient contact electronically on form 68. a.        In the event of a complaint, the supervisor will submit a report to the VCU IRB within 5 days of the initial complaint. b.        In the event that the patient is unhappy with their navigator, the supervisor will serve as a point of contact in the interim.c.        Contact information for the Supervisor is provided upon enrollment into the Navigator Arm. This information will be resupplied at every study visit.2.        Patient Navigator Satisfaction Surveys (Form 88) will be administered at 6 and 12 months. a.        At 6 months the Regulatory Coordinator will administer the Satisfaction Survey along with Supervisor Contact information.b.        At 12 months the Clinical Research Coordinator will administer the Satisfaction Survey along with the Supervisor Contact Information.c.        Data Analysis on the Satisfaction Survey will occur quarterly to review for outliers or trends of dissatisfaction. 3.        The research staff will conduct regular monitoring of patient contact by the Navigators to ensure that the frequency and type of contact is adherent to the protocol and mirrors the usual expected contact pattern.Documenting, Reporting and Mitigating Risk1.        Documenting: a.        A Problem Report Log will be maintained electronically and reviewed quarterly to monitor deviations, violations and adverse events. b.        Patient Complaints that do not increase risk to the patient are documented on Form XXX. 2.        Reporting:a.        The Problem Report Log, Patient Complaints, and any action will be reported to the sponsor annually; the DSMB quarterly, and the VCU IRB accordingly.b.        In the event of potentially significant findings, an addendum to the consent form will be sent out to all current and past patient enrolled in the study 3.        Risk Mitigation:a.        In the event that a patient has made a complaint or found to be at risk, the Supervisor will be the point of contact until such time that the risk is mitigated or assurance that patient satisfaction is met. b.        The PI will be unblinded, in the event that patient risk reaches a level of harm that cannot be attended to by the research staff, requires a doctorÆs involvement or other assurance cannot be met.</t>
  </si>
  <si>
    <t>We will conduct interviews at two types of settings currently screening and recruiting participants in GAP:1.        Virginia Commonwealth University Medical Center (VCUMC)2.        Local Community Service Boards (CSB): Richmond Behavioral Health Authority, Henrico County CSB, Chesterfield CSB3. Local community health clinics: Fan Free Clinic, Daily Planet Health Center, Crossover Health MinistriesTo meet our study objectives, we will engage in the following data collection: interviews of patients at GAP enrollment locations, interviews with screeners and administrators at GAP enrollment locations, and two brief card studies. Each of these is described below.Patient Interviews:Screeners at each of the sites will identify patients who either enroll in GAP, or who according to GAP screening guidelines are eligible for participation, but declined to enroll. On-site Screeners will point out potentially eligible participants to the Interviewers. The Interviewer will hand the potential participant a Research Subject Information Form. If the potential participant expresses interest in participating in this study, the Interviewer will then screen the potential participant for eligibility, interest and consent.The interviewer will then escort the potential participant to a private room where they will perform the following set of recruitment and interview activities with the goal of interviewing 5 patients who enroll, and 5 patients who decline to enroll, at each of the four sites, for a total of 40 interviews, or until saturation is reached: 1.        The interviewer will explain the study by walking the potential participant verbally through the research subject information form (please see attached Research Subject Information Form).2.        If the potential participant is interested in participating in the study, the interviewer will then verify that the participant is independently able to consent to participate in this study by administering the evidence-based, validated, and nationally recognized assessment of capacity consent tool (please see attached Assessment of Capacity to Consent Tool).  No data will be collected or saved from the Capacity to Consent Tool. 3.        If the participant has the capacity to consent to participate in the study (demonstrated by a score of 12.5 or higher), the interviewer will then obtain verbal consent (please see attached Research Subject Consent). 4.        If the participant consents, the interviewer will ask if they can record the interview with a digital recorder. If the participant agrees, the interviewer will confirm on tape while recording that the participant was orally consented. 5.        The interviewer will conduct a 30-60 minute interview using a written interview guide (please see attached Patient Interview Guide). 6.        No identifying information will be collected at any point during this study because the interviewers will be collecting sensitive information from a very vulnerable population. If the participant does not consent to be audiotaped, the interviewer will take detailed notes. No identifiable data will be collected before, during, or after the interviews.    7.        All audiotaped interviews will be transcribed. The digital audio files, written transcriptions, and written interview notes (from interviews that were not recorded) will be stored on three encrypted laptops backed up on VCU servers which are password protected. Only the core research team will have access to the digital audio files, written transcriptions, and written interview notes, which will contain no identifiable data.  8.        The research team will then use a grounded theory approach to code and analyze the written transcriptions and written notes. Grounded theory refers to the process of reading and rereading the data to identify patterns within the data, coding for those patterns, and then reading within the patterns more closely to determine their significance to the participants.Screener &amp; Administrator Interviews: We will conduct interviews with 8 screeners (2 at each screening site) and 6 administrators (4 from enrolling locations, 2 from non-enrolling locations). 1.        The interviewer will explain the study by walking the participant through the research subject information form. 2.        The interviewer will obtain written consent, with separate permission to record the interview with a digital recorder. 3.        If the participant consents, the interviewer will conduct a 30-60 minute interview using a written interview guide (please see attached Screener &amp; Administrator Interview Guide). 4.        No identifying information will be collected at any point during this study. If the participant does not consent to be audiotaped, the interviewer will take detailed notes. No identifiable data will be collected before, during, or after the interviews.    5.        All audiotaped interviews will be transcribed. The digital audio files, written transcriptions, and written interview notes (from interviews that were not recorded) will be stored on three encrypted laptops backed up on VCU servers which are password protected. Only the core research team will have access to the digital audio files, written transcriptions, and written interview notes, which will contain no identifiable data.  6.        The research team will then use a grounded theory approach to code and analyze the written transcriptions and written notes. Grounded theory refers to the process of reading and rereading the data to identify patterns within the data, coding for those patterns, and then reading within the patterns more closely to determine their significance to the participants.Screener card study:Drawing on information gathered during interviews, we will conduct a 2 week-long screener card study. This will be used to identify the frequency with which patients are found ineligible for GAP and the reasons most commonly noted, and identify the frequency with which patients found eligible decline to enroll and the reasons most commonly noted. The card study will be conducted with 2 screeners at each screening location (4 locations total).Card studies involve no human subjects. Clinic screeners willing to participate will be given a 4x6 index card, pre-formatted. Each time a patient is referred to the screener for potential enrollment in GAP but is found to be ineligible, the screener will make a mark on the index card next to the category most closely related to reason for ineligibility. Examples include: age 19-21, earns greater than 80% FPL, met Medicaid ABD criteria, etc. Exact categories are not fully available to the research team until interviews have been conducted and analyzed. Similarly, each time a patient is referred to the screener for enrollment in GAP, is found to be eligible, and yet decides to decline, the screener will mark a new index card, this time pre-formatted with responses based on interviews of the most common reasons for declining. Again, no identifiable information will be recorded. No dates will be recorded.No identifying information from the screener or patients will ever be recorded. No dates will be recorded.The information resulting from card studies will be analyzed using simple statistical analyses for frequency.</t>
  </si>
  <si>
    <t xml:space="preserve">Data analysis will focus on testing the conjectures displayed graphically in Appendix B. Data analysis will focus on testing a set of causal relationships that emerge from educational theory in regards to assessment design (Pellegrino, et al., 2001; Wiggins &amp; McTighe, 2005) and professional development through Professional Learning Communities (Horn &amp; Kane, 2015; McLaughlin &amp; Talbert, 2001) that are structured with protocols for discussing teacher and student work (McDonald, Mohr, Dichter, &amp; McDonald, 2013). These conjectures are the following:ò        Teachers can improve the quality of the assessments they use if the assessment-design process is supported with workshop-based professional development.ò        Workshop-based professional development will lead to improved assessments as measured by a rubric for judging Authentic Intellectual Work (Newmann, King, &amp; Carmichael, 2007) if it employs tools for assessment design from Understanding by Design (Wiggins &amp; McTighe, 2005), and employs meeting protocols to vet designs and discuss student work (McDonald, et al., 2013).ò        The processes in the professional development will lead to teachers to a greater understanding of assessment design, assessment designs and learning goals that are more closely aligned, assessments that provide information that informs teachersÆ efforts to improve their instruction, and a deeper connection between pedagogy, assessment, and learning.Research Question (RQ) 1How do the teacher participants co-construct a frame for success (student learning goals and what counts as evidence of achieving those goals) in their community of practice? To what extent does this frame for success reflect their diagnosis of the reasons why students struggle to achieve those goals? To what extent do education policies (school, district, Commonwealth, nation) shape the frame for success? To what extent do the goals and/or diagnoses change over time as data (student performance) is analyzed? To answer RQ1, we will first analyze baseline data that represents the participantsÆ frames for student success. Baseline evidence for these frames will be constructed out of data we collect at the beginning of the project. These data will consist of the ôvalue mapö that will be completed in our first meeting, and written responses to the prompt: ôwhat is the point of assessment?ö As the program continues, additional data to answer RQ1 will consist of the key exchanges in the videos that we will take of our meetings in which teachers discuss their assessment designs and, in particular, the student work generated by those assessments. These videos will first be coded for exchanges in which teachers discuss what success looks like in relation to specific assessment designs and when discussing student work. These exchanges will transcribed and coded for the following: specific evidence that indicates to teachers that students have achieved success (in student work and in the construction of scoring rubrics), reasons teachers cite for studentsÆ struggles to meet the standard of success (context of their studentsÆ lives), and mentions of where the standard of success comes from (teachersÆ ideas, SOLs). All of these data will be connected to particular meetings and arranged chronologically in order to create a representation of how ideas about student success changed, or did not change, over the course of the PD.These data will allow the researchers to a) compare learning goals at the beginning and end of the project, and b) trace the key moments in our meetings when teachersÆ ideas about their learning goals and how to assess them were challenged and, perhaps changed.Research Question 2How do participants co-construct a frame for what assessment is and what counts as a ôgoodö assessment over time?The data that will be analyzed to answer this question are: the ôvalue maps,ö teacher written responses to prompts, the assessments that teachers create, researcher observation logs, and key exchanges that are recorded in meetings. The goal of this analysis is to create a set of criteria that emerge from the teachers that they use to judge the quality of assessments, and to trace the development of those criteria over the course of the PD.In August, 2016 and in June, 2017 the participating teachers will co-construct ôvalue mapsö in which they come to a consensus about what they value in regards to the design and use of assessments. Teachers will respond to the following prompt in the August meeting: ôwhat is the point of assessment?ö and in June they will write reflections on the changes they enacted in their assessment design over the course of the PD. Researchers will keep observation logs in which they reflect on each meeting and reconstruct key moments in those meetings.Videos of the meetings will be coded for key moments in which exchanges occur that focus on assessment quality and articulations of what criteria they are using to judge the quality of assessments. Research Question 3To what extent do the assessments designed by the teacher-participants align with normative theories of assessment design (e.g. bell curve shaped distribution, reliability, validity, AIW framework) and historical thinking?The first two research questions are concerned with how teachers co-construct learning goals and criteria for judging the quality of assessments. Research Question 3 is concerned with comparing the ideas that emerge from the PD with relevant theories of educational assessment. In particular, teacher ideas about student success and assessment quality will be compared to ideas from the scholarly literature, in particular reliability and validity (Pellegrino et al., 2001). In addition, first and final drafts of teacher-created assessments will be judged using a rubric for judging Authentic Intellectual Work (Newman et al., 2007) and used more recently by the Social Studies Inquiry Research Collaborative to judge the quality of the work teachers assign to their students (Saye, and the SSIRC, 2013). </t>
  </si>
  <si>
    <t>Planning interventions in Richmond, Virginia have led to the concentration of poverty in minority communities; as suburbanization pushed middle class white families toward the west of the city, street car suburbs near to the city, like Highland Park, shifted from white to black communities. In Richmond, racism and discrimination has repeatedly lead to economic and political disinvestment of black communities (Williams 2009; Silver 1984). Social fears and stigmas within planning practice have driven the planning process (Sandercock 2000). It is a contradiction, then, that nonprofit interventions in marginalized urban communities have frequently focused on the distrust and fears of community members (Chavis 1990, Goodman 1998).  While community development literature frequently addresses the distrust, apathy, fear, and disempowerment of marginalized community members, there has been less emphasis on the need for government actors and nonprofit staff to also learn and change through the engagement process (Hardina 2006). There is a tension for nonprofit staff between celebrating the accesses and knowledge of community members, while also encouraging community members to learn and change in order to gain access to leadership and decision making processes in the community. On one end, valuing local knowledge is relational work that involves intense engagement with community members. On the other end, addressing institutional hierarchy within planning and community development organizations involves handing responsibility over to the community. Nonprofit organizations are interested in both community knowledge and institutional knowledge, and seek a collaboration informed by both that works toward community ownership and control of resources and local institutions. This spectrum of presence and absence of the organization situates nonprofit staff as both teachers and learners. Truly collaborative community engagement work situates institutional and community stakeholders to gain access to both. Nonprofits in the City         Elites in Richmond isolated black urban communities from economic, social, and civic capital, which nonprofit organizations step in to provide. Two types of organizations arise in response to this intentional concentration of poverty in a minority community: organizations established and led within the community, and organizations established and led outside the community. Broadly, community organizations in these marginalized communities provide a mechanism for people to share experiences and address shared needs; often in black urban communities churches are common associative spaces (Saegert 2006). Nonprofit associations have long been seen as characteristic of a democracy where people can address identified needs, congregate, and build trust (de Tocqueville 2003, Anheier 2002). There is a broader ecosystem of associative groups.        In the field of community development, nonprofit organizations in marginalized minority urban communities are often situated to provide access to capital in order to reduce poverty and develop engaged citizens.  Beginning in the twentieth century, community work could be categorized as social planning, community organizing, or community development (Sites, et al. 2007). The nonprofit provides services that the government is not providing and creates an organizing mechanism for residents (Moulton &amp; Eckerd 2012; Sites et al., 2007). Organizations can respond to government failure with specific skills, tools and resources (Salamon 2012; Bryson et al., 2015: 652). Planning, organizing, and development organizations specialize in providing specific resources to underserved communities while leveraging the existing resources in the community.        Nonprofit organizations play an important role in bolstering citizen participation. Nonprofit organizations located in communities of concentrated poverty sometimes begin to observe the root causes of social inequity, and expand their role to advocacy or community organizing as they learn more about systemic challenges for individuals and families (Bess et al., 2011, Chaskin 2003). Organizations prioritize economic capital, social capital, and civic capital for marginalized residents to varying degrees, playing roles that are contextual and flexible (Moulton &amp; Eckerd 2012). Community engagement involves moving beyond service provision to get to know both community assets and community identified needs.         The number of nonprofit organizations in the United States is growing, and nonprofit organizations in urban areas tend to be plentiful and varied in the resources they provide (Kim 2015, LeRoux 2007). These organizations can mobilize residents around collective issues to improve conditions (Hawkins &amp; Wang 2012).  Nonprofit organizations recognize that seeking equity and justice for minority communities of low socioeconomic status is about providing access to economic capital, but also social and cultural capital (DeFilippis 2001). Nonprofit organizations hold a tension as they seek to both provide access to capital, and work to elevate, value and incorporate local knowledge.Addressing Power Systems        Nonprofit organizations have a variety of stakeholders. A nonprofit organizationÆs stakeholders are marginalized residents, funders, board members, and local governments, who each have potentially distinct needs, values, and perspectives (Leonard 2012; Moulton &amp; Ecker 2012). Wealthy and elite stakeholders maintain control in community practice that marginalized residents do not attain (Sites et al., 2007; Hardina 2006: 8). Low-resourced organizations are often challenged by the reporting and evaluation demands of funders to make time for community-oriented approaches which can be challenging requests for organizations that are often already working beyond capacity (Hasenfield &amp; Garrow 2012; Moulton &amp; Eckerd 2012). Funders, government officials, and nonprofit staff are collaborating in ways that reject neoliberal models of efficiency as the only measures of success. Philanthropists are increasingly interested in collaborating with nonprofit organizations and local governments to consider long-term solutions to concentrated poverty in cities (Silver 2004; Foster-Fishman et al, 2006; Gonzales 2017). In collaboration, ôthe mutuality stems from the interdependence of the two groupsö (Silver 2004: 622).  While mutuality is achieved, often donors and nonprofit staff retain decision making power (Park et al., 2018, Stoeker 1997).Valuing Local Knowledge        There has often been critique about the appropriateness of nonprofit work focused on community development given that the organizationÆs perception of the community is often different from those who reside in the community (Kissane 2004; Sites et al., 2007). LAKE        In a neighborhood where there is little opportunity for ôself-actualization and success,ö the informal economy calls upon black residents to create their own symbols and ways of communicating that allows individuals to gain respect (Wilson 2009:18). What might be a cultural asset within the community can also create a ôcultural barrierö that distances the individual from relationships in the community and outside the community (Stroble 2006: 132). Community members also develop important kinship networks. These networks are important assets that help black children develop important traits like empathy and community reliance (Hicks-Bartlett 2000). Both cultural and structural forces contribute to the challenges facing black residents of poor urban communities (Wilson 2009: 43). Nonprofit organizations can learn from assets like resilience in the process of engagement, while other norms that foster distrust hold community members back from empowerment.        Nonprofit organizationÆs conceptions of social capital are different from the social capital that is used to get ahead in the black community. Distrust towards government officials, public institutions, and community members has been demonstrated to be characteristic of black communities (Stroble 2006). This distrust results from ôinstitutional, personally mediated, and internalized racismö (Stroble 2006: 140). Planners played a significant role in demonstrating this racism towards black communities through urban renewal plans which, in Richmond, situated public housing in black communities, thus mapping communities of poverty onto communities of color (Silver 1984). Thus, local governments played a role in isolating black residents from access to opportunity, and residents created new norms within the community where they have access and control. CitationsArnstein, Sherry R. 1969. A Ladder Of Citizen Participation. Journal of the American Institute of Planners 35 (4): 216û24.De Tocqueville, A. (2003). Democracy in America (Vol. 10). Regnery Publishing.Foster-Fishman, P., Fitzgerald, K., Brandell, C., Nowell, B., Chavis, D., &amp; Egeren, L. A. V. (2006). Mobilizing residents for action: The role of small wins and strategic supports. American Journal of Community Psychology, 38(3-4), 143-152. doi:http://dx.doi.org/10.1007/ s10464-006-9081-0Hardina, D. (2006). Strategies for citizen participation and empowerment in non-profit, community-based organizations. Community Development, 37(4), 4-17Innes, J. E., &amp; Booher, D. E. (2004). Reframing public participation: strategies for the 21st century. Planning theory &amp; practice, 5(4), 419-436.McKnight, J. L., &amp; Kretzmann, J. (1996). Mapping community capacity. Evanston, IL: Institute for Policy Research, Northwestern UniversitySanderock, L. (2000). Negotiating fear and desire: The future of planning in multicultural societies.Sites, W., Chaskin, R. J., &amp; Parks, V. (2007). Reframing community practice for the 21st century: Multiple traditions, multiple challenges. Journal of Urban Affairs, 29(5), 519-541.Zimmerman, M. A., &amp; Rappaport, J. (1988). Citizen participation, perceived control, and psychological empowerment. American Journal of community psychology, 16(5), 725-750.</t>
  </si>
  <si>
    <t xml:space="preserve">Design: This study consists of the development of case reports on individual children currently attending the CPP.  Each student will be responsible for developing the case report on one child.  CARE guidelines will be utilized in the development of each case report (Gagnier, et al, 2013).  These guidelines include key components of a case report, such that the information collected is useful in potential future aggregation of data program design, enhancement, and effectiveness investigations.Setting:  information for each case report will be collected through observation at CPP, interaction with Caregiver Education groups associated with CPP, and review of child history. Procedures:  Dr. Ryan, in conjunction with other CPP staff, will identify children attending CPP to participate in this study. The childÆs caregiver will be approached by Dr. Ryan to determine their interest in being involved in a case report, and if they agree the student researcher will engage in the Informed Consent process with the caregiver. Dr. Ryan, Dr. Lane, or Ms. Shepherd will be present during this process. SCAN requires background checks on all visitors to the program, so students, PI and Co-Investigator will all have background checks completed. Once informed consent has been obtained students and researchers will visit CPP approximately once weekly to observe in the classroom.  Observations in the classroom will include noting general program approaches, specific approaches for the target child, and the effectiveness of the approaches in meeting the childÆs needs and promoting the childÆs ability to engage and interact successfully.  Students and researchers will also attend at least one Caregiver psycho-educational group (groups that are currently integral in the CPP program), and will meet at least once with the Caregiver to gain an understanding of how they perceive the program. Access to records will be provided to enable students and researchers to obtain information available relative toò        Child historyò        Psychological and medical diagnosesò        Previous testing and test findingsò        Child goals within the CPP programò        Interventions currently being used aside from enrollment at CPPStudents will meet with researchers at least bi-weekly to ask questions and engage in reflection about the program and their observations with regard to their target child. </t>
  </si>
  <si>
    <t>Participants        This is a case study in which the participants will consist of 10 African American males ages 10-14 that are participating in an after-school mentoring program. Due to the time restraints of this study, the program to be chosen will be run by a local church instead of the school system to avoid the red-tape and restrictions that will be in place. Harris says ôThe research currently in the field has been focused entirely on the African American student in higher education.ö(An Afrocentric mentoring paradigm, pg 2) Therefore, this age range was chosen because within the literature on mentoring of African American males, there is a lack of research including this age range. After identifying participants that fit the study parameters, the participant will be taken into a separate room where he will receive an oral explanation (in age appropriate language) until they express an acceptable understanding of the research goals and uses. Once the minor consents and signs the forms, a form will be sent home to the guardians of the participants. The form will instruct the guardian to call a number to receive more information on the study. Once the guardian expresses an adequate understanding of the research they will be asked to sign and return the form giving their minor permission to participate.Data Collection/AnalysisOnce the 10 participants have been identified and consented, interview times will be set up. The interviews will be semi-structured in order to gain insight to aspects of the mentoring experience that we may not know about. The interview will be 45 minutes long to ensure the participant has adequate time to express their answers but they do not feel pressured to talk more than they want to.  I will be the interviewer for all ten interviews. The will be 1 interviewer present and a video camera to record the session. There will only be 1 interviewer in efforts to maximize the comfort of the participant.         After administering the interview, the notes of the interviewer along with the footage of the interview and the transcribed audio will be organized according to frequency and similarity of the response. After the data is organized, a secondary analysis will be performed using the values Umojo(unity), Kujichagulia (Self-determination), and Kuumba (Skill development) to identify clusters, patterns and recurring themes in the interview.  The footage will be used to examine the body language of the participant during the interview.QuestionnaireWarm up Questionò        Favorite sport?ò        Do you have any brothers and sisters?ò        Who are your favorite teachers?ò        What is your favorite subject?ò        Who is your best Friend?ò        What are your favorite foods?Value QuestionsUmojo (Unity)ò        Do you prefer to do work alone or in a group?ò        While attending the program which activities do you enjoy the most?Kujichagulia (Self-determination)ò        How has mentoring influenced how you feel in school?ò        Do you feel capable in school?Kummba (Skill development)ò        What skills do you have now that you did not have before mentoring?ò        Do you use anything you learned in this program outside of here?</t>
  </si>
  <si>
    <t>"the Henrico County Criminal Justice Board has requested a study"</t>
  </si>
  <si>
    <t>Co-authorship; PIs seek to learn from partners how to improve partnership. Mutual learning is a characteristic of Level 5 CEnR.</t>
  </si>
  <si>
    <r>
      <rPr>
        <rFont val="Arial"/>
        <color theme="1"/>
      </rPr>
      <t>"this project will be used as a</t>
    </r>
    <r>
      <rPr>
        <rFont val="Arial"/>
        <b/>
        <color theme="1"/>
      </rPr>
      <t xml:space="preserve"> launching space for the development of</t>
    </r>
    <r>
      <rPr>
        <rFont val="Arial"/>
        <color theme="1"/>
      </rPr>
      <t xml:space="preserve"> a local participatory action research team of LGBTQ young people. Participants will be offered an opportunity to engage in ongoing collective research if they are interested."</t>
    </r>
  </si>
  <si>
    <t xml:space="preserve">The study will use a comprehensive mixed methods design to evaluate the effectiveness of the KSR project to enhance participants competencies in the areas of  cultural competency, evidence-based practice, and collaborative teamwork. We will employ UDL strategies to enhance instructional methods and effectiveness of on-going support.  Such strategies include participation in a cohort model as a learning community, case based learning in collaboration with community partners, hybrid course formats to promote effective use of technology, enhanced instructional technology, and e-portfolios for ongoing reflection and scaffolding through the learning community.         Cultural competencies of participants will be enhanced through initial preparation and early career support by: 1) intensifying cultural competence content and experience in courses linked to community settings and children, families, and staff from diverse cultural/linguistic backgrounds; 2) expanding roles of diverse community partners in instruction, mentoring, and program guidance; 3) strengthening role of families from diverse backgrounds in program guidance and instruction; and 4) requiring study of cultural and linguistic diversity in SEDP 619 Multicultural Perspectives.  These curriculum enhancement strategies are designed to: a) increase studentsÆ direct and supported experiences with families, service providers, and diverse communities (Mora, 2000); b) foster studentsÆ reflection about current experiences in early intervention services within more diverse communities (Copa, Lucinski, Olsen, &amp; Wollenburg, 1999); and c) increase dialog among students, faculty, families, and community members about recommended practices (Hains, Lynch, &amp; Winton, 2000).         Action Research Despite the increased demands for accountability, many early intervention personnel lack the skills to effectively collect and evaluate data (Sandall, Schwartz, &amp; LaCroix, 2004; Xu &amp; Filler, 2005). Recent feedback from VCU instructors and candidates suggests that developing individualized goals and objectives, collecting and analyzing data, and reflecting on practice are high priorities for EI/ECSE candidates. To address this need, the study will require that all candidates take a 1-credit course on action research, prior to their externships. This course will include three components: 1) comprehensive literature review on an intervention selected by the participant, 2) research design with an operationalized research question and hypothesis based on the literature review, and 3) pilot study that consists of data collection, analysis, and poster presentation. In preparation for their action research, participants will practice this process in ECSE 601 Assessment, using video case studies (infant and preschool age) on language sample collection to generate present levels of performance and identified goals/objectives. Two participants will work as a team to develop an intervention and data collection plan. Each team will present their plans and receive constructive feedback from instructors and peers. Next, each team will work with a faculty-family liaison to identify a child and the childÆs family. Using linked assessment to intervention strategies they have learned through the case studies, each team will develop an intervention and data collection plan for the child and the caregiver. Over a minimum of 6 weeks, data will be collected and reviewed weekly and the team will document data-based decisions. This 1-credit course will be completed prior to candidatesÆ first externship. During two externships (infant and preschool), the pilot study will be extended by developing and implementing individualized intervention plans within daily routines, and collecting and analyzing data to make data-based decisions.Collaboration with appropriate partners. Community partnerships are also central to the study goals and target competencies through involvement in the management of the project as well as the provision of clinical practice opportunities for scholars. For example, the School of Education, Department of Occupational Therapy, and ChildrenÆs Hospital at VCU are currently implementing a universal design for learning project with ChildrenÆs Museum of Richmond to enhance their learning environment for all children, including those with disabilities and from high need communities. The partnerships are also strengthened through our Advisory Board collaboration, as well as through collaboration in establishing and coordinating clinical experiences. Participants will complete two clinical experiences totaling 400 hours, in high need school divisions and local community service agencies.  The study will also help scholars learn how to collaborate effectively within the cohort, program, and community through the professional use of technology. This is intended to not only help them gain the knowledge and skills necessary for interdisciplinary collaboration in a technology driven age, but to also facilitate ongoing mentoring and support for scholars through the use of the tablets and other technology tools. Although Universal Design for Learning is much broader than instructional technology, the faculty with the support of a UDL specialist will revise the curriculum to ensure the effective use of various tools to promote the engagement, learning, and communication of study participants. We will use several of the instruments to evaluate student progress in the program and to answer research questions.  The Clinical Evaluation Continuum, e-Portfolio, research poster evaluation, and reflection logs from courses will be used to evaluate both the program and the research study.  The Intercultural Development Inventory, the Universal Design for Learning checklist, and the competency evaluation checklist will be used only to answer research questions. The participants will be informed that the activities are research related at two points in the study. They will be informed at the beginning of their participation when they have a face-to-face, one-on-one meeting with the project coordinator. At that time, they will be informed of the project and research activities, they will be informed of their options for participating in the research activities, and they will be told of the mechanisms for withdrawing from the study or opting out of a specific research-only activity. The participants will be informed of the research status of activities a second time when the specific activity (survey, checklist, etc) is presented for completion. Once again, they will be informed of their right to withdraw from the study or to opt out of the activity. Participants may withdraw at any time by communicating with study personnel in person, in writing, or electronically of their desire to end their participation. </t>
  </si>
  <si>
    <t>quotes from study design: "case based learning in collaboration with community partners.......expanding roles of diverse community partners in instruction, mentoring, and program guidance.....increase dialog among students, faculty, families, and community members about recommended practices"; "Community partnerships are also central to the study goals and target competencies through involvement in the management of the project as well as the provision of clinical practice opportunities for scholars."</t>
  </si>
  <si>
    <t>In response to federally required testing mandates and accountability policies, school districts have increasingly relied on using data to support school improvement efforts and to inform administrative and instructional decisions in an effort to raise student achievement. Turner and Coburn (2012) note the use of data is ôone of the most central reform ideas in contemporary school policy and practiceö (p.3).  The current emphasis on data is a powerful force behind national and local educational reform strategies. These efforts coupled with improved technologies for storing and accessing data and increased on-line assessment capabilities have resulted in a proliferation of assessment data. Districts, administrators, and teachers are inundated with various forms of data and increased expectations for using data-driven practices. In spite of this, the heightened expectations for using data have not translated to effective data-use practice that leads to improved student outcomes (Olßh, Lawrence, &amp; Riggan, 2010).  There are several reasons for the disconnect between data availability and increased student achievement, including the sheer amount of information, the usefulness of data available, and teacher skill in translating assessment information to instruction.  Like the majority of the school systems nationwide, the local Richmond, VA school division (district) partners (described in detail in Section B) are focused on using data to support reform and school improvement efforts and to shape administrative and instructional decisions to encourage improved student outcomes. Similar to national trends, our school district partners are committed to data-driven decision- making to improve instruction. To that end, teachers are provided an abundance of data. For example, teachers may receive assessment results from the Standards of Learning (SOL), VirginiaÆs end of the year state-mandated exam, the periodic interim/benchmark assessments,  Northwest Evaluation Association [NWEA] Growth Assessments, the Phonological Awareness Literacy Screening [PALS] test, division summative assessments for non-SOL tested grades and content areas, Cognitive Abilities Test [CogAT], and PSAT/SAT/ACT. Also, teachers are provided other record data, including student discipline referral information and stakeholder survey data. The technological infrastructure exists to provide massive amounts of assessment data to teachers; and there is a great need to prepare teachers to use assessment data to improve instruction while determining those specific strategies and support most associated with improved student achievement outcomes.  With the extensive amount of assessment information available to teachers, it is not clear what assessment data are being used currently and whether teachers are effectively using this information.  Our partnering school divisions have identified teacher capacity for effective data use as an essential need on which to base a program of research.  Currently, no research in this area has been conducted by the school districts.  Of particular importance is the priority to improve student outcomes in English reading and mathematics at the elementary and middle school levels. Olßh, L., Lawrence, N., &amp; Riggan, M. (2010).  Learning to learn from benchmark assessment         data: How teachers analyze results.  Peabody Journal of Education, 85(2), 226-245.Turner, E.O. &amp; Coburn, C.E. (2012).  Interventions to promote data use:  An introduction. Teachers College Record, 114, 12 pp.</t>
  </si>
  <si>
    <t xml:space="preserve">The proposed study will examine the link between data use, teachersÆ instructional responses, and the impact of these responses on student outcomes (Roderick, 2012) through an embedded mixed-methods case study design. The focus of this proposed project provides for initial research that documents teachersÆ current data use practice to inform an in-depth investigation of the connections between data use practice, instruction, and student learning through a professional development intervention.  The proposed study will address the following goals to build a foundation for future research:1.        Document teachersÆ current data use practices to improve instruction and existing levels of expertise to inform professional development intervention activities.2.        Develop and pilot a professional development sequence to support teachersÆ capacity to identify, analyze, and respond to data to improve instruction.3.        Study teachersÆ data use practice to examine how the professional development strategies are used in actual instructional practice and to identify the influence of structural factors on data use practice.4.        Examine the relationship of teacher participation in a data-use professional development program and student learning outcomes. </t>
  </si>
  <si>
    <t>I</t>
  </si>
  <si>
    <t>Should we set up a "rule" in the algorithm that studies that are part of Engaging Richmond are inherently 3 or higher (likely, 4 or 5)?</t>
  </si>
  <si>
    <t>Deaths resulting from drug overdose have doubled nationally since 2000, reaching 47,055 deaths in 2014; 28,647 deaths (61%) were attributable to opioids alone [1, 2]. This trend is paralleled in the Commonwealth of Virginia with a 38% increase in prescription opioid and heroin overdose deaths, from 570 in 2012 to 790 in 2014 [3]. An estimated 516,000 Virginians have used illicit drugs in the past year and 153,000 Virginians are estimated to have illicit drug dependence or abuse [4]. Untreated substance use disorder (SUD), which affects relationships, families, communities, jobs, public safety and health care systems, is estimated to cost Virginia state and local governments $613 million annually in health care and public safety services alone [5]. The Commonwealth of Virginia has focused significant attention on the opioid epidemic. Governor McAuliffe convened the Prescription Drug and Heroin Abuse Task Force in 2014 to make recommendations to address this epidemic [6]. The GovernorÆs Access Plan also extends Medicaid benefits to certain patients with serious mental illness (SMI) and SUD who are otherwise not eligible for Medicaid [7, 8]. In addition, multiple state legislative efforts have attempted to address the substance use epidemic, including proposals to improve the Virginia Prescription Monitoring Program, restrict opioid prescribing and identify clinician outliers in opioid prescribing [9]. Most recently, the 2016 Virginia General Assembly passed a substantial expansion of SUD services to Medicaid recipients [10]. Despite this attention, few primary care physicians address substance use disorders as part of routine practice [11-14]. Paradoxically, the primary care workforce is ideally suited to address SUDs for several reasons: a) approximately 20% of patients seen in a primary care setting have a SUD diagnosis [14-17]; b) primary care clinicians are geographically located in rural and urban underserved areas where addiction psychiatrists are often lacking [18]; and c) primary care can provide comprehensive, holistic care for SUDs that addresses common chronic co-morbidities (e.g. HIV, hepatitis, poor nutrition), and the relational and economic challenges such patients frequently face [12]. Multiple factors explain the reluctance of primary care to address SUDs. Historically, care for SUD and SMI has been reimbursed separately as a behavioral health carve-out, resulting in significant payment disparities for substance abuse care [19, 20]. In addition, stigma against patients with SUDs, limited clinician expertise in addiction medicine, lack of referral treatment resources, insufficient clinician time and perception of low prevalence rates in oneÆs patient population exacerbate this problem [11, 21]. There is a growing recognition at the national level that primary care can play an invaluable role in addressing the substance use epidemic; however, efforts have been stymied by insufficient consensus and lack of a clear roadmap [22].Citations:1. Rudd, R., et al., Increases in Drug and Opioid Overdose Deaths - United States, 2000-2014, in Morbidity and Mortality Weekly Report. 2016, Centers for Disease Control and Prevention. p. 1378-82.2.        Compton, W.M., C.M. Jones, and G.T. Baldwin, Relationship between Nonmedical Prescription-Opioid Use and Heroin Use. New England Journal of Medicine, 2016. 374(2): p. 154-163.3.        Office of the Chief Medical Examiner. Fatal Drug Overdose Trends. 2016  February 25, 2016]; Available from: http://www.vdh.virginia.gov/medExam/ForensicEpidemiology.htm.4.        Substance Abuse and Mental Health Services Administration, Results from the 2010 National Surveys on Drug Use and HEalth: Summary of National Findings. 2011, Substance Abuse and Mental Health Services Administration: Rockville, MD.5.        Barnes, A. and K. Neuhausen, The Opioid Crisis Among Virginia Medicaid Beneficiaries. 2016, Virginia Commonwealth University: Richmond, VA.6.        Virginia Department of Health Professions. Governor's Task Force on Prescription Drug and Heroin Abuse. 2016  [cited 2016 March 11]; Available from: https://www.dhp.virginia.gov/taskforce/.7.        Department of Medical Assistance Services. DSM Eligible Diagnosis Codes for GAP SMI. 2015  [cited 2016 March 2]; Available from: http://www.dmas.virginia.gov/Content_atchs/gap/GAP%20Diagnosis%20Codes%202%205%2015.pdf.8.        Department of Medical Assistance Services. GAP: Bridging the Mental Health Coverage Gap in Virginia. 2016  [cited 2016 March 11]; Available from: http://www.dmas.virginia.gov/Content_pgs/gap.aspx.9.        Smith, T., Va. opioid overdose deaths spur action on tracking who gets painkiller prescriptions, in Richmond Times-Dispatch. 2016: Richmond, VA.10.        Department of Medical Assistance Services. Proposed Substance Use Disorder Benefit. 2016; Available from: http://www.dmas.virginia.gov/Content_Pgs/bh-sud.aspx.11.        Tong, S.T., Substance Use Screening and Treatment, in ACORN Clinical Perspective. 2016, Virginia Commonwealth University: Richmond, VA.12.        Survey Research Laboratory, Missed Opportunity: National Survey of Primary Care Physicians and Patients on Substance Abuse. 2000, University of Illinois at Chicago: Chicago, IL.13.        Fleming, M.F., Screening and brief intervention in primary care settings. Alcohol Research and Health, 2004. 28(2): p. 57.14.        Pilowsky, D.J. and L.-T. Wu, Screening for alcohol and drug use disorders among adults in primary care: a review. Substance Abuse and Rehabilitation, 2012. 3: p. 25-34.15.        Kamerow, D.B., H. Pincus, and D. Macdonald, Alcohol abuse, other drug abuse, and mental disorders in medical practice: Prevalence, costs, recognition, and treatment. JAMA, 1986. 255(15): p. 2054-2057.16.        Olfson, M., et al., Prevalence of anxiety, depression, and substance use disorders in an urban general medicine practice. Archives of Family Medicine, 2000. 9(9): p. 876.17.        Knight, J.R., et al., Prevalence of positive substance abuse screen results among adolescent primary care patients. Arch Pediatr Adolesc Med, 2007. 161(11): p. 1035-41.18.        Xierali, I.M., et al., Family Physicians Are Essential for Mental Health Care Delivery. The Journal of the American Board of Family Medicine, 2013. 26(2): p. 114-115.19.        Gifford, K., et al., A Profile of Medicaid Managed Care Programs in 2010: Findings from a 50-State Survey. 2011, Kaiser Family Foundation: Washington, DC.20.        Samet, J.H., P. Friedmann, and R. Saitz, Benefits of linking primary medical care and substance abuse services: Patient, provider, and societal perspectives. Archives of Internal Medicine, 2001. 161(1): p. 85-91.21.        Tong, S.T., et al. Patients with Substance Use Disorders Identify Barriers and Solutions to Health Care. in American Society of Addiction Medicine. 2016. Baltimore MD.22.        Crawford, C. AAFP Joins Multifaceted National Effort to Combat Opioid Abuse. 2015  [cited 2016 March 27]; Available from: http://www.aafp.org/news/health-of-the-public/20151022opioidinitiative.html.</t>
  </si>
  <si>
    <t>There are two primary aims of this study:Aim 1: To compare population health metrics in opioid use disorder and associated diagnoses for the patient catchment areas of 21 primary care practices in our practice-based research network.Using population health-based data from Virginia Department of Health (VDH) on overdose death rates, All Payers Claims Database (APCD) on diagnoses and commercial insurance opioid prescribing rates, and the Centers for Medicare and Medicaid Services (CMS) on Medicare opioid prescribing rates, we will combine information from these sources to:Sub-aim 1a:        estimate practice-specific risks of having a patient fatally overdose on opioids over the next year at participating practices; andSub-aim 1b:        assess whether heroin and prescription opioid overdose death rates are associated with other population health metrics such as opioid prescribing rates, serious mental illness diagnoses, suicide and homicide death rates, and infectious disease incidence, such as HIV and hepatitis C.Aim 2: To compare opioid use disorder population health data with clinical data from primary care practices.Using electronic health record data from primary care practices, we will determine whether population health-based opioid use disorder metrics are associated with patient and practice-level data on:Sub-aim 2a:        opioid use disorder diagnosis and/or documentation rates;Sub-aim 2b:        opioid prescribing rates, diagnoses associated with opioid prescribing, duration of opioid prescribing and co-prescribing of naloxone; andSub-aim 2c:        chronic disease rates and chronic disease control associated with opioid prescribing and community based risk for overdose.</t>
  </si>
  <si>
    <t>Setting/Study Participants: We plan to pilot this study in our PBRN with primary care practices from 2 health systems situated in two very different communities. In both of these health systems, we have ongoing studies that utilize Electronic Health Record patient and practice data, and existing relationships with practice leaders, patients and clinicians. Our first health system, Fairfax Family Practice Centers (FFPCS), includes 12 practices within a 45-mile radius in Northern Virginia and care for predominantly Caucasian, commercially insured patients in Fairfax, Loudoun, Prince William, Fauquier and Arlington counties. While most of the region is in the fifth (lowest) quintile for overall drug overdose death rates, the cities of Manassas and Fairfax are in the second highest quintile for drug overdose death rates. Our second health system, the Virginia Commonwealth University Health System (VCUHS), includes 9 primary care practices in the metro Richmond area, which falls in the first (highest) quintile for overall drug overdose death rates (Figure 3). Patients served include a significant proportion of African Americans and a large proportion are insured through Medicare, Medicaid and indigent care.Stakeholder Recruitment/Engagement: We plan to recruit two groups, one in Metro Richmond and one in Northern Virginia, to participate in a community-oriented primary care research process. In each group, we will recruit two primary care clinician, two patients from census tracts with high rates of opioid overdose deaths and two community organization leaders (ex. representative from Richmond Behavioral Health Authority [RBHA] or Substance Abuse and Addiction Recovery Alliance of Virginia [SAARA]). We also plan to have members of the VCU Center for Urban and Regional Analysis and the VCU Department of Psychology participate in these groups. The groups will meet quarterly to help refine research questions, interpret and analyze results, and develop future research directions. They will also help with developing dissemination materials appropriate to clinicians, patients or community organizations respectively.Data Sources: Population health data will be extracted from publicly-available Virginia Department of Health (VDH), Centers for Medicare and Medicaid Services (CMS) and All Payers Claims Database (APCD). Clinical data will be abstracted from participating practicesÆ electronic health records. At the first stakeholder group meeting, we will discuss which clinical data will be used although proposed clinical data metrics are listed below. Baseline clinician demographic information was collected previously for a prior study from participating practices.Aim 1: We will extract demographic information for patients seen in one of the 21 participating practices at least once between January 1, 2013 and December 31, 2015. Using RGCÆs tool, HealthLandscape, the addresses of patients will be mapped to corresponding 2010 census tracts, and a list of census tracts for each practiceÆs catchment area will be compiled. We will then take all census tracts from the participating practices and determine their rates of deaths from heroin overdose and prescription drug overdose using census tract level data obtained from VDH. Our predictive analytic approach will consist of (i) determining the census-tract-level rate of fatal opioid overdoses for each census tract, (ii) estimating the census-tract-specific opioid overdose death rates within each practice as the product of the census tract-level rate with the number of that practiceÆs patients residing in that census tract, and (iii) summing those estimates across all census tracts in that practiceÆs catchment area. This process will be repeated for both prescription-based opioid and heroin overdose fatalities. The differing aggregate risks for heroin vs. prescription opioids will be summarized and compared between practices and between the 2 health systems.        We will then extract from CMS and APCD opioid prescribing rates, serious mental illness and chronic disease data at the zip code and census tract level. We will preliminarily plan to use the definition of serious mental illness utilized by the Virginia GovernorÆs Access Plan, which provides insurance to patients with serious mental illness [7, 8]. However, we will discuss with our stakeholder groups relevant mental illness and prescribing data to include in this analysis. This data will be mapped at a census tract, zip code or county level and will be intertwined with VDH data on heroin and prescription drug overdose death rates. Associations between opioid overdose death rates and serious mental health and opioid prescribing rates will be examined using a generalized linear model framework, where opioid overdose death rates (per census tract) will be modeled assuming a Poisson distribution and log-link function, with census tract-level measurements from the CMS and APCD included as fixed effects. Zero-inflated models will also be considered to account for the presence of large numbers of census tracts with no observed opioid overdose fatalities.Aim 2: We will use the clinical data extracted from our FFPCS and VCUHS practices participating in this study. While we have preliminarily developed a list of clinical measures to extract, prior to the data extraction, we will discuss with our stakeholder groups preferred clinical metrics. We will then link opioid overdose death rates with clinical metrics. A hierarchical linear model framework will be used to combine data from each of patient, practice and census tract levels. Particularly, mixed-effect modeling will be used to account for fixed census tract-level and practice-level measurements, and with random effects to account for practice-level variation in associations as well as the possibility of spatial dependence among census tracts. Multiple logistic regression will be used to examine associations between categorical patient health measures and the census-tract and practice measurements, while multiple linear regression (or analysis of covariance) will be used to examine associations with continuous patient health measurements.Proposed metrics:Virginia Department of Health Data:ò        Heroin overdose deathsò        Prescription drug overdose deathsò        Suicide deathsò        Homicide deathsCenters for Medicare and Medicaid Services Data:ò        Medicare prescription opioid prescribingAll Payers Claims Database Data:ò        Medicaid and commercial insurance prescription opioid prescribingò        Chronic Disease diagnosesPractices' Electronic Health Recordò        Addressò        Ageò        Genderò        Ethnicity/raceò        Diagnosis of hypertensionò        Blood pressure less than 140 systolic and 90 diastolicò        Diagnosis of type 2 diabetes mellitusò        Hemoglobin A1c less than 9 for those with diagnosis of diabetesò        Diagnosis of hyperlipidemiaò        Diagnosis of HIVò        Diagnosis of hepatitis Bò        Diagnosis of hepatitis Cò        Up-to-date colorectal cancer screeningò        Up-to-date breast cancer screeningò        Up-to-date cervical cancer screeningò        Number of office visitsò        Number of office visits with primary care clinicianProvider Data (collected previously):ò        Ageò        Genderò        Ethnicity/Raceò        Years since graduation from residencyò        Years spent at current practicePractice Inventory Data (collected previously):ò        Type of practice (private, academic, etc.)ò        Practice location (urban -&gt; rural)ò        Years with current EMRò        Patient-Centered Medical Home (PCMH) status</t>
  </si>
  <si>
    <t xml:space="preserve"> I cant tell if this is a 1 or a 2 because they receive data from different departments in VA and other orgs but they partner with VCU and other counties to compare the previous data and the data provided by VCU and other systems. </t>
  </si>
  <si>
    <t>Do add an phrase exception for PBRN and ACORN?</t>
  </si>
  <si>
    <t xml:space="preserve">We plan to use a collaborative, teacher action research model for this study. Teacher action research is an inquiry generally conducted by inservice practitioners in order to improve the quality of life and learning conditions within their classrooms (Beaulieu, 2013; Mahani &amp; Molki, 2012; Mills, 2003). Scholars consider action research to be a practical collaborative strategy that enables teachers to take control of their own practice and improve upon it in a reflective manner alongside their students (Berg, 2004; Beaulieu, 2013). In this process, a teacher simultaneously acts as researcher and practitioner (Mills, 2003). DESCRIPTION OF PROGRAM TO BE EVALUATED Below is a description of the action research cohort model that will provide the structure for supporting the teacher research projects. This model is based on the MERC Action Research Initiative which has been developed over the past five years as a model of teacher research in the Richmond Region.    Action research cohort model. The cohort model will begin with a short series of trainings (~15 hours total) that introduce teachers to the theory and practice of school-based action research, and begin the work of developing a common framework for thinking about culturally sustaining pedagogy. The trainings will introduce the teachers to the basics of the action research approach and introduce (or re-introduce) teachers to core concepts in research design as applied to the action research model. Each participant will leave the trainings with an action research plan.After completing the three-day workshop teachers will be supported as they implement their proposed action research projects over four research cycles that span the course of a school year. This systematic approach to research is a cyclical process that begins with determining an area of focus, collecting data, analyzing and interpreting the data, and then using that information to design a plan of action (Berg, 2004; Mills, 2003). Once the action plan is implemented, the practitioner observes the outcomes, reflects on the impact, and then begins the process again if necessary (Goodnough, 2011; Kemmis &amp; McTaggart, 2005).   For this project the cycles will be structured around bi-monthly after school meetings comprised of the teacher researcher cohort, the study PIs (Parkhouse, Senechal, Gorlewski) and graduate student assistants (Lester, Lu). The bi-monthly meetings will involve presentations of findings to peers, peer review critiques, and planning for subsequent actions.  The program will conclude with a culminating event where teacher researchers will come together to present the research findings and reflect on lessons learned. Teacher researcher will also be supported in writing up their research studies for publication in professional and academic journals.  RESEARCH DATA COLLECTIONData collection will include ò        Recordings of cohort meetings. All cohort trainings and meetings will be audio recorded and transcribed for analysis.   ò        Individual teacher interviews. Teacher researchers participating in the cohort will be interviewed at three points through the course of the project. These interviews will be recorded and transcribed for analysis.  ò        School site visit reflections (protocol attached). Field notes/reflections will be kept by the study PIs and graduate students documenting school visits and communications related to the action research projects.  ò        Teacher-produced reflections and other documents related to their individual projects. In the course of designing and implementing their individual studies, teachers may create lesson plans, action plans, measurement tools, and possibly other documents that will provide evidence for analysis.  We may also collect some secondary data originally collected for non-research purposes, such as classroom artifacts (lesson plan materials) and other documents created by the teachers in relation to their work.Data AnalysisData from the cohort meetings and individual interviews, along with the school site visit reflections, and teacher-produced documents will be entered into Atlas.ti or MAXQDA for qualitative analysis. Constant comparison coding (Strauss &amp; Corbin, 1998) will be used to ground and expand the theories of CSP and of professional development processes. The analysis will be supported by regular research team meetings where emerging categories and themes are discussed. Visualization strategies and analytic memos will be used to draw connections across categories and synthesize findings (Maxwell, 2013). Credibility of results will be enhanced through audit trails, member checking, peer debriefing, independent data analysis, and attention to counterevidence (Rodwell, 1998). </t>
  </si>
  <si>
    <r>
      <rPr>
        <rFont val="Calibri"/>
        <sz val="12.0"/>
      </rPr>
      <t xml:space="preserve">Initiated by MERC. Yet MERC is also a university-community partnership. </t>
    </r>
    <r>
      <rPr>
        <rFont val="Calibri"/>
        <color rgb="FF1155CC"/>
        <sz val="12.0"/>
        <u/>
      </rPr>
      <t>https://merc.soe.vcu.edu/about/</t>
    </r>
  </si>
  <si>
    <t>KW: coalition, even if the coalition has a lot of state and professional agencies/orgs; categorizing to the "top" of the categories.</t>
  </si>
  <si>
    <t>ACORN</t>
  </si>
  <si>
    <t>CBPR is inherently a minimum 4</t>
  </si>
  <si>
    <t>1 or 4?</t>
  </si>
  <si>
    <t>PBRN but no real discussion of advisory board, stakeholder groups, etc. briefly referenced.</t>
  </si>
  <si>
    <t>The specific collaborative contributions of the community partners aren't named, and there is not adequate evidence of the PIs' learning from the community partners. This reads to me as the evaluation of a new pedagogical approach in a VCU course, in which case we could classify it as a 0. "Recent feedback from VCU instructors and candidates suggests that developing individualized goals and objectives, collecting and analyzing data, and reflecting on practice are high priorities for EI/ECSE candidates. To address this need, the study will require that all candidates take a 1-credit course on action research, prior to their externships. This course will include three components: 1) comprehensive literature review on an intervention selected by the participant, 2) research design with an operationalized research question and hypothesis based on the literature review, and 3) pilot study that consists of data collection, analysis, and poster presentation. In preparation for their action research, participants will practice this process in ECSE 601 Assessment, using video case studies (infant and preschool age) on language sample collection to generate present levels of performance and identified goals/objectives."</t>
  </si>
  <si>
    <t>Classification Reviewer 2 / FINAL</t>
  </si>
  <si>
    <t>Despite pharmaceutical advancements and adjustments in the American health care system, chronic physical and mental health disorders continue to represent a substantial burden to American society. In 2009, cardiovascular disease (CVD) accounted for 32.3% of deaths in the United States. The total cost estimates for CVD are higher than for any other diagnostic group.  Care, treatment and lost productivity due to CVD alone were projected to cost the United States $312.6 billion in 2009.  In comparison, the cost of all cancer and benign neoplasms was $228 billion (Go et al., 2013).The East End of Richmond is similarly affected by these chronic conditions.  In 2006, the East End had the highest number of cases for several chronic physical conditions including congestive heart failure, long-term complications associated with diabetes, and hypertension compared to all other Richmond City locales as defined by zip code (Solutions, 2013). Further, the East End is greatly affected by high unemployment, poverty and health disparity, making it an ideal location to benefit from focused community-based prevention, education and research initiatives. The Seventh District Health and Wellness Initiative (HWI) was founded in 2010 in response to widespread community and health needs using a model based in national best practices.  The HWI is a collaborative partnership between elected officials, health care providers, residents and other community organizations, who are engaged in implementing intentional, strategic and focused health strategies targeting residents of Richmond's East End Seventh District by working directly with the community.  The mission of the HWI is to improve health outcomes (i.e., reduce mortality and morbidity due to preventable and/or treatable health conditions), increase the number of residents connected to a medical home; and promote wellness and healthy lifestyles among residents in Richmond's East End Seventh District community.  A premise of the HWI is that effective community-based interventions and services already exist and are being offered by various providers and organizations in the East End and simply require additional coordination to improve effectiveness of outreach. The HWI coordinates existing local and state health related resources and initiatives, thereby eliminating duplication, replication and unnecessary costs. In addition, the HWI collaborative partners provide in-kind resources in order to execute planned trainings, events and activities. Similarly, several excellent research projects have been conducted in specific ôhigh-riskö neighborhoods throughout the Seventh District.  These projects are typically self-contained efforts approached by separate investigators from different organizations and departments.  In order to move towards sustainable research in the Seventh District, coordination of research efforts through the HWI are expected to benefit researchers as well as residents.  As the HWI begins its evaluation efforts, this streamlined approach is also being used to answer important questions shared among HWI stakeholders to help improve future interventions and services for residents.  This HWI-coordinated approach to research is expected to improve the quality of research by (1) addressing issues related to generalizability of results and statistical power to make strong conclusions; (2) protecting participants and their collected data; (3) maintaining participant support and enthusiasm for a project; and (4) engaging area volunteers in meaningful research-related service learning activities.  The HWI stakeholders agree that their project will benefit from a comprehensive research approach and that resident use of health care services can benefit from provider awareness of community-level health needs, opinions on health care, access to care, and familial health risk.  This project complements the goals of the HWI by coordinating research efforts across partner organizations in order to improve availability of and quality of services to residents.  Further, this project assumes that development and treatment of chronic disorders can be understood in relation to the multilevel psychosocial contexts in which the individual is embedded.  Therefore, we evaluate the burden of common systems-related barriers associated with chronic medical conditions.  Aim 1- Assess the current state of health and health care in the seventh district.  Access to a Medical Home.  It is well established that the utilization of a medical home model is important to decrease the burden of chronic illness (Nielsen, 2012).  A medical home model of care refers to an environment in which care is accessible, continuous, comprehensive, family-centered, coordinated, compassionate, and culturally effective (Adams et al., 2012).  Despite the consistent benefits of the medical home model, this approach has not been widely utilized within the City of Richmond.  Residents of the Seventh District are expected to benefit from the use of such a coordinated approach to health care.  In order to determine the rates of utilization and long term benefits of the medical home model on the burden of disease, it will be necessary to establish the avenues by which residents are currently seeking care for medical and mental health conditions.  Therefore, baseline data will be collected on health care utilization, current health-related behaviors, and lifetime diagnosis of medical outcomes.Prevalence of Current Health Conditions.  The Centers for Disease Control and Prevention collect data periodically to understand the overall burden of chronic illness throughout the United States and these data are used to demonstrate health needs as collected using the behavioral risk factor surveillance system Behavioral Risk Factor Surveillance System..  However, the smallest scale of this data is that of cities and counties, which does not provide a detailed understanding of health needs for the successful development of neighborhood-level service organizations.  Therefore, although Richmond, VA is identified with having high levels poor health outcomes, the distribution of illness within the city is unclear.  Organizations working in the East End are frequently challenged to report data to funding agencies in order to justify innovative programs and services.  Additionally, organizations must have programs that evolve alongside rapidly changing resident needs.  However, no health data exist on a micro-scale such as the ones needed within the East End to monitor these changes. Therefore, it is necessary to develop neighborhood-wide data collection pipelines to understand the needs of residents to decrease the burden of health outcomes on the community and to anticipate future needs as they develop.  Aim 2- Develop the foundation for sustainable future community-based participatory research projects in the East End.  This project has a long-term goal of making the East End a leader in sustainable approaches to coordinated health, social, community and educational program integration. The project takes advantage of collaborator expertise across fields and organizations and its approach attempts to keep features of community-based participatory central. This is a community-led project and this point will be communicated to residents at all stages. The collaborators agree they have a responsibility to advance knowledge in a manner that maintains respect for the participants, collaborators and the organizations that sponsor the project.  Therefore, the survey contains items for participants to indicate their interest in participating and receiving results on future studies like this project.  Resident Opinions on Health Needs and Services.    Recently published guidelines on the implementation of community health needs assessments have indicated the importance of community engagement at every stage of a community health improvement process.  Prior resident feedback has indicated interest in being more engaged throughout the planning and implementation process of developing health programs and research.  Therefore, in addition to understanding current health conditions, it is also important to measure resident opinions on health outcomes and health services in the East End.  This survey also asks participants about their opinions on the types of actions necessary to improve neighborhood health. These results will be used in the planning of HWI programs and initiatives as well as to determine possible steps for any subsequent data collection and for program implementation.  These data will be assessed with other collected measures to develop insight into the approaches that might have an increased likelihood of success.  S</t>
  </si>
  <si>
    <t>"The researchers are responding to a request for assistance from CCPS for a formative evaluation on the efficacy of the program thus far." indicates a client relationship. This cdescription may also lead us to differentiate Cats 1 and 3 as the latter reflecting the PI's distinct scholarly interest?</t>
  </si>
  <si>
    <t>Design: Single group pre-test / post-test designInclusion / Exclusion criteriaInclusion: Current resident at the Dominion Place in Richmond VirginiaAble to read English and understand instructions provided in English65 years of age or olderExclusion:Cognitive impairment such that the individual is unable to understand and follow through on education and exercise recommendations as indicated by a MiniCog score of &lt;/= 3Individuals who report signs or symptoms of unstable cardiovascular disease unless approved by subjectÆs medical provider:ò        Pain or discomfort in the chest, neck, arm or jaw at rest or during activity that is suggestive of cardiac ischemiaò        Shortness of breath at rest or during mild exertionò        Orthopnea û shortness of breath when lying flat that is relieved by sitting or standingò        Paroxysmal nocturnal dyspnea û sudden bouts of shortness of breath during sleep that awakes individual and that is relieved by sitting or standingInitial Interview / ScreeningIndividuals who indicate an interest in participating in response to recruitment material will be contacted by one of the investigators or a student assistant who will set up a meeting with the interested individual.  During this first meeting, the program will be described, questions will be answered and the informed consent document will be reviewed. The potential participant will be given opportunity to decline participation at any time during or after this first meeting. If the individual decides they would like to participate they will be asked to sign the informed consent form and complete the health survey form. Their resting blood pressure and heart rate will be obtained. Individuals with concerning signs or symptoms based on the health survey will be deferred and will be enrolled only if they receive clearance from their medical provider.Individuals who wish to participate, but have concerning signs or symptoms will be provided a letter to bring to their medical provider. The letter will include the identified concerning signs or symptoms, a description of exercises included in the two phases of the program and a place to sign to indicate the individual can safely participate in an exercise program supervised by a fitness instructor. If clearance is received the individual will be allowed to participate in the program. After screening, participants who do not have concerning signs or symptoms and others who have received clearance will complete and sign the Sports Backers Waiver form (required by the Sports Backers Fitness instructors).Participants who have completed the consent, screening and waiver forms will be scheduled to attend a pre-program data collection session. Assessment sessions will occur at the start of the program, following the completion of phase 1, at 3 months after beginning phase 2, and after completion of the phase 2 (six months after the start of phase 2).Assessment sessions (supplemental document - Assessor Manual):Activities Specific Balance Confidence ScaleParticipants will be asked to complete the Activities Specific Balance Confidence Scale. This scale asks participants to rate their confidence to perform 16 activities without losing their balance. The tester will provide both written and verbal instructions and answer any questions prior to the participant completing the form.RAND 36 Item Health Survey (SF-36)Participants will be asked to complete the Short-Form 36 Health Survey. This survey asks subjects to rate the degree to which their health limits their ability to participate in daily and social activities and to provide ratings related to general health and well-being. The tester will be provide verbal instructions and answer any questions prior to the participant completing the form. Self Selected Gait Speed:The subject will stand at one end of a marked 10 m walkway. The subject will be instructed to walk at their usual pace, using their usual assistive device, from the beginning mark to the ending mark. In addition to the beginning and ending marks there are markings at 2 m and 8 m. The tester will record the time that it takes the subject to walk from the 2 m to 8 m marks. The subject will complete four trials, one practice trial and three timed trials. The time for each timed trial will be recorded, and the speed calculated. The final score will be the average of the three timed trials. The tester will guard the subjects as needed during the test and the subject may rest between trials.Timed Up and GoThe subject will be instructed to stand from a chair, walk at their usual pace around a marker set 3 m from the chair, return, and sit back on the chair. The subject will use their usual assistive device (eg cane, walker), if any, during the test. The time, the assistive device and subjectively identified gait deviations used will be recorded. The subject will complete one practice trial and one timed trial.30 Second Chair Stand: The subject will sit in a standard chair (seat height 17 inches) without arm rests. They will be instructed to cross their arms in front of their chest. They will be instructed to come to a complete stand and return to sitting and to repeat this as many times as they can for 30 seconds. The number of times the individual comes to a complete stand will be recorded. Subjects may stop and rest during the test, but the time will continue. If the subject is unable to complete a single stand without use of their arms, they will move to a chair of the same height but with arm rests. The test will be completed with the subject allowed to use their arms. In this case, zero will be recorded as the score for the test, with the number or repetitions complete with arm use also recorded.30 second biceps curl: The subject will sit in a standard height chair without arm rests. They will be asked to straighten and bend their elbow of their dominant arm as far as possible. The tester will observe the subjectÆs form to assure correct form is used and correct the subject if needed. The subject will be given a dumbbell style weight (females 5 lb, males 8 lbs) and instructed to repeat the movement with the weight. The tester will observe the subjectÆs form to assure correct form is used and correct the subject if needed. If the subject is unable to complete a single trial with the test weight they will be asked to try with a lighter weight (females 2 lb, males 4 lb). After the the subject has correctly performed a test trial, they will be instructed to complete the full movement from elbow extension to elbow flexion as many times as they can in 30 seconds. They will be instructed that they can stop if they have pain. They may also stop and rest during the test but timing will continue. The total number of repetitions at the initial weight will be recorded. If a lighter weight was substituted the weight and number of repetitions will also be recorded. 4 stage balance test: The subject will be asked to attempt to stand with their feet in 4 positions that progressively challenge balance. The tester will first demonstrate the four positions: standing with feet side by side, semi-tandem, tandem, and single limb stance. The subject will be told that they will attempt to hold each position for 10 seconds. The subject will be asked to stand and assume the first position. The tester will assist the person as they move into the position. When the subject indicates they are ready, the tester will let go of the subject and begin timing. The examiner will stand close by and assist the subject if they begin to lose their balance. If the subject holds the first position for 10 seconds they will be assisted as they move their feet to the second position and so on. If the subject is unable to maintain a position for 10 seconds the test is ended. The number of seconds, up to 10, that each position is held will be recorded. Subjects unable to complete any of the tests will receive a 0 for that test. Matter of Balance CoachesInvestigators who have completed the Matter of Balance coach training will conduct the eight sessions during the first 4 weeks of the program.Fitness instructors and assistants: (supplemental document - Fitness Instructor and Student Assistant Manual)Fitness instructors trained through the Sports Backers Fitness Warriors program will be hired by Dominion Place through their partnership with the Richmond Health and Wellness Program (RHWP). Student assistants will be from the VCU Department of Physical Therapy and VCU Department of Kinesiology and Health Sciences. The primary investigator will meet with the fitness instructors and student assistants to review the Stay Active and Independent for Life (SAIL) program, to assure that the instructors place emphasis on balance and strength activities and retain fidelity of the evidence based program for improving mobility and decreasing fall risk in an older adult population. The primary investigator is a physical therapist and has completed the SAIL training program (Summer 2017). The exercises used in the SAIL program are within the scope of exercises in the Sports Backers Fitness Warriors training program. The SAIL program will be used for the second phase of the program, and will begin during the fifth week. Instructors and student assistants will be provided with the Fitness Instructor and Student Assistant manual.Training of assessors: (supplemental document - Assessor Manual)The primary investigator will train students from the VCU Department of Physical Therapy (PT) and the VCU Department of Kinesiology and Health Sciences (KHS) in the above assessments. Each student will demonstrate competence in the assessments prior to testing subjects. Students conducting assessments will be provided the Assessor Manual.Participant Recruitment:A four pronged approach will be used for recruitment of Dominion Place residentsò        Recruitment posters will be displayed in the RHWP clinic at Dominion Place as well as on communication bulletin boards within the complex.ò        Student teams and staff at the RWHP clinic at Dominion Place will be provided with information handouts to present to clients during clinic visits. ò        Announcements will be included in the Dominion Place residentÆs newsletterò        The primary investigator will conduct an information session that is announced in the posters, information sheets, and newsletter in order to answer resident questions about the program. Phase 1 û Matter of BalancePhase 1 will consist of eight two-hour sessions over four weeks. Two trained Matter of Balance coaches will conduct these sessions. Components of the program include group discussions, problem-solving, skill building, assertiveness training, exercise training, sharing of practical solutions, and cognitive restructuring û learning to think about falls and fall risk differently. These activities promote the concepts that falls and fear of falling are controllable, help participants set realistic goals for increasing activity, guide participants in making changes to their environment to reduce fall risk, and promote balance and strength exercises.Phase 2 û Stay Active and Independent for Life (SAIL) Fitness programPhase 2 will last for 6 months. Exercise will be held 2 times per week by trained fitness leaders hired by Dominion Place through a contract with the RWHP. Fitness instructors will be recruited from graduates of the Sports Backers Fitness Warrior program. In addition to the fitness instructor one or more physical therapy students and/or kinesiology and health sciences program students will be present to assist participants as needed.Each SAIL session will last 60 minutes. At the beginning of the first session the instructor will explain ways of monitoring exercise intensity, the Talk Test and the Rating of Perceived Exertion scale. Throughout each session instructors will remind participants to be aware of their personal exertion level and adjust their exercise intensity as needed. To monitor levels of exertion using the Talk Test, participants will be instructed to exercise at an intensity where they can easily comfortably talk while exercising during the early sessions, as they become accustomed to exercising, they will be instructed to push towards the "edge" of their ability to continue to comfortably talk while exercising, and to always reduce intensity if they feel they cannot comfortably talk. Using the the perceived exertion scale, participants will be instructed to exercise at a level that for them is very light to fairly light during the first sessions, unless they are accustomed to exercising at a higher level. As the participant becomes accustomed to the exercise, they will be instructed to gradually increase their efforts to where they feel they are exercising at a somewhat hard to hard level. The somewhat hard level will be the target for the remainder of the sessions. Subjects will be allowed to make the transition to greater intensity of exercise at their own pace.Each exercise session will consist of a combination of aerobic, balance, strengthening, and flexibility exercises. These will be based on those of the SAIL program. The instructor will at their discretion choose specific exercises for each session following the structure of the SAIL program (supplemental document - Fitness Instructor and Student Assistant Manual). Dumbbell weights, cuff weights and exercise bands will be available for the instructor and participants to increase resistance during the strengthening activities. During both phase 1 and phase 2 exercises, participants will be instructed to discontinue or not do any activity that they are not comfortable performing due to concern for loss of balance or discomfort. The instructors will provide alternate activities (sitting vs standing, reduced range of movement, lighter/no weights) for participants with lower levels of function, balance concerns, or discomfort. Participants will also be assured that they can rest at any time.</t>
  </si>
  <si>
    <t>Makerspaces are community workspaces where participants come to design and create artifacts (Dougherty, 2013).  This interest driven environment can be equipped quite differently depending on the desires of its members, but all contain the common theme of creating supportive, learning communities committed to creation (Oliver, 2016).  According to Oliver (2016), the appeal of makerspaces and the philosophical underpinnings of the maker movement, are changing both the physical and pedagogical structures of American educational institutions.  Sheridan, Halverson, Litts, Brahms, Jacobs-Priebe, &amp; Owens (2014) describe how, ômakerspaces and the collaborative design and making activities they support have generated interest in diverse educational realmsö (p. 506).  Makerspaces position the learner at the center of the knowledge creation, which is why educational researchers connect the makerspaces to constructivist (Ackermann, 2001) and constructionist (Papert,1991) principles as they extol the learning benefits. The largest supporter of the inclusion of makerspaces in educational spaces have been the STEM (science, technology, engineering, and math) fields as they look for ways to engage students (Hsu, Baldwin, &amp; Ching, 2017).  Because of the direct connection to specific content areas, makerspaces are often seen as places where STEM subjects are reinforced.  Makerspaces allow for the inclusion for personal creativity and support concepts found in growth mindset connected to student motivation and self-perception (Dweck, 2000).  Makerspaces are increasingly appearing in schools across the globe and changing the landscape of education (Peppler &amp; Blender, 2013).  More research needs to be conducted to truly understand the impact the maker movement is having, and to ensure proper practices are put in place for its sustainability (Han, Yoo, Zo &amp; Ciganek, 2017).In addition to a need for research on makerspaces, there is a deeper need to look at how to engage female students in makerspaces.  In general female students have felt excluded and silenced from the male centric occupations and regarded as second-class citizens (Beard, 2017).  And from the recent report put out by Intel (2014), there is a lack of women and girls engaging in makerspaces where STEM skills are utilized.  This study's participants are entirely high school aged girls who have never been exposed to a makerspace which will inform further research with women in makerspaces. Therefore, It is the aim of the study is to gain insight into the possible benefits of female student engagement in a makerspace through a summer enrichment program.  The theoretical framework for this study is based on Clapp et al.'s (2016) research on maker-centered learning.  The specifically is looking at the primary and secondary benefits of maker-centered learning within a commercial makerspace during a summer enrichment program.  Clapp et al.'s (2017) framework stems from the discussion and analysis of experts in the the field.  The result was a set of theoretical outcomes which are associated with learning in a makerspace.  This framework informs the study's research and interview questions.  References Ackermann, E. (2001). PiagetÆs constructivism, PapertÆs constructionism: WhatÆs the difference? Constructivism: uses and perspectives in education.  doi:10.1.1.132.4253Beard, M.  (2017).  Women &amp; power:  A manifesto.  London, England:  Liveright.Clapp, E.P., Ross, J., Ryan, J.O., &amp; Tishman, S. (2016), Maker-centered learning: Empowering         young people to shape their worlds.  San Francisco, CA:  Jossey-BassDougherty, D. (2013). The Maker Mindset. Honey, M., &amp; Kanter, D. (Ed.), Design, make, play: Growing the next generation of STEM innovators. (pp. 7- 10). New York, NY:  Routledge.Dweck, C.S.  (2000).  Self-theories:  Their role in motivation, personality, and development.          Philadelphia, PA; Psychology Press.Halverson, E. &amp; Sheridan, K. (2014).  The maker movement in education. Harvard Educational Review, 84(4), 495-505.Han, S., Yoo, J.,Zo, H., &amp; Ciganek, A.P. (2017).  Understanding makerspace continuance: A         self-determination perspective.  Telematics and Informatics, 34 184û195Hsu, Y.C., Baldwin, S. &amp; Ching, Y.H. (2017).  Learning through making and maker education, TechTrends.  doi:10.1007/s11528-017-0172-6Intel. (2014). Engaging girls and women in technology through making, creating, and inventing. http://www.intel.com/content/www/us/en/technology-in-education/making-her-future report.htmlOliver, K.M. (2016). Professional development considerations for makerspace leaders, part one:         addressing ææWhat?ö and ææWhy?ö. TechTrends, 60, 160û166.Papert, S. (1991). Situating constructionism. In Papert, S., &amp; Harel, I. (Eds.), Constructionism.        Cambridge, MA: MIT Press.Piaget, J. (1973). To understand is to invent: The future of education.  New York, NY; The         Viking Press, Inc.  Sheridan, K., Halverson, E. R., Litts, B., Brahms, L., Jacobs-Priebe, L., &amp; Owens, T. (2014).         Learning in the making: A comparative case study of three makerspaces. Harvard         Educational Review, 84(4), 505-531.</t>
  </si>
  <si>
    <t xml:space="preserve">During Year 1 the PI will recruit the first cohort of Kindergarten students (and their teachers) to participate in the study. Students will be screened using a language assessment and a measure of social skills to identify approximately equal numbers of students at-risk for language impairment, students at risk for behavior problems, and students at risk for both language and behavior deficits. Students who meet inclusion criteria will participate in further direct and observational assessments of language and behavior during the fall and spring of Year 1. Participating teachers will also complete assessments of studentsÆ language and behavior at both timepoints. During Year 2, Cohort 1 students and teachers will complete assessment at two more timepoints, in the fall and spring. Measures of achievement will also be collected at the first and last timepoint. At the end of Year 2, data collection for Cohort 1 will be complete. Years 3 and 4 will mirror Years 1 and 2 but with a second cohort of students and their teachers. Data will be analyzed using latent change score models to address the specific research aims.Assessment ProcessAfter the screening process (above) identifies eligible students for participation, our research team will schedule individual assessments for students with teachers to best fit their schedules.  Research assistants will arrive at the school and check in at the main office at a pre-established time that best fits the classroom teacher's schedule.RAs will then assess individual children in a quiet space (e.g., hallway, library, empty classroom).  Upon assessment completion, the RAs will return the child to their classroom.MeasuresTeachers will complete demographic forms on themselves and their students.  Additional teacher reports will ask for information on studentsÆ language skill, classroom behavior, and attention.  Other measures are direct assessments of student language proficiency and classroom behavior.  Screening.  Screening will consist of one 10-min individual language assessment and a teacher-completed behavior rating scale. Clinical Evaluation of Language Fundamentals û 5th Edition (CELF-5; Wiig, Semel, &amp; Secord, 2013).  The CELF-5 is a nationally-normed measure that screens students on morphology, syntax, semantics and pragmatics and is comprised of items from the CELF-5 diagnostic assessment.  The purpose of this 10-min assessment is to screen children to identify the potential need for further diagnostic testing to determine language disorder.  We will use the CELF-5 Screening tool, which is comprised of items from the CELF-5 diagnostic assessment. The Screening tool provides research-based diagnostic criterion scores based on a standardization sample of over 2,000 students in the United States.  Scoring of this measure results in an identification of above, at, or below proficiency.  To be considered AR, a child will score below proficiency on this language screener.  Teachers will complete the Problem Behavior scale of the Social Skills Improvement System (SSIS; Gresham &amp; Elliot, 2008) Rating Scales to measure student problem behavior for screening. Reliability for the Problem Behavior subscale in children ages 5 to 12 is .95.  Criteria for AR-Behavior will be a standard score at or greater than 115 on the Problem Behavior subscale.  I will use these screening criteria to identify 50 AR-Language only children, 50 AR-Behavior only children, and 50 AR-Both children. Language.  I will measure oral language ability using the Clinical Evaluation of Language Fundamentals û 5th Edition (CELF). The CELF is a psychometrically sound, norm-referenced test that measures receptive and expressive language skills across language structure and content. It is administered individually in one 30 to 45-min session, depending on how far children advance on each subtest. This comprehensive assessment has 16 individual tests, and generates six index scores: core language, receptive language, expressive language, language structure, and language content. This study will use the 6 language subtests that make up the core, receptive, and expressive language scores as indicators for kindergarten language skills (Word Classes, Following Directions, Semantic Relationships, Formulated Sentences, Recalling Sentences, Sentence Assembly). Because I will only use 6 of the 16 total subtests, I anticipate language assessment to be approximately one 20 to 30-min session. Teachers will complete the ChildrenÆs Communication Checklist û 2nd Edition (Bishop, 2006) to rate student language ability. áThis 70-item checklist provides scores for speech, syntax, semantics, pragmatics, as well as a general communication index. Behavior.  Teachers will complete the SSIS Rating Scales to measure student classroom behavior.  This rating scale provides comprehensive ratings of social skills and problem behaviors.  Social Skills subscales include Communication, Cooperation, Assertion, Responsibility, Empathy, Engagement, and Self-Control.  Problem Behaviors subscales include Externalizing, Bullying, Hyperactivity/Inattention, Internalizing, and Autism Spectrum.  Reliability coefficients for the Social Skills and Problem Behavior subtests for children ages 5 to 12 are .97 and .95, respectively.  We will also conduct direct observations of participantsÆ classroom behavior using the Student-Teacher Classroom Interaction Observation (ST-CIO; Reinke, Herman, &amp; Newcomer, 2016).  This observational tool allows for the quick assessment of how many praise and reprimand statements an individual student receives, while simultaneously gathering data on aggressive and disruptive behavior.  During this observation, we will also audio record teacher instruction.Cognition.  We use the Matrix Reasoning, Coding, and Digit Span subtests of the Wechsler Intelligence Scale for Children-5 (WISC-V) as our general estimate of nonverbal cognitive functioning. áReliability of WISC-V scores range from .88 to .96.  Teachers will complete the Strengths and Weaknesses of ADHD-Symptoms and Normal-Behavior (SWAN; J. M. Swanson, 2013) to index attentive behavior.  This scale is an 18-item rating that corresponds to the criteria for ADHD from the Diagnostic and Statistical Manual of Mental Disorders (American Psychiatric Association, 2000).  Items are 7-point Likert scales with ratings; lower scores correspond with problematic behavior.  The SWAN has been shown to significantly associate with other assessments of behavioral attention (Swanson et al., 2008).        Achievement.  We will use the Kaufman Test of Educational Achievement û 3rd Edition Brief Form (KTEA-3 Brief) as our broad measure of academic achievement.  The KTEA Brief measures achievement in reading, math, and written expression.  We also use the Academic Competence subscale from the SSIS as a teacher-rated measure of achievement.  This includes the subscales Reading Achievement, Math Achievement, and Motivation to Learn.  Reliability for the Academic Competence subscale for children ages 5 to 12 is .97.  Classroom Observations.  We will also conduct direct observations of participantsÆ classroom behavior using the Student-Teacher Classroom Interaction Observation (ST-CIO; Reinke, Herman, &amp; Newcomer, 2016).  This observational tool allows for the quick assessment of how many praise and reprimand statements an individual student receives, while simultaneously gathering data on aggressive and disruptive behavior.  Each observation window will be 5-min per student. The full details for the procedure are described in the Classroom Observations uploaded document, Reinke &amp; Herman 2016. We will also collect audio recordings of classroom observation sessions for the purposes of informing the classroom rating scale measure. This audio-recording is for descriptive purposes only. Student Interview.  We will conduct brief student interviews at the beginning each assessment period.  The interview questions will be audio recorded (see attachment for questions). Other Teacher Rating Scales.  For included students, teachers will complete an attributions rating scale and a student-teacher relationships scale at each of our time points. Teachers will also compete a classroom adversity scale (1 form total per time point, not 1 per student) and a peer matrix (also 1 form total per time point, not 1 per student). These will be paper and pencil forms.  See Documents for each measure.General procedures:Fall of KindergartenAfter students are screened into the study, we will assess children on language, achievement, cognition and conduct an interview.  This session will occur in the Fall of Kindergarten.  Teachers will be asked to complete rating scales of behavior, attention, and language on these children the same fall as well as complete a demographic form.  Also during the fall of K, we will conduct 4 observation sessions of each child in the study.  These will occur whenever the teacher and research team schedule these sessions, and these sessions are meant to be nonintrusive and to best-fit the classroom and teacher schedule.Spring of KindergartenOur research team will return and assess included children on language and behavior (study target variables), and conduct an interview.  We will also conduct 4 observation sessions of each child, and procedures will mirror the fall. Teachers will complete language and behavior rating scales.Fall of 1st GradeThe research team will return and follow the same procedures as Spring of K. Spring of 1st GradeThe research team will return and follow same procedures as Spring of K, with the exception of including the achievement measure from Fall of K.Please see the Assessment Schedule in the uploaded documents for an overview. </t>
  </si>
  <si>
    <t>"The research team will collaborate with the community partner on the development and dissemination of results for practice and future funding opportunities including capital costs to develop opportunities to provide health services and research opportunities to evaluate the outcomes of providing health services, health education, or other interventions on Glen Lea familiesÆ clinical and self-reported outcomes. "</t>
  </si>
  <si>
    <t>This study will be conducted at Aetna Headquarters in Hartford, Connecticut. A pre-post repeated measures design will be used to compare study participant outcomes between a treatment (therapy dog activity) and comparison (low impact physical activity) condition. Outcome variables of interest are perceived stress measured by a stress visual analog scale (SVAS), mood measured by the Positive and Negative Affect Scale (PANAS), and job satisfaction and commitment measured by an investigator-developed Job Satisfaction Survey (consisting of a combination of existing validated scales). Pet ownership, attitudes toward dogs measured by the Dog Attitude Scale, and trait stress, measured by the Perceived Stress Scale, will be assessed as moderating variables.  Employees will be recruited by an electronic invitation from the researchers disseminated through company communications. A sample size of 100 subjects is adequate for detecting within group differences with 80% power at alpha = 0.05. In order to allow for 50% subject withdrawal, we will enroll a minimum of 200 subjects. Electronic recruitment letters will be sent to all employees 1-2 weeks before the study start date, inviting those interested in participating to attend an interest meeting to be conducted on site. The P.I. and VCU investigator will conduct the initial meeting to inform interested employees about the study, answer any questions, collect informed consents, assign generic study ID numbers, and collect the initial completed assessments.  Each employee attending the meeting will be provided a copy of the informed consent which will be read during the meeting and questions answered. Employees interested in participating will then be asked to sign and return the consent form and remain in the meeting to complete initial assessments. A double set of stickers will be printed in advance by the P.I. with generic study ID numbers, study start dates and times, based on randomization to order of the treatment and comparison activity. One of the stickers will be affixed to each completed informed consent form with the duplicate sticker given to participants with recommendations to enter the study ID number into their phones and/or to keep in their wallets for the duration of the study. Only study ID numbers will be placed on assessment instruments. Participants will be provided a VCU cell phone number and email address to contact if they misplace their study ID number during the course of the study. No Aetna employees will have access to the consent forms or initial assessments which will remain in the VCU investigatorsÆ possession and only VCU investigators will have the crosswalk between employee names and study ID numbers, kept in a locked cabinet and locked office at VCU.Initial assessments completed at the interest meeting include a demographic form (gender, age, position and years in the organization, and pet ownership status), the Perceived Stress Scale, Job Satisfaction Survey, and Dog Attitude Scale. To maintain employee confidentiality, only VCU investigators will collect the consent forms and initial assessments containing demographic information. The treatment (therapy dog) and comparison (low impact physical exercise) activities will be offered on alternating weeks during 120 minute blocks. Both treatment and control activities have been conducted at Aetna in the past. 7-10 visiting therapy dogs and their owners, evaluated and registered as therapy dog teams with Pet Partners will be spread around a large room on the Aetna campus. Employees will arrive at scheduled times to visit with the dogs for 15 minutes, talking to the dogs and owners and petting the dogs. During the 15 minute activity, employees will freely interact with one or more therapy dogs as they normally behave in this routine activity at Aetna. The study will not dictate how the interaction is to occur, but typically involves petting the dogs, talking to the dogs, talking to the dog's owner about their dogs or their own pets at home, taking cell photos of the dogs, and observing the dogs. As they normally do, the site coordinators will encourage employees to spread out among the dogs to avoid stressing the dogs.The low impact exercise will consist of stretching exercises conducted by a member of Aetna's wellness team in the same room for 15 minutes. The exercises are adaptable for chair-based individuals  with disabilities. The wellness instructor will choose appropriate stretching exercises for the employees. The purpose of the comparison activity is to control for the 15 minute work break engaging in an enjoyable group activity.To control for the number of people participating in an activity at any given time, participants randomly assigned to the comparison activity first (Group A) and those assigned to the treatment activity first (Group B) will also be randomly assigned to one of three, 30-minute blocks to complete pre and post assessments and participate in the 15-minute activity on each study day. The study will take place one day a week for five consecutive weeks on the same day, time, and at the same location at Aetna Headquarters (TBD). On each study day, participants will complete the PANAS and SVAS just prior to the treatment and comparison activities. Immediately following each activity, participants will again complete the PANAS and SVAS. After completing their first activity (treatment or comparison), participants will also complete the Job Attitude Scale. On their final study day, participants will also be asked to complete the Perceived Stress Scale and Job Satisfaction Scale post activity. Participants will place completed surveys in a sealed box. All surveys will be shipped weekly to the PI.The Aetna site coordinators will completed assessment weekly to the P.I. overnight. No identifying information will be collected on the pre and post assessments. In order for all participants to complete two treatment and two comparison activities in random order, activities will be scheduled as follows:Week        Group A        1        Comparison        2        Dog                   3        Comparison        4        Dog                                                       Week        Group B                        2        Dog                   3        Comparison        4        Dog                        5        Comparison                        Since treatment and comparison activities are offered on alternating weeks, an additional comparison condition is offered to allow for random assignment to activity order. This results in each group of participants (A and B) experiencing one comparison activity with fewer participants. Statistical analysis will be conducted to determine if group size effects the outcome variables of interest.Participants will be sent email messages by the site coordinators to remind them of each activity the evening prior to each study day and to bring their study ID numbers. Follow-up contact with participants not completing a study activity will be conducted by the VCU team by email or phone to determine reasons for non-completion of a session. This will be asked as a single, open-ended question followed by a yes-no response regarding their intent to continue participation. This followup[ will only be conducted once per incident.</t>
  </si>
  <si>
    <t>New determinations</t>
  </si>
  <si>
    <t>HM20007221</t>
  </si>
  <si>
    <t>Youth, E-cigarettes, and Advertising Study</t>
  </si>
  <si>
    <t>Andrew Barnes</t>
  </si>
  <si>
    <t>Electronic cigarettes, or e-cigarettes (ECs), are an emerging product increasingly being marketed and sold in the US, and the prevalence among adolescents is rising accordingly (Singh et al., 2016). The current state of uncertain knowledge concerning population harm of ECs coupled with rapid changes in population use and little regulatory oversight has created an air of unease for policymakers, public health advocates, and the scientific community concerning how best to educate the public and address the complex issues surrounding the availability and use of ECs (Breland et al., 2014; McCarthy, 2016; Farsalinos &amp; Le Houezec, 2015). A particular factor that may be driving EC use is advertising and associated product messaging (Mantey et al., 2016; Singh, Agaku et al., 2016) an important area in which regulators have used policy measures previously to impact combustible cigarette use (National Commission on Marihuana and Drug Abuse, ND). The current proposal builds on this history to better understand current EC advertising themes and experimentally examine how EC themes may differentially impact measures of EC attitudes, intentions to use ECs, and EC abuse liability among youth. ReferencesBreland AB, Spindle T, Weaver M, Eissenberg T. Science and electronic cigarettes: current data, future needs. J Addict Med. 2014 Jul-Aug;8(4):223-33.Farsalinos KE, Le Houezec J. Regulation in the face of uncertainty: the evidence on electronic nicotine delivery systems (e-cigarettes). Risk Manag Healthc Policy. 2015 Sep 29;8:157-67. doi: 10.2147/RMHP.S62116.Mantey DS, Cooper MR, Clendennen SL, Pasch KE, Perry CL. E-Cigarette Marketing Exposure Is Associated With E-Cigarette Use Among US Youth. J Adolesc Health. 2016 Jun;58(6):686-90McCarthy M. Teens' e-cigarette use rises as spending on advertising soars, says CDC. BMJ. 2016 Jan 7;352:i93National Commission on Marihuana and Drug Abuse. no date. History of Tobacco Regulation. http://www.druglibrary.org/Schaffer/LIBRARY/studies/nc/nc2b.htmSingh T, Arrazola RA, Corey CG, Husten CG, Neff LJ, Homa DM, King BA.Tobacco Use Among Middle and High School Students - United States, 2011-2015. MMWR Morb Mortal Wkly Rep. 2016 Apr 15;65(14):361-7.Singh T, Agaku IT, Arrazola RA, Marynak KL, Neff LJ, Rolle IT, King BA. Exposure to Advertisements and Electronic Cigarette Use Among US Middle and High School Students. Pediatrics. 2016 May;137(5). pii: e20154155</t>
  </si>
  <si>
    <t>We are targeting youth living in Richmond, VA as well as those throughout the state of Virginia whom are accessible via community events/recruitment mechanisms. We have selected this population because for youth had been found to be more susceptible to advertising and are a group of central interest to state and federal lawmakers currently considering legislation on electronic cigarettes advertising and the Virginia Foundation for Healthy Youth (VFHY). Targeting this population will add to the current research literature on understanding how different electronic cigarette messaging themes may impact youth, and will inform regulatory policies, prevention/intervention efforts, and the study of other tobacco products.</t>
  </si>
  <si>
    <t>In the current study, we will  experimentally evaluate the receptivity of a sample of Virginia youth, 13-18 years of age (n=1,400) to three dominant EC advertising themes identified in a content analysis and compare the effects of EC message receptivity between current cigarette smokers and susceptible non-smoking youth.Using a between-subjects design, participants will be randomized to a control condition or one of the three EC thematic conditions. Each condition will involve an EC advertising exposure and questionnaire-delivered measures. Receptivity outcomes include EC-related attitudes, intentions to use ECs, and measures of EC abuse liability using a behavioral economics-based approach (cigarette purchasing task). Together these measures will allow for a robust understanding of how different EC messaging themes may impact youth, and will inform regulatory policies, prevention/intervention efforts, and the study of other tobacco products.</t>
  </si>
  <si>
    <t>This research study was developed between the Virginia Foundation for Healthy Youth (VFHY) and the principal and Co-investigators. Collaborators (Research Unlimited) and graduate students in this study have been involved and trained in human subjects research since the inception of the study. As such, all are familiar with the data being collected, the measures being used, and the protocol in place for collecting the data. Bi-weekly meetings throughout the data collection and analysis process will allow all parties to give continual feedback to one another regarding the execution of research-related duties and fidelity to the research protocol.</t>
  </si>
  <si>
    <t>Data from cigarette advertising has previously shown that marketing strongly influences smokersÆ attitudes and use of cigarettes,and a recent study revealed that electronic cigarettes advertisements that emphasized modified risk (e.g. ôhealthierö) or its use to reduce harm from cigarettes (e.g. ôhelps to quit smokingö) produced the most desire in trying that product among current cigarette smokers.Given the evolving nature of the electronic cigarette market, it is important to both understand the advertising messages being put forth by the industry as well as their impact on measures of electronic cigarette attitudes, intentions, and abuse liability (a marker of initiation and subsequent use). This is particularly critical for youth, who are known to be more susceptible to advertising and are a group of central interest to state and federal lawmakers currently considering legislation on electronic cigarettes advertising and the Virginia Foundation for Healthy Youth (VFHY).</t>
  </si>
  <si>
    <t xml:space="preserve">Michell Pope, Jasmine Abrams and Research Unlimited staff (previously named Consumer and Community Connections) will lead participant recruitment efforts (see attached Proposal for Research Marketing and Consulting Services). Potential participants will be recruited by institutional review board-approved advertisements and by word of mouth as in Drs. Barnes and CobbÆs ongoing studies of tobacco users (i.e., VCU Massey Cancer Center Pilot Project, HM20003561; VCU Center for Clinical and Translational Research Endowment Fund, HM20003989; NIH/FDA R21CA184634, HM20002700). VCU research staff in collaboration with Research Unlimited will recruit participants through multiple mechanisms including flyers posted at community sites (e.g., apartment/public housing complexes, churches, health clinics) and from referrals from community partners that serve families and youth in Virginia like Faces of H.O.P.E. and the YMCA of Greater Richmond (see Letters of Support for recruitment from each of these agencies). Flyers will provide information about the study, eligibility requirements and contact information (e.g., research office contact, telephone number and email address). Flyers will instruct participants to contact the Research Unlimited to learn more about the study, or schedule an appointment to complete the survey. In addition Research Unlimited will attend community events (e.g., health and job fairs, summer camp registration events etc.) to promote the study. During recruitment events we will outline and present the project to the adolescents and their caregivers. We will have surveys and the consent/assent forms available for those who express an interest in participating; therefore participants will have the option of completing the survey during the recruitment event or at a later date. If adolescents are interested in participating, but choose not to complete the survey at the recruitment event, they will be provided the option of scheduling for another time. If the caregiver is not present during these recruitment and data collection events, researchers will send information about the study home with the adolescents. Information will consist of a flyer explaining the overall purpose of the study and the Research UnlimitedÆs contact information. If interested, participants and caregivers can then contact Research Unlimited. During the initial call or contact, the potential participant will be provided an overview of the study and we will answer any questions the participant or caregiver may have. Caregivers will also be allowed to view the questions that will be asked and example advertisements (from the same experimental condition themes but not identical advertisements) that their adolescent might view prior to granting consent. At all times, the voluntary nature of participation will be stressed to participants. If participants/caregivers are interested in participating outside of a recruitment event, an appointment will be scheduled at a time and location convenient for the participants to ensure participantsÆ comfort and privacy. VCU's SONA system will also be used to advertise the study. VCU students with SONA access can view study information that will direct them to call Research Unlimited to learn more about the study or set up a time to consent/perform study procedures. Students do not need to sign up for this study in SONA to participate as no SONA credits will be dispersed for study participation. SONA is purely an advertising method. </t>
  </si>
  <si>
    <t>The specific aims of our study are to:-Assess the effects of EC messaging on EC attitudes, intentions, and abuse liability. -Compare the effects of messaging theme on EC attitudes, intentions, and abuse liability measures between smokers and susceptible non-smokers.</t>
  </si>
  <si>
    <t>LOCATION: This study will be conducted in several locations 1) at the Behavioral Health Research Laboratory (BHRL) in the Psychology Department at VCU (contains 2 private participant rooms), 2) at familiesÆ homes, and 3) at recruitment events in Virginia (VA) community-based environments, primarily surrounding Richmond, VA. Research Unlimited recruitment consultants and study staff will recruit participants through multiple mechanisms including flyers posted at community sites (e.g., apartment/public housing complexes, churches, health clinics) and from referrals from community partners that serve families and youth in Virginia (e.g., Faces of H.O.P.E. and the YMCA of Greater Richmond) among other IRB-approved recruitment methods. In addition Research Unlimited will attend community events (e.g., health and job fairs, summer camp registration events etc.) to promote the study. Study locations will facilitate dissemination of study information as well as consent/assent of adolescent participants and their caregivers. Data collection (i.e., survey administration) also may be performed at the BHRL, in familiesÆ homes, and at recruitment events.OVERVIEW: This study involves a cross-sectional computer-based survey of cigarette smoking and non-cigarette smoking susceptible adolescents in VA with four experimental advertising conditions. A between-subjects experimental design will be used. Adolescents participating in the study will be randomly assigned to one of three advertising conditions or a control condition with equal probability (RANDOMIZATION OCCURS AUTOMATICALLY VIA QUALTRICS SURVEY SOFTWARE).   As described in more detail below, participants will complete a brief computer-based survey following in-person informed assent/consent with their caregiver.  This survey involves an initial brief screening questionnaire for eligibility. If ineligible, the survey routes participants to completion text and they will be given a screening payment. If eligible, the survey continues and will first asks questions about participantsÆ demographic characteristics, health status, engagement in risky behaviors, and history of tobacco use, tobacco influence from peers, and exposure to tobacco promotions.  Then, participants will view one of the four advertising conditions (exposure to one of three electronic cigarette ad themes each with three unique electronic cigarette ads or a control condition with three ads about bottled water).  Following exposure to the advertising condition, participants will be asked about their intentions to use tobacco products, attitudes/perceptions about tobacco products, and future purchasing behavior (related to tobacco product abuse liability).PARTICIPANTS: A total of 1,400 adolescents, 13-18 years of age, who report either 1) current cigarette smoking (N=700) or 2) non-smoking but susceptible to smoking/tobacco use (N=700) will be accrued. Both groups must confirm they can read/write in English. Participants &lt;18 years old must provide informed assent and have caregiver informed consent. Participants who are 18 years old must provide informed consent. We aim to recruit a relatively equal number of males and females of diverse racial/ethnic backgrounds. However, this study is not intended to address gender or racial/ethnic differences.Inclusion criteria: Participants must between 13 and 18 years of age and report either current cigarette smoking (at least 1 day in the past 30) or meet criteria for a susceptible non-smoker as measured by a standard questions. Participants must also confirm they can read and write in English (by answering ôYesö or ôNoö during the initial screening). Current smokers: 1) Aged 13-18 years, 2) Smoked cigarettes once in the past 30 days, and 3) Can read/write in English.Susceptible non-smokers: 1) Aged 13-18 years, 2) Did not smoke cigarettes in past 30 days, 3) responds ôDefinitely yesö, ôProbably yesö, or ôProbably notö to any of the following four questions: A) Do you think that you will use a tobacco product (e.g., cigarette, cigar, hookah, electronic cigarette) soon?, B) Do you think that in the future you might experiment with a tobacco product (e.g., cigarette, cigar, hookah, electronic cigarette)? Would you say . . ., C) Do you think you will use a tobacco product (e.g., cigarette, cigar, hookah, electronic cigarette) in the next year? Would you say. . ., D) If one of your best friends were to offer you tobacco product (e.g., cigarette, cigar, hookah, electronic cigarette), would you use it? Would you say . . . , and 4) Can read/write in English.Exclusion criteria: There are no other exclusion criteria.RECRUITMENT: Michell Pope, Jasmine Abrams and Research Unlimited staff (previously named Consumer and Community Connections) will lead participant recruitment efforts (see attached Proposal for Research Marketing and Consulting Services). Potential participants will be recruited by institutional review board-approved advertisements and by word of mouth as in Drs. Barnes and CobbÆs ongoing studies of tobacco users (i.e., VCU Massey Cancer Center Pilot Project, HM20003561; VCU Center for Clinical and Translational Research Endowment Fund, HM20003989; NIH/FDA R21CA184634, HM20002700). VCU research staff in collaboration with Research Unlimited will recruit participants through multiple mechanisms including flyers posted at community sites (e.g., apartment/public housing complexes, churches, health clinics) and from referrals from community partners that serve families and youth in Virginia like Faces of H.O.P.E. and the YMCA of Greater Richmond (see Letters of Support for recruitment from each of these agencies). Flyers will provide information about the study, eligibility requirements and contact information (e.g., research office contact, telephone number and email address). Flyers will instruct participants to contact the Research Unlimited to learn more about the study, or schedule an appointment to complete the survey. In addition Research Unlimited will attend community events (e.g., health and job fairs, summer camp registration events etc.) to promote the study. During recruitment events we will outline and present the project to the adolescents and their caregivers. We will have surveys and the consent/assent forms available for those who express an interest in participating; therefore participants will have the option of completing the survey during the recruitment event or at a later date. If adolescents are interested in participating, but choose not to complete the survey at the recruitment event, they will be provided the option of scheduling for another time. If the caregiver is not present during these recruitment and data collection events, researchers will send information about the study home with the adolescents. Information will consist of a flyer explaining the overall purpose of the study and the Research UnlimitedÆs contact information. If interested, participants and caregivers can then contact Research Unlimited. During the initial call or contact, the potential participant will be provided an overview of the study and we will answer any questions the participant or caregiver may have. Caregivers will also be allowed to view the questions that will be asked and example advertisements (from the same experimental condition themes but not identical advertisements) that their adolescent might view prior to granting consent. At all times, the voluntary nature of participation will be stressed to participants. If participants/caregivers are interested in participating outside of a recruitment event, an appointment will be scheduled at a time and location convenient for the participants to ensure participantsÆ comfort and privacy. PROCEDURE: During the initial call or contact, the potential participant and/or caregiver will be provided an overview of the study. The study will be explained in further detail and we will answer any questions the participant or caregiver may have. Caregivers will also be allowed to view the questions that will be asked and example advertisements (from the same experimental condition themes but not identical advertisements) that their adolescent might view prior to granting consent. At all times, the voluntary nature of participation will be stressed to participants. If participants are interested, consent/assent may be performed onsite at the recruitment event or an appointment will scheduled at a time and location convenient for the participants and/or caregivers to ensure participantsÆ comfort and privacy.After reviewing the consent/assent forms, all caregivers and adolescents will be asked to sign consent and assent forms (or only consent forms in the case of participants who are 18 years or older) and receive a copy for their records. Consent/assent procedures and survey data collection will be performed in the BHRL, familiesÆ homes, or other community locations.  For individuals that consent/assent to the study, survey data collection will be performed via an iPad or equivalent touch tablet device provided by the research team. The survey is estimated to take approximately 30 minutes to complete. Research staff will track individuals who consent/assent and their survey status (e.g., not completed, in-progress, ineligible-paid, eligible completed-paid). Survey data will not be linked directly to their names, but once a participant begins the survey, they cannot complete it again. This ensures that participants do not screen more than once and protects individualÆs identities. The first section of the survey that all participants will complete is the eligibility screening (estimated time to complete &lt;5 minutes). If ineligible, participants will be routed to a static survey page to alert research staff, and they will be compensated for their time/effort with $5 cash. If eligible, participants will continue with the survey which should take approximately 25 minutes to complete. Eligible participants will complete measures related to demographics, health status, engagement in risky behaviors, history of tobacco use, tobacco influence from peers, and exposure to tobacco promotions.  Then, participants will view one of the four advertising conditions (exposure to one of three electronic cigarette ad themes each with three unique electronic cigarette ads or a control condition with three ads about bottled water).  Following exposure to the advertising condition, participants are asked about receptivity to each advertisement, their intentions to use tobacco products, attitudes/perceptions about tobacco products, and future purchasing behavior (related to tobacco product abuse liability). Upon completion of the survey, adolescents will receive $20 cash for their time/effort. The entire eligibility screening and survey procedure for all adolescents occurs within a computerized questionnaire format (including the advertising exposure), at a single time point, allowing participants to be screened, determined ineligible or eligible as a smoker or susceptible non-smoker, then randomly assigned to a survey that varies by advertising condition. Additionally, all adolescents/families who consent/assent will receive an information packet information package with local resources and literature that promotes anti-tobacco/smoking messages, media literacy, and smoking cessation.MEASURES: Survey Measures: See detailed instrument documentAdvertising Conditions and Advertisements: See detailed instrument document.</t>
  </si>
  <si>
    <t>Research Unlimited (previously Consumer and Community Connections);Research Unlimited (previously Consumer and Community Connections);Research Unlimited (previously Consumer and Community Connections);Research Unlimited (previously Consumer and Community Connections);Research Unlimited (previously Consumer and Community Connections);Research Unlimited (previously Consumer and Community Connections);n</t>
  </si>
  <si>
    <t>HM20006905</t>
  </si>
  <si>
    <t>Determining non-inferiority of a vision photoscreener compared to traditional vision screen for 3rd grade students.</t>
  </si>
  <si>
    <t>Evan Silverstein</t>
  </si>
  <si>
    <t>Ophthalmology</t>
  </si>
  <si>
    <t xml:space="preserve">The State of Virginia requires vision screens for children within 60 administrative daysof the opening of school in grades K, 3, 7, &amp; 10.(1).When reading an eye chart, children ages 60 months and older pass screening when they read at or better than the 20/30 line (or the 20/32 line on some charts) (2).A randomized, controlled, multicentered crossover study demonstrated photoscreening to be superior to direct testing of visual acuity for screening well children ages 3 to 6 years in the pediatric office.(3) Photoscreening has been shown to have high sensitivity and specificity in community and office settings. Therefore, device screening is recommended for young children who cannot read the eye chart. (2)When children can reliably read eye charts, it is recommended that the children's vision is tested by reading an eye chart and not using the devices, but this has not been directly studied. To our knowledge, this is the first study to evaluate, head to head, a screening device and the traditional eye chart model in a real-world screening program in school-aged children. (1) Resource document for local screening requirements in Virginia 's public schools. Http://www.doe.virginia.gov/special_ed/tech_asst_prof_dev/resource_local_screening.pdf. DIVISION OF SPECIAL EDUCATION AND STUDENT SERVICESSEPTEMBER 2009. Accessed 5/31/16.(2) Procedures for the Evaluation of the Visual System by PediatriciansSean P. Donahue, Cynthia N Baker, COMMITTEE ON PRACTICE AND AMBULATORY MEDICINE, SECTION ON OPHTHALMOLOGY, AMERICAN ASSOCIATION OF CERTIFIED ORTHOPTISTS, AMERICAN ASSOCIATION FOR PEDIATRIC OPHTHALMOLOGY AND STRABISMUS, AMERICAN ACADEMY OF OPHTHALMOLOGYPediatrics Jan 2016, 137 (1) 1-9; DOI: 10.1542/peds.2015-3597(3) Salcido AA, Bradley J, Donahue SP. Predictive value of photoscreening and traditional screening of preschool children. J AAPOS. 2005;9(2):114û120. pmid:15838437 </t>
  </si>
  <si>
    <t>3rd graders. This is testing if children who are able to read the eye chart can be screened with a device.</t>
  </si>
  <si>
    <t>Currently, the State of Virginia requires vision screens for children within 60 administrative daysof the opening of school in grades K, 3, 7, &amp; 10. Traditionally, nurses perform the vision screens, by having a child cover each eye and read the smallest line on the eye chart possible. Recently, vision screening devices, like the FDA-approved Plusoptix, are used to measure the refractive power of the eye (glasses prescription).Research question: Is the vision screening device (Plusoptix) non-inferior to traditional eyechart vision screens for 3rd grade children in detecting children with decreased vision.</t>
  </si>
  <si>
    <t xml:space="preserve">A research protocol will be distributed to all members involved in screening the children with the traditional chart and the instrument. The form distributed to eye care providers will have an explanation of the study and the reason for their exam elements. </t>
  </si>
  <si>
    <t>Can objective tests (devices) be used instead of subjective tests (traditional eye chart) in children that are verbal and can read eye charts. This could potentially save a significant amount of time that children are out of the classroom.</t>
  </si>
  <si>
    <t>School is sending home a letter that describes research study and provides an opt out option.</t>
  </si>
  <si>
    <t>1. Non-inferiority of vision screening device/autorefractor (plusoptix) compared to traditional subjective eye chart reading2. determine the PPV of traditional eye chart (using established criteria by the American Association of Pediatric Ophthalmology and Strabismus)3. determine the PPV of the device (using established criteria by the American Association of Pediatric Ophthalmology and Strabismus)4. determine and compare the time required for traditional eye screen vs device screen</t>
  </si>
  <si>
    <t>Currently, Conexus assists with the screening of students in Virginia Public Schools and maintains a database of those children screened and if they have had an evaluation by an ophthalmologist or optometrist, and the results of the examination (diagnosis and if glasses were prescribed). They obtain these records by giving parents forms to give to their eye care providers, who mail them back to Conexus headquarters. They currently use either the traditional eye chart screen or the Plusoptix.Standard of Care:Each child is screened by reading an eye chart, using each eye individually and the photoscreener. If they do not read on the 20/30 line or better or they are referred by the photoscreener, a letter is sent home notifying the parent. The parent then sees an eye doctor (either in the office or in a mobile clinic), and receives a full dilated eye exam (that includes checking vision, checking for glasses, checking intraocular pressures, movements of the eyes, looking at the front and the back of the eye. They are treated as determined by the eye doctor.  This can be done in a optometrist or ophthalmologist office or in a mobile eye clinic that comes to the children's school.Each child at participating schools in Chesterfield County in the 3rd grade will be screened by both the traditional method and the Plusoptix vision screening device (opt out form sent home for recording of data). Data will be recorded: name, date of birth, gender, data from vision screen--vision and refraction data. Data will be recorded by the screeners and given to the school nurse, who will then give the form to Melissa Perry for storage in a locked office and input of data into a Microsoft Access file. This is all data that is typically recorded by ConexusÆ standard.Data from the complete eye exam:a) mobile eye clinic- provider given physician report form to fill out for each child. All forms given to Melissa Perry at the end of the screening day for storage in locked office and input of information into Access (per conexus' usual procedure) b) outside eye provider.- parents will bring physician report form for the provider to fill out and mail to the study location. - physician report form will have a brief description of the reason for reporting the information. None of the information they report or obtain will be for research purposes--i.e., they will only report information normally obtained per standard of care.Data included: name, date of birth, gender, medical data from eye exam.Conexus will maintain a database (via Access) containing information from each screen at the school (child's name and date of birth).  Other data collected would include if they passed or were referred by each screening method, the discrete data about the estimated glasses prescription as measured by the photoscreener, and the information from the MD/OD exam.Conexus will then provide the PI with a de-identified database via a password-portected Excel file for analysis and preparation of the manuscript. The password-protected excel file will be transfered via PI's Iron Key, then stored on the H: drive at VCU.Change for research:The change for research purposes from standard of care is providing the data, which includes age, gender, and results from the vision screens and follow-up. Information about the amount of time required for each test will be recorded. Funding: Conexus is funding the screening with the photoscreener with assistance from Rotary Clubs (1. James River Rotary Club, 2. Midlothian Rotary Club, 3. Rotary Club of Huguenot Trail, 4. Rotary Club of Bon Air, 5. Rotary Club of Chester).  VSP is volunteering their mobile clinic to be used at the study locations. All study personnel, including those from Conexus, have taken the required Human Subjects Protections training through CITI.</t>
  </si>
  <si>
    <t>Conexus ;Conexus ;Conexus ;Conexus ;Conexus ;Conexus ;</t>
  </si>
  <si>
    <t>1 for transactional partnership; had this been a lab, a 0</t>
  </si>
  <si>
    <t>If it had been the state, we would have categorized as a 1. How about a commercial entity doing work in communities? Flag for potential recategorization as algorithm learns.</t>
  </si>
  <si>
    <t>HM20011156</t>
  </si>
  <si>
    <t>Real Estate Market Participant Survey</t>
  </si>
  <si>
    <t>Robert Taylor</t>
  </si>
  <si>
    <t>Finance, Insurance, and Real Estate</t>
  </si>
  <si>
    <t xml:space="preserve">The information gathered from this survey will be used to adjust classroom and business practices so the VCU's Kornblau Real Estate program can remain current and up-to-date with its teaching methods and program offerings, and also remain competitive with or ahead of other similar institutions. The results will be disseminated to stakeholders and the general public at our annual real estate trends conference or other meetings as well as posting on our website.  </t>
  </si>
  <si>
    <t>This survey studies trends in the real estate market and thus is open only to those professionals who understand the market and can give accurate answers/guesstimates for where trends have been, where they are going, etc.</t>
  </si>
  <si>
    <t xml:space="preserve">This survey will study trends in the real estate market/sector. The survey will ask members of the real estate community various questions like where do they see rates in the next year, do they believe there will be a demand for a certain property types, how long do they think an office building would take to sell, etc. </t>
  </si>
  <si>
    <t>All persons involved with the study will communicate in person, via email, and/or via phone conversations and will report to Mr. Taylor with questions and updates.</t>
  </si>
  <si>
    <t>To analyze market trends and therefore re-evaluate current practices to remain up-to-date with school and business practices.</t>
  </si>
  <si>
    <t>Pre-existing relationships--business contacts. We will contact participants directly or through referrals.</t>
  </si>
  <si>
    <t>The goal of the survey is to use the information to create an index (sentiment) for the Central Virginia. Basically, a visual aid to demonstrate the business community's expectations, or principles of anticipation--do they see the market going up or down, etc. This will be used both for the business side and educational side of the Kornblau Real Estate program.</t>
  </si>
  <si>
    <t>Through an online survey, participants will be asked several questions regarding real estate, the market cycle, etc. Participant information will remain with each survey in order to weed out irrelevant or incorrect information that could skew the results. Participants will be contacted via email. They will fill out the survey on Survey Monkey. The survey results are protected by password and only accessible by those directly involved with the study.Minimal risk to the participants.</t>
  </si>
  <si>
    <t>Knight, Dorin, and Rountrey;</t>
  </si>
  <si>
    <t>HM20013323</t>
  </si>
  <si>
    <t xml:space="preserve">Alternative Strategies for Staffing: VCU-CMH Experience for Supplemental Pool </t>
  </si>
  <si>
    <t>Caitlin Crowder</t>
  </si>
  <si>
    <t>The project being explored by this Doctorate of Nursing (DNP) candidate is an evidenced based project (EBP) in a specific clinical setting. This project is proposing an organizational change that creates a new staffing plan to increase the efficiency in the emergency department (ED), intensive care unit (ICU), acute care, and oncology. Research by Baker, Clark, Henderson, Wolf, Carman, Manton, and Zavotsky (2014) suggest that EBP reviews are used to guide the development of a clinical standard to drive the change in the clinical setting. Making adequate staffing is crucial to providing patient-centered care.Cite: Baker, K., Clark, P., Henderson, D., Wolf, L., Carman, M., Manton, A., &amp; Zavotsky, K. (2014). Identifying the Differences Between Quality Improvement, Evidence-Based Practice, and Original Research. Journal of Emergency Nurses, 40:195-7. Doi 10.1016/j.jen.2013.12.016</t>
  </si>
  <si>
    <t xml:space="preserve">The main benefit to you for participating in this study is enhancing the supplemental pool and employment retention. </t>
  </si>
  <si>
    <t>The purpose of this DNP project will be to plan, implement and evaluate a supplemental or float pool to increase staffing on units and increase the continuity of care provided to the patients while decreasing cost.</t>
  </si>
  <si>
    <t xml:space="preserve">Initial training meetings, periodic team meetings, email and phone conversations as needed. </t>
  </si>
  <si>
    <t xml:space="preserve">Mass email will be sent to all supplemental nurses.Flyers will placed in the break room is all areas. </t>
  </si>
  <si>
    <t xml:space="preserve">The primary aim for this DNP project is to develop and begin implementing a supplemental pool from two RNs to six RNs by May 2019 in order to maximize staffing within the hospital while decreasing cost. </t>
  </si>
  <si>
    <t>I feel this study is a quality improvement project. I hope to improve a practice or process within  the institution. This does not place any participants at risk. The intention is intended to directly affect the institution and is improving a specific program (pool) that is already in place. The following will happen for this project: literature review, needs assessment, create project aims and outcomes, description of the program which includes explaining the budget and nurse recruitment events. The data collection tools will include a float survey known as The Heavenly Seven (that I have permission to use) and possible use of Press Ganey results.</t>
  </si>
  <si>
    <t>James Madision University ;</t>
  </si>
  <si>
    <t>0; no evidence of partnership w/ JMU</t>
  </si>
  <si>
    <t>HM20013867</t>
  </si>
  <si>
    <t>Testing a Culturally Adapted Telephone Genetic Counseling Intervention to Enhance Genetic Risk Assessment in Undeserved Latinas at Risk of Hereditary Breast and Ovarian Cancer</t>
  </si>
  <si>
    <t xml:space="preserve">Women with BRCA1/2 mutations have a 50-80% and 15-40% lifetime risk of developing breast and ovarian cancer, respectively.1 Breast cancer survivors with BRCA1/2 mutations are three times more likely to develop contralateral breast cancer than non-carriers.2 The National Comprehensive Cancer Network (NCCN) recommends referral for hereditary breast and ovarian cancer (HBOC) genetic cancer risk assessments (genetic counseling and consideration of genetic testing; GCRA) for women at high risk of carrying a mutation.3 A positive genetic test can inform treatment in newly diagnosed breast cancer patients and management in survivors and unaffected women.4 Latinas have a significantly higher BRCA1/2 gene mutation prevalence than non-Latina Whites,5 yet they are 4-5 times less likely to have GCRA.6 Reasons for lower GCRA use include access, language barriers, and psychosocial factors.7-12 Fewer than 5% of the already limited number of genetic counselors in the US speak a language other than English.13 Developing alternative strategies to enhance GCRA access is important to ensure national guidelines are met and to reduce disparities.5,14 Our preliminary data suggest that GCRA referral guidelines are not consistently met among high-risk Latinas, many of whom are often not offered GCRA or are offered testing without counseling due to access and language barriers. Alternative strategies for delivery of genetic services, such as telephone genetic counseling (TGC), are safe, acceptable, and effective in both urban and rural populations.15,16 TGC can be a viable alternative strategy to in-person counseling for Latinas given that (1) TGC can enhance access to comprehensive genetic counseling by reducing cost and logistic barriers, which are especially important in underserved groups17; (2) TGC can also maximize the reach and access to the few Spanish-speaking genetic counselors in the US.13 Our initial data indicate that providers will increase the number of referrals to GCRA if Spanish genetic counseling is available. Thus, by overcoming access and language barriers, Spanish TGC can increase GCRA access among this high-risk yet underserved population. Beyond addressing access and language barriers, Spanish TGC may enhance the quality of information conveyed during counseling. Given the shortage of Spanish-speaking genetics professionals, English-speaking counselors use phone or in-person interpretation services with Spanish-speaking patients. Unfortunately, the quality of the information conveyed via Spanish interpreters is suboptimal.18 Interpreters do not have the requisite genetics expertise and may reduce, omit, or revise content.19 An initial study found that during HBOC genetic counseling, interpreters translated probabilistic statements as definitive or shortened and altered key explanations of risk information.18 In addition to potential content inaccuracies, interpretation typically precludes æsmall talkÆ that helps build rapport.20 Our preliminary data align, suggesting both Latinas and providers report concerns about accuracy and rapport in sessions with interpreters. Spanish TGC could improve counseling quality by eliminating the need for interpretation for Latinas who are referred to and attend counseling.  We will compare evidence-based TCG developed by members of my mentoring team16,21 to usual care (UC) among high-risk, Spanish-speaking Latinas. We anticipate that usual care will consist of either no referral to GCRA, offer of direct genetic testing without counseling, or genetic counseling with interpretation. Guided by the Ottawa Framework for Informed Decision Making22 we propose a two-phased mixed methods study. In Phase I, we will conduct interviews with high-risk Latinas (n=15) to adapt the intervention materials using the Learner Verification and Revision frame.23 In Phase II, we will use a cluster randomized design with four sites randomized to Spanish TGC (n=2 sites) or UC (n=2 sites). Our primary outcome is genetic counseling uptake among 60 high-risk Latinas. Genetic testing uptake will be a secondary outcome. Among women who receive genetic counseling either through TGC or with an interpreter, we will assess counseling quality by evaluating womenÆs knowledge, counseling satisfaction, and communication in 20 audiotaped sessions. We will assess communication using the gold standard RIAS quantitative coding system 24 and qualitative discourse analysis.25 Participants will complete assessments at baseline, post-counseling, and at 3 months. </t>
  </si>
  <si>
    <t>The participants may seek genetic cancer risk assessment as a result of this study. This assessment may positively affect their care.</t>
  </si>
  <si>
    <t>Participating in genetic cancer risk assessments (GCRA) for hereditary breast and ovarian cancer can inform treatment and risk management decisions and improve breast cancer outcomes. However, Latina women underuse GCRA services, which may increase breast cancer disparities. This study will adapt and test the impact of a Culturally Adapted Telephone Genetic Counseling Intervention to enhance the use and quality of genetic counseling services for underserved Latina women at-risk of hereditary breast and ovarian cancer.</t>
  </si>
  <si>
    <t>Team Communication PlanThe team will meet bi-weekly in-person/phone meetings that include community sites. Two yearly in-person/phone meetings will include a consultants manual of operations will be developed for this study.Training of Research Staff:All research staff will receive a copy of the study protocol and background reading materials. Saff will meet weekly to review until the PI is satisfied that each member of the research team has a strong understanding of the overall scope, purpose, and logistics associated with the protocol. All team members are required to complete the CITI Research training.</t>
  </si>
  <si>
    <t>This study will inform future interventions to increase GCRA uptake by populations who typically are underrepresented in genetic counseling settings.</t>
  </si>
  <si>
    <t>Aim 1. Culturally adapt the Telephone Genetic Counseling (TGC) booklet and genetic counseling protocols.Aim 2. Evaluate the impact of TGC vs. UC on Genetic Counseling Risk Assessment (GCRA) access. Participants randomized to TGC (vs. UC) will have H.2.1. higher genetic counseling uptake H.2.2. higher testing uptake 3 months post-intervention.Aim 3. Assess the quality of genetic counseling sessions among participants who attend the sessions. H.3.1. Participants randomized to TGC (vs. UC) will have higher HBOC knowledge and satisfaction and lower decisional conflict and distress. H.3.2. We will explore communication patterns in 20 TGC and genetic counseling sessions with an interpreter using quantitative and qualitative methods. Given access barriers and the shortage of Spanish speaking genetic counselors, adapting and translating TGC intervention is a promising strategy that could reduce disparities by broadening the reach and accessibility to genetic counseling while enhancing the quality of the service.</t>
  </si>
  <si>
    <t>PLACE HOLDERPLACE HOLDER</t>
  </si>
  <si>
    <t>Georgetown University;</t>
  </si>
  <si>
    <t>Delete from sample; It's hard to evaluate this one without the study design. I would propose to delete it from the sample altogether, so we don't bias the algorithm. AGREE</t>
  </si>
  <si>
    <t>HM20014975</t>
  </si>
  <si>
    <t>Development of Computerized software algorithm using liver histopathology</t>
  </si>
  <si>
    <t>Chandra Bhati</t>
  </si>
  <si>
    <t>Background: Liver transplantation is gold standard treatment for end stage liver transplantation. There is huge gap between demand and supply of donor organs. Because of scarcity of donor livers, use of extended criteria organs /marginal organs has increased significantly in last decade.  Typically donor liver with more than 25 % steatosis has been considered marginal. Liver steatosis in particular macrosteatosis has detrimental effect on outcome after liver transplantation (1). Most transplant physicians prefer to avoid use of fatty livers which has steatosis over 25 %. Greater than 50 % steatosis is considered contraindication for liver transplant. The largest study on post-transplant outcome of donor liver steatosis originates from the UNOS registry database which included 5051 liver transplanted patients (2). In this registry, the presence of more than 30% of macrosteatosis was found to be an independent risk factor associated with lower one year graft survival (relative risk 1.71). Importantly, when cold ischemia extended beyond 11 h, also lower degrees of macrosteatosis (20%, 25%, and 30%) were associated with an increased risk of graft loss (relative risk 1.51). The data additionally suggested that donor livers with &gt;30% Macro steatosis can be used with success, if other donor high risk factors are eliminated (e.g., donor age &lt;40y, cold ischemia &lt;5 h, no donation after cardiac death) (2). Currently in United States about 10 % of liver recovered for transplantation are discarded for various reasons. Higher degree of steatosis is one of the main reason for discard.(3)  Histopathology is considered gold standard for evaluation of degree of steatosis. Result of histopathology can be variable depending on experience of histopathologist.  A study showed a significant inter-observer variability among experts for both quantitative and qualitative assessments of the histologic features of liver steatosis (3).  For instance, marked (?30%) steatosis was diagnosed in 22û46% of patients by various blinded pathologists and significant disagreement was found regarding the features and overall diagnosis of steato-hepatitis. This entail need of computerized programs which can not only objectively quantitate hepatic steatosis but also examined other relent histopathology findings i.e. fibrosis, portal inflammation, lobular inflammation etc. At the same time this has potential to remove inter observer bias for macro and micro steatosis.1. Marsman WA, Wiesner RH, Rodriguez L, Batts KP, Porayko MK, Hay JE, Gores GJ, Krom RA. Use of fatty donor liver is associated with diminished early patient and graft survival. Transplantation. 1996 Nov 15;62(9):12462. A.L. Spitzer, O.B. Lao, A.A. Dick, R. Bakthavatsalam, J.B. Halldorson, M.M. Yeh, et al.The biopsied donor liver: incorporating macrosteatosis into high-risk donor assessmentLiver Transpl, 16 (2010), pp. 874-8843. 4. Carpenter D, Mohan S, Halazun K, Verna E, Chiles M, Charak G, Ratner L. National Trends in Liver Discards: The Weekend Effect. Am J Transplant. 2016;16 (suppl 34. A.M. El-Badry, S. Breitenstein, W. Jochum, K. Washington, V. Paradis, L. Rubbia-Brandt, et al.Assessment of hepatic steatosis by expert pathologists: the end of a gold standardAnn Surg, 250 (2009), pp. 691-697</t>
  </si>
  <si>
    <t xml:space="preserve">None </t>
  </si>
  <si>
    <t xml:space="preserve">Liver histopathology read by different pathologist has different reading and many time read by community histopathologist leads to discard of organs. To reduce the organ discard rate, deep learning process will be been studied, which will reduce the variation in histopatholgy read. The biopsy which will be graded by software will be reread by liver histopathologist and algorithm will be created. </t>
  </si>
  <si>
    <t xml:space="preserve">I will be communicating directly with Andrew.Placona and will be meeting him on monthly basis to see the progress . </t>
  </si>
  <si>
    <t xml:space="preserve">We aim to develop software to read liver pathology slides and avoid inter observation variation. Which will help in reducing organ discard rate . This will have an opportunity to standardizing the reading of liver patholgy . </t>
  </si>
  <si>
    <t xml:space="preserve">Pathology images are scanned by department of pathology with no identifiable access to PI. The reading on slides will be provided by Dr Idowu ( liver pathologist) </t>
  </si>
  <si>
    <t xml:space="preserve">Development of computerized software algorithm to study liver biopsy to minimize inter-observation variation in reading from histopathologist. </t>
  </si>
  <si>
    <t xml:space="preserve">Proposed plan: Two group Control study: 50 slides from liver transplant patients will be used as control group. These slides will be studied with machine software to develop algorithm to quantify following historpathological features. These biopsies are graded as follows by liver histopathologist.  Macro Steatosis   &lt;5% = 0 or S0       5-33% = 1 or S1 34-66%=2 or S2 67-100% = 3 or S3Macro Steatosis   &lt;5% = 0 or S0       5-33% = 1 or S1 34-66%=2 or S2 67-100% = 3 or S3Lobular Inflammation     None = 0             &lt;2 per 20x =1       2-4 per 20x =2      &gt;4 per 20x û 3 Ballooning     None = 0            Few = 1             Many = 2Fibrosis No Fibrosis = F0 Perisinusoidal /portal = F1   Perisinusoidal &amp; portal = F2 Bridging = F3                               Cirrhosis =F4Portal Inflammation 0=none to minimal            1= Mild   2= &gt; mild    3 moderate     4 severeStudy group: After developing algorithm different 100 liver transplant patients biopsy will be blinded to machine and results will be compared with liver histopathologist read.Statistical; analysis will be done to compare results from both groups. </t>
  </si>
  <si>
    <t>United nation of organ sharing ( UNOS);</t>
  </si>
  <si>
    <t>1 (UNOS)</t>
  </si>
  <si>
    <t>HM20015012</t>
  </si>
  <si>
    <t>Smoking, Vaping, and Related Perceptions</t>
  </si>
  <si>
    <t>Elizabeth Do</t>
  </si>
  <si>
    <t>Despite the success of tobacco control efforts that have targeted the decrease in the use of combustible cigarettes, there remains an increase in use of electronic nicotine delivery systems (ENDS). Data from the 2017 Monitoring the Future study indicates that 13.9% of youth had used ENDS in the past year, with 7.5% reporting use within the past month (Johnston et al. 2018). One ENDS that has become increasingly popular is called Juul û which now accounts for more than 70% of the market share of ENDS products as of July 2018 (Herzog et al. 2018). Although this product has been marketed as an alternative to cigarettes for adult users, current research suggests that its popularity among young people is growing. Specifically, data from the Truth Longitudinal Cohort (TLC), a national, probability-based sample established to evaluate the national tobacco prevention mass media campaign, Truth«, finds that approximately 6.0% of youth and young adults have ever used a Juul, with 3.3% using within the past 30 days. The prevalence of Juul use is highest among young adults, between the ages of 18 and 21, at 11.2% reporting ever use and 7.7% reporting current use - suggesting that the college years are a critical period in development to study smoking and vaping behaviors. Young adulthood is not only a formative period of life where substance use experimentation can facilitate smoking and vaping behaviors throughout adulthood, including progression to regular use (Vallone et al. 2018). To build upon this growing literature, this research study seeks to determine the prevalence of smoking and vaping among incoming first year college students within Virginia and assess associations between smoking and vaping behavior and perceptions related to smoking and vaping.REFERENCESHerzog B, Kanada P. Nielsen: Tobacco All Channel Data Through 7/14: Wells Fargo Securities, 2018.Johnston LD, Miech RA, OÆMalley PM, et al. Monitoring the Future National Survey Results on Drug Use, 1975-2017: Overview, Key Findings on Adolescent Drug Use, 2018.LaBrie J, Earlywine M, Lamb T, Shelesky K. Comparing electronic-keypad responses to paper and pencil questionnaires in group assessments of alcohol consumption and related attitudes. Addictive Behaviors. 2006; 31(12):2334-2338Vallone DM, Bennett M, Xiao H, Pitzer L, and Hair EC. Prevalence and Correlates of Juul Use Among a National Sample of Youth and Young Adults. Tobacco Control Epub ahead of print: 07 November 2018. doi:10.1136/tobaccocontrol-2018-054693.</t>
  </si>
  <si>
    <t xml:space="preserve">There are no direct benefits to participants in the study. </t>
  </si>
  <si>
    <t xml:space="preserve">In conducting this research, we seek to answer the following questions:1. What is the prevalence of smoking and vaping among incoming first year college students?2. What perceptions do incoming first year college students have of the health impacts of smoking and vaping? </t>
  </si>
  <si>
    <t>All persons involved with this research project will have completed the CITI training on ethical conduct of human subjects research. The principal investigator will keep hard copies of the certificates on file. All research members have agreed to participate in this project and have contributed to the research proposal. The project will be led by Dr. Elizabeth Do, who will be given access to data that will be collected by Dr. Linda Hancock. Meetings will be held at least two times a month to update and obtain feedback on study design, related to secondary analysis plans, and preparation of manuscripts and/or presentations. Together, the research team will make every effort to identify and resolve any potential problems that may arise during the implementation of this research project. Upon the identification of potential problems, all members of the research team are available to communicate via telephone or e-mail and decide upon a resolution strategy.</t>
  </si>
  <si>
    <t>By contributing to this study, participants are helping us to understand what might influence smoking and vaping behaviors among college students. This is especially useful information, given the dynamic changes that are occurring in the availability of tobacco products being used by college students.</t>
  </si>
  <si>
    <t>Potential participants will be identified through Dr. Hancock's existing relationship with schools that have invited her to come speak at freshman orientation during the fall semester. Participants will all be first year students attending a college or university, who are provided with a clicker to use for the duration of Dr. Hanock's presentation. During the presentation, Dr. Hanock will ask the participants to provide responses to the questions asked, using the provided clickers. If participants do not want to participate, they do not have to use the clicker to indicate their responses.</t>
  </si>
  <si>
    <t>The specific goal of this project is to characterize the prevalence of smoking and vaping across incoming college students in Virginia and to determine what perceptions they might have of the health impacts that smoking and vaping might have.</t>
  </si>
  <si>
    <t>OVERVIEW. This research project involves the secondary data analysis of information obtained from a convenience sample of first-year students from across ten college campuses in Virginia. DATA SOURCE AND COLLECTION METHODS. Data for this research project will be obtained through Dr. Linda Hancock, who obtained the electronic audience response sample. The electronic audience response sample will include a convenience sample of first-year students from college campuses in Virginia, who attend welcome week events in Fall 2019. This convenience sample of students will be given electronic audience responses devices to use during Dr. HancockÆs presentation, as a way of providing quick responses to various questions measuring smoking and vaping behaviors and related perceptions. This electronic method of collecting data has been shown to be as valid as traditional pen-and-paper methods, as well as fully anonymous and less error-prone (LaBrie et al. 2006). In total, there will be approximately 2,500 participants who will respond to questions of interest for this research project. No other demographic information will be collected, as a result of the anonymity of the data collection method. As such, this part of the research project does not meet the requirements for human subjects research per IRB guidelines.MEASURES. Measures will include questions regarding knowledge of smoking and vaping products (e.g. ôWhat best describes your knowledge of [insert vaping product here, such as Juul]?ö), exposure to advertisements for smoking or vaping products (e.g. ôHave you ever seen an advertisement (in print or online) for [insert vaping product here, such as Juul]?ö), smoking and vaping behaviors (e.g. ôAre you a daily cigarette smoker?ö with responses being yes or no; ôWhat best describes your use of [insert vaping product here, such as Juul]?ö with responses being never used, used but not in the past month, used in the past month, used in the past week, used daily) and smoking and vaping-related questions regarding perceptions (e.g. ôWhich of the following statements, does the manufacturer state about [insert vaping  product here, such as Juul] with responses being [the vaping product contains] flavored vapor only, nicotine and/or just flavored vapors, always contains nicotine). DATA ANALYSIS METHODS. Secondary data analyses will involve reporting frequencies and percentages and correlating smoking/vaping behavior with other measures, such as health-related perceptions, using regression methods. All data will be managed and analyzed using the statistical analysis software, SAS.</t>
  </si>
  <si>
    <t>Linda Hanock;</t>
  </si>
  <si>
    <t>1; Primary data collection from sample recruited from universities with whom the PI has an existing relationship.</t>
  </si>
  <si>
    <t>HM14141</t>
  </si>
  <si>
    <t>A Randomized Trial of the Effectiveness of Topical "ABH gel"(Ativan, Lorazepam; Benadryl, Diphenhydramine; and Haldol, Haloperidol gel) Versus Placebo in Patients with Nausea</t>
  </si>
  <si>
    <t>Devon Wojcikewych</t>
  </si>
  <si>
    <t xml:space="preserve">see protocol </t>
  </si>
  <si>
    <t>see study manuscript (pdf)</t>
  </si>
  <si>
    <t>ABH gel is no better than placebo for treating nausea in cancer patients</t>
  </si>
  <si>
    <t>email and phone calls</t>
  </si>
  <si>
    <t xml:space="preserve">determine if ABH gel has an effect on nausea in cancer patients is it any different than placebo gel </t>
  </si>
  <si>
    <t>randomized controlled trial, double blind placebo, crossover trial (see pdf of published study)</t>
  </si>
  <si>
    <t>johns hopkins;</t>
  </si>
  <si>
    <t>Delete from sample; Hard to ascertain without seeing protocol.</t>
  </si>
  <si>
    <t>HM20002357</t>
  </si>
  <si>
    <t>The Impact of Senior Mentoring on Student Attitudes Toward Older Adults</t>
  </si>
  <si>
    <t>Kelly Lockeman</t>
  </si>
  <si>
    <t>Deans Office - Medicine</t>
  </si>
  <si>
    <t>The population of older adults is growing at an unprecedented rate. Older people are more likely to require health-related services due to chronic disease and disability, but healthcare professionals frequently possess negative attitudes toward older adults. Negative attitudes can affect the quality of care received by older people, and they can deter professionals from considering a career in geriatrics (Liu, While, Norman, &amp; Ye, 2012). For these reasons, providing early learners in the health professions with opportunities to interact with older adults at the beginning of their educational programs may improve their attitudes regarding this special population. More positive attitudes will ultimately result in better care and greater numbers of professionals serving the aging population.Liu, Y, While, A. E., Norman, I. J., &amp; Ye, W. (2012). Health professionals' attitudes toward older people and older patients: A systematic review. Journal of Interprofessional Care, 26, 397-409.</t>
  </si>
  <si>
    <t>There are no direct benefits for participants in this study.</t>
  </si>
  <si>
    <t xml:space="preserve">Health professional students will demonstrate a more positive attitude about aging and older adults following participation in the VCU Senior Mentoring program. </t>
  </si>
  <si>
    <t>All persons involved in the research process will be provided with verbal instructions that explain the protocol and their duties.</t>
  </si>
  <si>
    <t>The knowledge gained through this study will allow VCU and other universities to better understand the benefits of exposing early learners to older adults and aid in program planning for similar activities.</t>
  </si>
  <si>
    <t>Names and email addresses will be provided by the schools of medicine, nursing, pharmacy, and social work for the students they have already identified to participate in the Senior Mentoring program.</t>
  </si>
  <si>
    <t>The goal of the VCU Senior Mentoring program is to provide health professional students an understanding of gerontology and the multi-dimensional care of well elders. Modeled after similar programs at other universities, the program will pair students with community-dwelling elders (aged 65 and older) in order to increase student knowledge about aging its effects on health and lifestyle. The purpose of this study is to determine how the program affects knowledge and attitudes about older people among the student participants. This is a program evaluation which will also be used for research purposes.</t>
  </si>
  <si>
    <t>Student participants in the VCU Senior Mentoring program have already been identified by the schools of medicine, nursing, pharmacy, and social work. Students will work in teams of approximately 4 and will be assigned to a senior mentor (a well elder, aged 65 or over) in one of several community living sites. The students will visit with their senior mentor as a team four times during the 2014-2015 academic year. Students will be guided by curriculum developed by faculty in the Department of Gerontology designed to help them develop communication skills, rapport, and generally become more comfortable interacting with older adults. Their visits with their senior mentor will also help them learn more about function, aging and health, lifespace, and quality of life among older adults. Students will complete individual and group assignments after each of their visits. The assignments will consist of narrative or digital reflections and may include social media as a a venue for sharing what they have learned.This is a program evaluation, which we would like to also use for research purposes. This study will consist of an online pretest and posttest survey (Kogan's Attitudes Toward Old People Scale), which will allow us to determine whether students experience a change in attitude about older adults following their experiences in the Senior Mentoring program. We will In addition, qualitative analysis methods will be used to analyze student assignments to explore themes related to knowledge about older adults among participants.The survey and the assignments are required of all participants in the program for program evaluation. The pretest and posttest survey will be administered electronically using Qualtrics. A unique code will be created for each student participant and linked to his/her name and email address. Qualtrics will be populated with the unique code, and the email address will be used only for survey distribution. Demographic information for the students (gender and school/major) will also be pre-populated in Qualtrics for each participant at the time of the pretest. When survey data are downloaded for analysis, the unique code will be used to link pretest and posttest responses. The data key will be maintained on a separate, secure server, with access limited to the PI and the research assistant.</t>
  </si>
  <si>
    <t>Imperial Plaza;Beth Sholom;Imperial Plaza;Westminster Canterbury;Lucy Corr;Covenant Woods;Crossings at Bon Air;Crossings at University Park;Crossings at University Park;Lucy Corr;Westminster Canterbury;Crossings at Bon Air;Beth Sholom;Covenant Woods;Imperial Plaza;Lucy Corr;Beth Sholom;Westminster Canterbury;Covenant Woods;Crossings at University Park;Crossings at Bon Air;</t>
  </si>
  <si>
    <t>1;1;1;1;1;1;1;1;1;1;1;1;1;1;1;1;1;1;1;1;1;</t>
  </si>
  <si>
    <t>HM20002759</t>
  </si>
  <si>
    <t>Randomized Controlled Trial Methods for Novel Tobacco Products Evaluation</t>
  </si>
  <si>
    <t>Thomas Eissenberg</t>
  </si>
  <si>
    <t xml:space="preserve">Background Scientific Background and GapsThis study is a systematic evaluation of a novel and increasingly popular tobacco product, electronic cigarettes (ECIGs). Despite their popularity, little robust evidence is available regarding ECIG safety or effectiveness. Instead, assertions are made that ECIGs likely will reduce tobacco toxicant exposure, probably produce no adverse events, and therefore may lessen the risk of tobacco-caused disease by reducing cigarette use. In fact, the data addressing how long-term ECIG use influences toxicant exposure, user health, and concurrent cigarette smoking are very limited. However, each of these issues can be addressed empirically using an RCT. This projectÆs goal is to demonstrate how RCT methods can be used to evaluate MRTPs generally and ECIGs particularly.Previous DataOur previous human lab studies support our plan for a placebo-controlled, dose-response RCT. In particular, our demonstration that some, but not all, ECIGs are capable of delivering significant doses of nicotine provides a rationale for assessing the role of nicotine dose in the effects of ECIGs (Vansickel &amp; Eissenberg, 2013). Previous studies, including those by this research team, have found that other brands of ECIGs are effective in reducing the desire to smoke despite delivering negligible nicotine (Bullen, McRobbie et al. 2010; Vansickel, Cobb et al. 2010). Recent interview and survey studies reinforce the conclusion that there are meaningful differences in the effects of different ECIGs  (Etter, Bullen et al. 2011; Foulds, Veldheer et al. 2011) and that it is therefore important to conduct preliminary research on product characteristics, acceptability, and nicotine delivery prior to selection of appropriate models of ECIGs for use in an RCT. Among many other RCTs, Dr. Foulds was an investigator in the only trial to compare directly the use of four nicotine replacement products for their smoking cessation efficacy and their abuse liability and dependence potential (West, Hajek et al. 2000). That study provided a variety of methods for assessing dependence potential, which were found to relate to the rate of nicotine delivery of the product. Dr. BullenÆs (consultant) experience of conducting RCTs in general and with an e-cigarette specifically has been invaluable in informing the design of the proposed RCT. In general, he and his colleagues have conducted several crossover trials using novel nicotine delivery products (Bullen, McRobbie et al. 2010; McRobbie, Thornley et al. 2010; Walker, Howe et al. 2011; Walker, Howe et al. 2012). These trials used outcomes relevant to our proposed work, including tobacco abstinence, user acceptability, and pharmacokinetics. Specifically, regarding ECIGs, Dr. Bullen is the Principal Investigatory on a completed ECIG RCT for smoking cessation (Bullen et al., 2013). While Dr. Bullen's RCT is a cessation trial, the experience conducting it thus far has nevertheless informed this RCT. Specifically, it has enabled us to appreciate the range of likely effects users might experience; consider strategies to encourage retention of participants; and ensure rigorous pre-RCT assessment of ECIG for its ability to operate reliably and deliver nicotine in measurable doses under real-world conditions. Finally, Dr. DonnyÆs (consultant) ongoing experience in running a large, multi-site RCT examining the effects of reduced nicotine cigarettes in cigarette smokers provides a wealth of experience in planning and conducting our RCT. Many of the methods and procedures we propose are already in place in Dr. DonnyÆs NIH-funded RCT. Overall, the preliminary results and experiences have led us to the conclusion that an RCT that involves conventional tobacco cigarette smokers who are interested in reducing their cigarette consumption (rather than quitting), and using a product that has been through preliminary lab evaluation will be a useful method for evaluation MRTPs (modified risk tobacco products), and we will demonstrate the usefulness using ECIGs as an example product.Study RationaleThe FDA is mandated to regulate MRTPs, defined as any tobacco product that is sold or distributed for use to reduce harm or the risk of tobacco-related disease associated with commercially marketed tobacco products. The act giving the FDA its authority makes clear that MRTP regulation should be based on verifiable, scientific evidence. This science-based regulation involves evaluating the health effects of a potential MRTP, especially the effects that might be expected under real-world use conditions. However, there are few demonstrated methods for predicting MRTP effects in the real world. This issue is becoming more critical as novel tobacco products are proliferating and evolving and major tobacco companies are revealing the pivotal role that MRTPs play in their future business plans. ECIGs represent an important product category to examine and results from this study will inform knowledge concerning their use as well as demonstrate how this model may be applied to other tobacco products and MRTPs. </t>
  </si>
  <si>
    <t xml:space="preserve">See Protocol Attachment - Section 11.1	Potential Benefits to SubjectsThere may be a direct benefit to participants in terms of decreased use of conventional cigarettes that are known to be lethal over the long-term. </t>
  </si>
  <si>
    <t>This project will demonstrate how regulatory science is advanced by an integrated, iterative model of modified risk tobacco product (MRTP) evaluation that includes randomized control trial (RCT) methods.</t>
  </si>
  <si>
    <t xml:space="preserve">This study will be conducted on the 4th floor of the School of Nursing Building at the The Center for Biobehavioral Clinical Research on the VCU Medical Campus. Dr. Eissenberg the PI of the current study has been conducting IRB-approved research studies in his own laboratory on this campus for over 15 years involving cigarette smokers and e-cigarette users. All laboratory personnel are experienced, well-trained, and aware of their protocol-related responsibilities. </t>
  </si>
  <si>
    <t>See Attachment - VCU Research Protocol - Section  11.2	Potential Benefits to OthersThe potential benefit to others is that this research can provide the scientific information needed to regulate tobacco products, specifically novel tobacco products.</t>
  </si>
  <si>
    <t xml:space="preserve">4.0	Recruitment Methods4.1	Identification of subjects	Subjects will identify themselves by responding to advertisements for smoking research studies.4.2	Recruitment processParticipants will be recruited via the following avenues at VCU and using similar mechanisms at PSU:4.2.1	VCU Center for the Study of Tobacco Products website4.2.2	VCU Center for the Study of Tobacco Products Registry (see additional documentation; HM20002567) 4.2.3	Posters placed throughout the community on message boards 4.2.4	Radio and print advertisements4.2.5	Web-based advertisements (e.g., craigslist.org, VCU Telegram, Facebook, Twitter)4.2.6	Recruitment tables (on VCU campus)4.2.7       Local theater advertisements (displayed on screen)4.3	Recruitment materials  (SEE SEPARATE ATTACHMENTS)4.4	Eligibility/screening of subjectsa.	Before scheduling an assessment visit, all participants will complete an initial screening questionnaire. If a participant accesses study information online they will be directed to a shortened screening questionnaire (Screener 1) to be completed over the web. If their information indicates potential eligibility, they will be contacted to complete Screener 2 (a longer and more in-depth screening for the study) which is completed over the phone. If a participant calls the study phone line, they will be immediately screened using Screener 2 (to reduce burden).    Once the participant is determined eligible from Screener 2, an informed consent and initial assessment visit with the researchers will be scheduled.*****Community Outreach Advertising Specific to VCU - Research Unlimited********Community OutreachConsumer and Community Connections (dba Research Unlimited; see attached company description) will work with VCU study personnel to assist the research team with meeting recruitment goals. Convenience and snowball sampling will be utilized in the current study. Participants will be recruited via verbal and print advertisement in community locations (clinics, churches, community advocacy organizations, local community events, etc.) and by word of mouth. Permission will be obtained from appropriate persons at community agencies and facilities where potential participants frequent (e.g., health clinics and social services organizations).Project managers (Jasmine Abrams and Michell Pope) and other designated research staff of Research Unlimited will meet with key persons at each community location who are in contact with clients/consumers to explain the purpose of the study and obtain their permission to recruit individuals.  Flyers will be distributed at these agencies. Some will be posted; some will be given to staff to disseminate to potential participants. The study will also be advertised on social media platforms (ie., Twitter, Instagram, and Facebook) using IRB approved materials. The staff at community sites will be asked to refer potential participants to the Consumer and Community Connections (Research Unlimited) staff if they are interested in participating. The staff at the sites where the flyers will be posted will NOT be involved in obtaining participantÆs consent or act as an authoritative representative of the investigators. Individuals who are interested in participating will be referred to call the number provided on the flyer to screen/schedule an appointment.Participant Registry Consumer and Community Connections (Research Unlimited) works with community organizations and key stakeholders to raise awareness about participation in research and to register interested individuals in a secure online participant registry. Consumer and Community Connections (Research Unlimited) recruits participants via this registry and associated mobile application, a platform designed specifically for the advertisement of research studies. Mobile App and WebsiteDuring the initial app registration process, participants have the opportunity to review our privacy policy. Our Privacy Policy link includes the word "Privacy", and can be easily be found on the app. Users will be notified via email of any privacy policy changes. Users will also be able to change/update personal information at anytime by contacting us via email or telephone.After review, users electronically sign a consent form permitting us to review their information. After reviewing and signing the consent form, users will then be notified via their preferred method of contact (i.e., phone, email, text, app) about studies for which they may meet the eligibility criteria and study requirements. Users will also have the ability to browse for themselves active studies that are listed on the app. Once users have located a study of interest they have the option of indicating their interest for the study via the app OR obtaining additional information by clicking on the "Contact Us Now" button to be connected directly to a trained staff member.Consumer and Community Connections (Research Unlimited) only collects data from potential participants in the beginning of the app registration process and that data is never released or made available to researchers. That is, information collected for app registration purposes belongs to Consumer and Community Connections (Research Unlimited) and is never seen or accessed by anyone other than organizationÆs staff. It is important to note that app users and study participants will have the option of withdrawing their consent and/or deleting their account at anytime. </t>
  </si>
  <si>
    <t>The specific aims of the project are:1. Characterize product influence on toxicants, biomarkers, health indicators, and disease risk. We will measure exposure to the carcinogenic nitrosamine NNK (via its metabolite NNAL in urine), carbon monoxide, and nicotine (via its metabolite cotinine in urine). We will also measure heart rate and blood pressure, biochemical and hematologic health indices, pulmonary function (via spirometry), and biomarkers of oxidative stress. With respect to toxicant exposure, we hypothesize that, relative to the control condition, we will observe ECIG  dose-related decreases in urine NNAL concentration and expired air CO.2. Determine the tobacco abstinence symptom and adverse event profile associated with real-world product use. We will use standard measures of nicotine/tobacco abstinence symptoms to characterize the extent to the which ECIG-induced suppression of abstinence symptoms is related to nicotine dose. With respect to other adverse events, we will assess effects likely attributable to inhalation of propylene glycol and nicotine self-administration. In the first year of the project, we will collect adverse event information from current ECIG users and these data will assist our construction of an ECIG specific adverse event checklist that will be used in the RCT. We hypothesize more of these propylene glycol-related adverse events with ECIGs relative to the imitation cigarette condition. 3. Examine the influence of novel product use on conventional tobacco product use. We will monitor ECIG and all other tobacco/nicotine product use closely, via daily tobacco use diaries and also in person assessments. We hypothesize ECIG dose-related reductions in all other product use.Primary Study Endpoints: The primary outcome measure of this RCT is the carcinogen biomarker of exposure, NNAL. Secondary Study Endpoints: The secondary outcome measure will be urine cotinine concentration. Markers of oxidative stress (Glutithione and 8 Isoprostanes) are additional secondary outcome measures.Research Staff will assess heart rate, blood pressure, pulmonary function indices as well as take samples for biochemical and hematologic health indices and biomarkers of oxidative stress.</t>
  </si>
  <si>
    <t>See attachment-VCU Research ProtocolSection 4.0- Recruitment Methods, 5.0-Study Design and Procedures, and Section 6.0-Data and Specimen Banking</t>
  </si>
  <si>
    <t>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Unlimited);Consumer, Community, Connections-C3 (Research Unlimited);</t>
  </si>
  <si>
    <t>2;2;2;2;2;2;2;2;2;2;2;2;2;2;2;2;2;2;</t>
  </si>
  <si>
    <t>HM20003768</t>
  </si>
  <si>
    <t>Phase I drug interaction and self-administration studies of compounds for Cocaine Use Disorder COCUD</t>
  </si>
  <si>
    <t>Frederick Moeller</t>
  </si>
  <si>
    <t xml:space="preserve">Cocaine use disorder (formerly cocaine dependence and abuse) continues to be a significant health problem in the U.S. In 2011, there were approximately 1.4 million current cocaine users aged 12 or older, comprising 0.5 percent of the population (SAMHSA, 2012). Cocaine use is also associated with impulsivity, which is linked to other significant public health problems including spread of HIV infection (Hayaki et al, 2006). To date there are no FDA approved medications for cocaine use disorder, in spite of numerous clinical trials for cocaine dependence carried out over the last 15 years (Vocci and Elkashef, 2005). The cost of bringing a medication to market, including costly failed phase II-III clinical trials, which have taken place in multiple Central Nervous System (CNS) disorders, have led many pharmaceutical companies to withdraw from CNS research (Volkow and Skolnick, 2012). This Project will provide important information about safety and effects of novel compounds on cocaine self-administration. This information is critical to determine whether to pursue these compounds in phase II clinical trials and assist in the design of these trials (abstinence initiation vs. relapse prevention trials). The initial compound to be studied will be lorcaserin. ]. Lorcaserin and other 5-HT2CR agonists have been shown to reduce cocaine self-administration and cue reactivity in rodents ((Anastasio et al, 2014a; Anastasio et al, 2014b; Cunningham et al, 2011; Manvich et al, 2012)). In addition there is human safety data in non-cocaine using subjects for lorcaserin as it is currently FDA approved for obesity, and there is safety data from a rodent cocaine interaction study. Also, there is data that lorcaserin reduced smoking in a clinical trial. In a preliminary report of a smoking cessation study, Eisai Inc. and Arena Pharmaceuticals Inc. announced results from a Phase 2 trial investigating lorcaserin HCl for smoking cessation. The trial demonstrated statistically significant improvement over placebo in reducing the number of patients who smoke after 12 weeks of treatment. Based on Arena media report dated November 3, 2014, the 12-week, randomized, double-blind, placebo-controlled trial assessed the efficacy and safety of lorcaserin as a potential aid to smoking cessation. In the trial, 603 active smokers were randomized to receive lorcaserin 10 mg once daily, 10 mg twice daily or placebo in a 1:1:1 ratio. At baseline subjects were dependent on nicotine averaging 18 cigarettes per day. Patients received medication for two weeks prior to attempting to quit around Day 15 of the trial. Subjects also received smoking cessation counseling during the trial. Results showed that the carbon monoxide confirmed continuous abstinence rate (CAR), was achieved by 5.6%, 8.7%, and 15.3% of patients in the placebo, once daily and twice daily groups, respectively (p-value = 0.003 and odds ratio = 3.02 for twice daily vs. placebo; the result for once daily vs. placebo was not statistically significant). Safety and tolerability data showed that there was a statistically significant difference in weight between lorcaserin twice daily and placebo (-0.98 kg and -0.01 kg, respectively, p-value = 0.0004). The most common adverse events during the study were headache, nausea, constipation, dizziness and dry mouth, similar to previous trials of lorcaserin. </t>
  </si>
  <si>
    <t xml:space="preserve">As outlined in the consent form, a potential direct benefit to participants is obtaining information regarding their physical and mental health status during the screening procedures.  </t>
  </si>
  <si>
    <t>Only non-treatment seeking cocaine dependent subjects will be recruited. This criteria is based on the fact that cocaine is administered during the study.</t>
  </si>
  <si>
    <t>Aim 1: To provide safety and PK information on drug interactions between lorcaserin and cocaine in subjects with cocaine use disorder.Hypotheses related to Aim 1. Hypothesis 1a: The number of clinically significant adverse events in cocaine use disorder subjects given intravenous cocaine in combination with lorcaserin will not be more than with intravenous cocaine in combination with placebo. Hypothesis 1b: Blood levels of cocaine after intravenous administration of cocaine to cocaine use disorder subjects treated with lorcaserin will be similar to blood levels of cocaine after intravenous administration of cocaine to cocaine use disorder subjects treated with placebo. Hypothesis 1c: Dosages of lorcaserin in subjects with cocaine use disorder needed to achieve blood levels in prior clinical trials in patients with obesity will be lower than dosages in patients with obesity due to lower body weight.Aim 2: To provide information on effects of lorcaserin on subjective response to cocaine and cocaine self-administration in subjects with cocaine use disorder.Hypotheses related to Aim 2.Hypothesis 2a: Lorcaserin will produce a significant reduction in the subjective response to intravenous cocaine in cocaine use disorder subjects. Hypothesis 2b: Lorcaserin will produce a significant reduction in intravenous cocaine self-administration in cocaine use disorder subjects.Exploratory Aim: To examine effects of lorcaserin on behavioral laboratory measures of impulsivity in cocaine dependent subjects.Exploratory hypothesis: Lorcaserin will significantly reduce commission errors on a continuous performance test in cocaine dependent subjects.</t>
  </si>
  <si>
    <t xml:space="preserve">All study personnel will undergo training on the protocol and their individual responsibilities by the principal investigator and co-investigators. The CARI research group conducts daily team meetings in which all study-related matters are discussed. In addition, staff will be trained and certified in all aspects of the research, including consenting, administration of assessments, data entry and validation procedures, etc. Finally, formal standard operating procedures (SOPs) have been drafted for training purposes, and are provided to all staff members. SOPs will be reviewed at regular intervals with the research team, and updated as needed.  Adverse events will be identified through daily interviews with participants and noted at any visit and communicated to the PI.  Continuous logs of all SAEs an AEs will be maintained.  SAEs will be reported to the VCU IRB, the NIDA PO, the DSMB, and the US FDA (when appropriate) as described in the IND report.  In addition, regularly scheduled meetings will occur to provide updates and study progress to the CRS staff.  </t>
  </si>
  <si>
    <t>This project will provide innovative data on effects of novel compounds on cocaine self-administration in addition to needed safety data on drug interactions with cocaine.  There is human safety data in non-cocaine using subjects for lorcaserin as it is currently FDA approved for obesity, and safety data from a cocaine interaction study in rodents (included below), but there is no human cocaine interaction/PK data and no PD data to support potential dosages for phase II clinical trials.</t>
  </si>
  <si>
    <t xml:space="preserve">CARI recruitment. Potential study participants will be recruited via advertisements placed in local newspapers (e.g., Legacy, Richmond Free Press, Richmond Times Dispatch), Craigslist ads, and flyers (3 different flyers used in rotation) which will be posted in various locations across VCU MCVH and in the Richmond community including VCU campuses, hospitals, treatment centers, and area businesses (see uploaded flyers and ads). In addition radio ads (see attached script) will be placed with a variety of local stations including, but not limited to: "KISS FM" (105.7FM), "Q94" (94.5FM), "106 the Beat" (106.5FM), "Power" (92.1FM), and "Today's R&amp;B/Classic Soul" (99.3). Study staff will also participate in community events to provide recruiting materials (brochures, flyers, etc.) to interested individuals.As a means of engaging with the local community we will also use flyers and/or brochures as enclosures in an informational Recruitment Letter (see uploaded document) directed to local area hospitals, clinics, or other treatment providers.Individuals who respond to advertisements or referrals by calling our study-specific hot line will complete a brief preliminary eligibility assessment using the Cocaine Study Phone Script (see uploaded document) which asks questions related to general inclusion and exclusion criteria. No PHI will be collected or retained. If the caller appears to meet general inclusion criteria, the staff member responding to the call will invite the caller to come in to the CARI clinic for study consent and eligibility screening.Individuals whose initial contact is by coming into the CARI clinic as a "walk-in" will speak with a staff member who will administer the Cocaine Study Phone Script in person. If the individual meets all the preliminary criteria, they will be invited to schedule a clinic appointment for study consent and eligibility screening (same day if possible).An additional recruitment strategy that will be employed relies on respondent-driven sampling (RDS) or ôsnowballingö in similar fashion to strategies described by Burt and Theide (2014) and Daniulaityte et al (2012). Utilization of this recruitment method will serve as an additional resource for the identification of potential subjects for this study. Eligible research study participants will be asked as part of the consent process if they would be interested in referring individuals whom they know and are substance users (ôlike youö or "like yourself").  They would be assured that study participation will not be affected by either a ôYesö or ôNoö response.  Participants who agree to provide referrals will be given 5 coupons coded with a unique identifier that they can give to prospective volunteers.  The coupons will contain the contact information for study recruitment (see uploaded Referral Coupon Cocaine). If the referred individual calls in to the study hotline, passes initial screening and ultimately comes in to the clinic for eligibility assessment and redeems the coded coupon, then the participant who gave out the coded coupon will be compensated $10 (they will be notified of coupon redemption using the contact information they provided). Each coupon redemption will be tracked on the referring participants' payment log (see uploaded log) to ensure that the participant is notified of each redemption and to track the number of redeemed coupons up to the maximum of 5. Consequently, the participant could receive a maximum of $50 in compensation payable in cash or check mailed to them if all 5 coupons are redeemed by prospective volunteers. In addition to future study participants who will be offered the RDS option as part of the initial consent process,  currently enrolled and active study participants would be re-consented to allow them to respond to the RDS option.Community OutreachConsumer and Community Connections (dba Research Unlimited; see attached company description) will work with VCU study personnel to assist the research team with meeting recruitment goals. Convenience and snowball sampling will be utilized in the current study. Participants will be recruited via verbal and print advertisement in community locations (clinics, churches, community advocacy organizations, local community events, etc.) and by word of mouth. Permission will be obtained from appropriate persons at community agencies and facilities where potential participants frequent (e.g., health clinics and social services organizations).Project managers (Abrams and Pope) and other designated research staff will meet with key persons at each community location who are in contact with clients/consumers to explain the purpose of the study and obtain their permission to recruit individuals.  Flyers will be distributed at these agencies. Some will be posted; some will be given to staff to disseminate to potential participants. The study will also be advertised on social media platforms (ie., Twitter, Instagram, and Facebook) using IRB approved materials. Flyers will instruct prospective participants to contact a Consumer and Community Connections (Research Unlimited) staff member via phone. Initial communication will involve informing potential participants of the purpose of the study and explain that all data will be kept anonymous and confidential. Potential participants will also be informed that participation in the study will last for a total of 26 study days and a maximum monetary incentive of $820 will be provided in 4 milestone payments. Upon completion of initial eligibility screening and confirmation of desire to participate, individuals will be given a date, time, and directions to the CARI Clinic for consenting and screening for study participation. Consumer and Community Connections (Research Unlimited) staff will then provide an appointment notification to the VCU CARI study team. The staff at community sites will be asked to refer potential participants to the Consumer and Community Connections (Research Unlimited) staff if they are interested in participating. The staff at the sites where the flyers will be posted will NOT be involved in obtaining participantÆs consent or act as an authoritative representative of the investigators. Individuals who are interested in participating will call the number provided on the flyer to schedule an appointment.Participant Registry Consumer and Community Connections (Research Unlimited) works with community organizations and key stakeholders to raise awareness about participation in research and to register interested individuals in a secure online participant registry. Consumer and Community Connections (Research Unlimited) recruits participants via this registry and associated mobile application, a platform designed specifically for the advertisement of research studies. Consumer and Community Connections (Research Unlimited) will employ flyers listing their staff and contact information as part of registry recruitment (see uploaded RU flyer). However, when recruiting specifically for CARI studies flyers listing CARI staff and contact information will be employed (see uploaded CARI flyers).Mobile App and WebsiteDuring the initial app registration process, participants have the opportunity to review our privacy policy. Our Privacy Policy link includes the word "Privacy", and can be easily be found on the app. Users will be notified via email of any privacy policy changes. Users will also be able to change/update personal information at anytime by contacting us via email or telephone.After review, users electronically sign a consent form permitting us to review their information. After reviewing and signing the consent form, users will then be notified via their preferred method of contact (i.e., phone, email, text, app) about studies for which they may meet the eligibility criteria and study requirements. Users will also have the ability to browse for themselves active studies that are listed on the app. Once users have located a study of interest they have the option of indicating their interest for the study via the app OR obtaining additional information by clicking on the "Contact Us Now" button to be connected directly to a trained staff member.If after the study specific screening process individuals are eligible to participate, Consumer and Community Connections (Research Unlimited) staff schedules participants based on availability of study personnel and sends participants reminder notices/updates via the app. Consumer and Community Connections (Research Unlimited) only collects data from potential participants in the beginning of the app registration process and that data is never released or made available to researchers. That is, information collected for app registration purposes belongs to Consumer and Community Connections (Research Unlimited) and is never seen or accessed by anyone other than organizationÆs staff. It is important to note that app users and study participants will have the option of withdrawing their consent and/or deleting their account at anytime. </t>
  </si>
  <si>
    <t xml:space="preserve">The overall goal of this project is to develop initial human data on effects of novel compounds on safety (interactions with cocaine) and efficacy (subjective response to cocaine and self administration data) in non-treatment seeking cocaine use disorder subjects. As described in the overall background for this Center, prior research on development of novel compounds for cocaine use disorder (CocUD) (formerly cocaine dependence and abuse) has largely moved from initial animal studies directly to human clinical trials. If phase I human studies in cocaine use disorder subjects have been carried out, these trials have largely been focused on safety alone, with some data on subjective response to cocaine also being collected. This project will provide innovative data on effects of novel compounds on cocaine self-administration in addition to needed safety data on drug interactions with cocaine.This is a Phase I human drug interaction study examining the safety of concurrent administration of cocaine with novel compounds, and the effects of the novel compounds on subjective response to cocaine and cocaine self-administration in non-treatment seeking cocaine use disorder subjects. This data will provide important information for go/no-go decisions on phase II clinical trials using medications as a tool to enhance abstinence. The initial compound to be studied will be the 5-HT2CR agonist lorcaserin. </t>
  </si>
  <si>
    <t xml:space="preserve">I. Summary of the protocol a. Brief description of the protocol:The purpose of this study is to execute phase I safety interaction experiments to assess lorcaserin as potential treatment for cocaine use disorder. Participants must be willing to sign a written informed consent form. The sample will be recruited from the community and consist of non-treatment seeking cocaine use disorder subjects of at least moderate severity who use cocaine either by smoking or intravenously.ScreeningAll eligibility screening activities will take place at the Collaborative Advanced Research Imaging (CARI) clinic per HM 20000294 protocol.   Informed Consent Form. All subjects will give informed written consent prior to any data collection. In the informed consent process it will be made clear to all subjects that this is not a treatment study and a determination of treatment seeking status will be made. If subjects are either treatment seeking or uncertain about whether they desire treatment they will not be included in this study, and will be referred to treatment.  Monitoring for Drug Usage. Drug and alcohol usage will be monitored by obtaining urine and expired air samples on each day of screening.  Urine drug screen for cocaine (benzoylecgonine), opiates and opioids, benzodiazepines, amphetamine, methamphetamine, and THC will be performed at all screening visits. Subjects will be rescheduled if they have a positive alcohol breathalyzer. Subjects will not be excluded from participation if urine testing for marijuana or cocaine is positive on the morning of each screening day. After the screening (which may take up to 7 days), subjects who meet all eligibility criteria will be approved to participate in the medication phase of the study. ASSESSMENTS ADMINISTERED DURING MEDICATION PHASE OF STUDYVital signs to be assessed at all visits (all study days) include: oral temperature, sitting blood pressure, pulse, respiratory rate, and weight. Urine specimens will be collected at all visits (all study days) for pregnancy testing and urine drug screen for cocaine (benzoylecgonine), opiates and opioids, benzodiazepines, amphetamine, methamphetamine, and THC. A breath alcohol level will also be obtained at all visits (all study days).Clinical Opiate Withdrawal Scale (COWS) - This scale will be administered each study day during screening, monitoring and admission to the CRSU (Days 1, 2 , 3-7, 8-12) for subjects who meet criteria for opioid dependence to determine the presence of symptoms indicative of opiate withdrawal. A score  &gt; 5 on the scale would prohibit study participation. In the event of a positive urine drug screen for opiates the study physician will review the COWS and the subjectÆs drug use history to determine the likelihood of opiate withdrawal which would also prohibit study participation.The ColumbiaûSuicide Severity Rating Scale (C-SSRS) (Posner et al., 2011) is an assessment tool that evaluates suicidal ideation and behavior. The Baseline version is used in first assessment and assesses lifetime suicidal ideation and behavior. The Since Last Visit version assesses suicidal ideation and behavior in the time since the last patient visit, and is used at every non-initial patient visit throughout the study.Concomitant medications- This form was developed as a standarized way to collect information from participants regarding use of any concomitant medications.  Use of prescription medication which have effects on the CNS other than the study medication will be exclusionary. The Clinical Global Impression rating scales (Guy, 1976) are measures of symptom severity and treatment response. For the Clinical Global Impression - Severity scale (CGI-S), the clinician rates the severity of the patient's illness at the time of first assessment, relative to the clinician's past experience with patients who have the same diagnosis. For the Clinical Global Impression - Improvement scale (CGI-I) the clinician rates how much the patient's illness has improved or worsened relative to CGI-S assessed  baseline state at the beginning of the intervention.Brief Substance Craving Scale (BSCS)- The BSCS is a 16 item, self-report instrument assesses craving for cocaine and other substances of abuse over a 24 hour period. Intensity and frequency of craving are recorded on a five-point Likert scale. The Craving Subcommittee of the NIDA Medications Development Research Units (MDRU) designed this instrument as an expansion of the Cincinnati Craving Scale. The BSCS takes approximately 10 minutes; it can be used at intake, during treatment, and at follow-up. Cocaine Craving Scale- Is a 3-item instrument which asks about subject perceptions of their cocaine craving.  Subjects are asked to rate their current, past week, and worst craving in the past week on a scale ranging from 0 (not at all) to 100 (extremely), using a visual analog scale.  Substance Use Record (SUR) timeline followback- The SUR is a brief subject self-report measure of recent substance use.  Participants report recent use of substances, dollar value of substances used, attendance in self-help meetings, and study medication taken.Visual Analog Scale (VAS) allows the subject to report the degree to which they feel "any drug effect", "high", "good effects", "bad effects", "like cocaine", "desire for cocaine", "depressed", "anxious", "stimulated", and "likely to use" on a continuous scale digitized between 0 to 100 for computing a score. (Fischman, 1989; Fischman and Foltin, 1991). Profile of Mood States (POMS) is a standard validated psychological test formulated by McNair et al, (1971).  The computerized survey contains 65 words/statements that describe feelings people have.  The test requires you to indicate for each word or statement how you have been feeling in the past week, including today. Immediate Memory Task- The Immediate Memory Task (IMT) is a behavioral task designed to measure a subject's ability to retain and subsequently identify a stimulus kept in memory.  As well as the ability to inhibit impulsive responding.  The task is computer driven and takes approximately 20 minutes to complete.  A series of 5-digit numbers are displayed on the monitor for a 0.5 s blackout period.Attentional Bias (modified Stroop task)This is a widely-used implicit task in which the subject is presented with words printed in color, and asked to discriminate the color of each stimulus and to ignore the meaning of the words. There are ten cocaine-related words (e.g., "cocaine", "crack"), and ten neutral words consisting of household features (eg., "table", "kitchen"). The word sets are matched in length or frequency of use using typical procedures. Subjects are instructed that words written in different colors (blue, green, or red) will be presented on the screen, one after the other, and that their task is to indicate the color in which the word is written as quickly and as accurately as possible, ignoring the meaning of the word itself. A new word is presented 500ms after a response (or 500ms after the timeout of 3 sec). In this block design protocol a block (60s) of neutral words alternates with a block (60s) of cocaine words and each run is approximately 10 min. Subjects first respond to a practice sequence (50 trials) of letter strings (e.g, HHHH). Within each Stroop task, the program randomly determines the presentation order of words and colors for each participant under the constraint that the same color does not appear on two consecutive trials.Conditioned Distracter XY Go-No Go taskThis task is based on the XY-GoNo Task of Hugh Garavan and colleagues:http://www.ncbi.nlm.nih.gov/pubmed/12944513In this task, the subject sees the letters X and Y alternating once per second (white letter on black background) in a large font, e.g. 400 ms of letter presentation, alternating with 600 ms blank screen.  The subject is to emit a press each time the letter is different from the one before (an alternation).  Since most of the time X alternates with Y, this builds up a prepotent tendency of the subject to press every second.  However, the subject is to NOT press if the same letter is presented twice in a row, e.g.   ..X.àYà..Xà.X.....  or   Xà.Yà..Xà.Yà.Xà.Yà.Yà   The presentation of the same letter twice in a row in the series is a called a LURE, and these represent 10% of the stimuli, and lures never occur in rapid succession. The task will be divided into 15 blocks, each 30 seconds long. Each block will thus have 30 letters shown, three of which will be identical to the letter before it (i.e. three lures per block. Five blocks will be "non-distractor" control blocks, where the background will be black as in the original Garavan task. Five blocks will be "unconditioned distractor) control blocks, where the subject will see a continuous thick yellow border at the periphery of the screen. Five blocks will be the "conditioned distractor" blocks, where the subject will see a continuous teal-colored thick border that was previously seen in the cocaine self-administration task.STUDY DAYSThe study will consist of seven visits to the Clinical Research Services unit (CRSU) at VCU Medical Center (days 1,2,3,6,7,10 and 11), five visits to the CARI clinic at VCU IDAS (days 4,5,8,9, and 12), and two follow-up visits at CARI (days 15 and 19).  All study visits must be completed within 90 days from date of signing informed consent. In the event that all study visits can not be scheduled consecutively, during the intervening period participants will be required to come to the research clinic for weekly monitoring visits which will include urine drug testing, Breathalyzer, vital measures, and several questionnaires (maximum of 8 monitoring visits).The inpatient cocaine administration procedures will reduce the likelihood of increased cocaine craving after cocaine administration. While in the hospital subjects will undergo procedures as described below. Subjects will not be allowed to smoke cigarettes, as smoking is not allowed in the hospital or anywhere on the VCU campus. Subjects will have the option to use a nicotine patch dosed based on the amount of daily cigarettes smoked. During each of the CRSU study visit days, subjects will not be allowed to leave the CRSU nor receive visitors prior to the end of each study visit. Subjects who are unable to comply with these restrictions will be dropped from the study. After a screening cocaine infusion to determine safety, eligible subjects will be randomized to Group A ûplacebo only or Group B ûplacebo followed by an ascending dose of lorcaserin. Six subjects will be assigned to Group A (placebo) and 12 subjects will be assigned to Group B (active lorcaserin). Study Drug Dosage: Lorcaserin will be 10mg once daily increasing to 10mg twice daily. Outcome Measures: The primary outcome measures are adverse events, cardiovascular responses (Heart rate (HR), blood pressure (BP), ECG measurements, subjective response to cocaine, cocaine self-administration, and cocaine blood PK. Secondary outcome measures will be impulsivity as measured by the immediate memory task (IMT). Study Days and Activities1) Days 1-2: All subjects will be seen on the CRSU. All subjects will receive placebo on days 1-2 in a single blind fashion. Vital signs including heart rate, blood pressure and respiration rate will be obtained after placebo administration. Days 1-2 will be single-blind placebo, whereas all remaining study days will be double-blind. All subjects will leave the CRSU at the end of each study day.2) Days 3-6: All subjects will be seen on the CRSU on days 3 and 6, and at the IDAS clinic on days 4 and 5. On days 3-6, subject group A will receive one placebo pill twice daily, and group B will receive one placebo pill in the morning and one matching lorcaserin 10 mg pill in the evening, for a total dose of 10 mg daily. ECG with QTc will be performed daily. If the QTc is prolonged greater than 30ms over baseline lorcaserin dosage will be held. 3) Day 7: All subjects will receive one placebo pill in the morning in single blind fashion. Following Cocaine Self-administration sessions and impulsivity testing the subjects will leave the unit.4) Days 8-10: All subjects will be seen at the  IDAS clinic on Days 8 and 9 and subjects in group B will have a blinded dosage increase to 10 mg of lorcaserin twice daily for Days 8-11 (Days 10 and 11 will take place at the CRSU). Vital signs including heart rate, blood pressure and respiration rate will be obtained before placebo/lorcaserin administration. ECG with QTc will be performed daily under the supervision of a study physician. If the QTc is prolonged greater than 30ms over baseline lorcaserin dosage will be held.5) Day 11: All subjects will be seen on the CRSU and receive placebo/lorcaserin in the morning followed by the last cocaine self-administration session.6) Day 12: Subjects will be seen at IDAS for study procedures.  5) Cocaine Infusion Sessions (Days 1, 2, 6, and 10): All subjects will undergo an ascending dose intravenous cocaine administration after admission on day 1 to ensure safety of later cocaine studies. To assess the safety and subjective effects of cocaine in the presence of lorcaserin, subjects will receive ascending doses of intravenous cocaine (10 mg, 20 mg, 40 mg), with each cocaine administration separated by one hour. In addition, 0 mg cocaine (saline) infusion will be randomly given after the first dose of cocaine in order to aid in blinding investigators and subjects to the order of drug administration. Infusions will be carried out hourly starting from 1 hour after placebo/lorcaserin for 4 times (on Day 1, 2, 6, and 10). An example dose by session diagram is shown below. Note that the 0 mg dose is randomly given after the first dose of cocaine. Monitoring will be continued for 1 hour after the last dose of cocaine.Dose----	Dose Session 1----	Dose Session 2----	Dose Session 3----	Dose Session 41----	      10 mg Cocaine----	10 mg Cocaine----	10 mg Cocaine----	10 mg Cocaine2----	      20 mg Cocaine----	0 mg Cocaine----	20 mg Cocaine----	0 mg Cocaine3----  	0 mg Cocaine----	20 mg Cocaine----	40 mg Cocaine----	20 mg Cocaine4----  	40 mg Cocaine----	40 mg Cocaine----	0 mg Cocaine----	40 mg CocaineHeart rate and ECG will be monitored continuously and blood pressure will be measured non-invasively every 2.5-5 min during and after subjects are given cocaine intravenously. An intravenous catheter will be in place throughout the session. A physician and other health professionals will be present in the CRSU to address any medical problems should they arise during all experimental sessions. Before and after each intravenous infusion, physiologic and cardiovascular monitoring will take place including HR, BP, and ECG readings. During the infusions, subjects will have continuous ECG monitoring. In addition, subjective effects of cocaine will be collected. Visual Analogue Scales (VAS) will be completed before each cocaine dose, and 15, 30 and 45 minutes after every infusion. Thereafter, VAS scales will be administered every 30 minutes for three hours following the last (fourth) infusion. Pharmacokinetic samples for analysis of cocaine (PK): Blood samples for analysis of the pharmacokinetics of 10 mg IV cocaine will be collected during treatment with 0 mg Lorcaserin (on study day 2) during treatment with lorcaserin at 10 mg once daily (study day 6), and with lorcaserin 10mg twice daily (study day 10). Plasma levels of cocaine and metabolites will be assayed by liquid chromatography-tandem mass spectrometry. Benzoylecgonine and ecgonine methyl ester both peak at approximately 120 minutes, with expected concentrations of 170 and 15 ng/mL at 480 minutes, respectively. Determinations of cocaine, benzoylecgonine, ecgonine methyl ester, and norcocaine (if detectible) will be measured. Blood will be collected into Vacutainer tubes that contain fluoride to inhibit hydrolysis of cocaine by plasma cholinesterases. After separation of plasma by routine methods, samples will be frozen at -70░C until ready for analysis. Cocaine self-administration sessions (days 3, 7 and 11) will take place in the CRSU using procedures as described below).Plasma samples will be collected for lorcaserin levels will be collected on day 3 and 10 for comparison to previously published plasma levels.Plasma samples will be collected for analysis of cardiac biomarkers on days 2, 3, and 10. Self-Administration Session (Days 3, 7, and 11) On days 3, 7, and 11, subjects participate in two self-administrative sessions and will make six choices for cocaine or $5 (subjects will be provided vouchers in the total cash choice amount selected for each self-administration session day, which will be documented and added to the final payment provided to participants, based upon the prorated payment schedule described in the compensation section). The first session will begin at approximately 10 am and the second at approximately 1 pm (see Table below), with each session being approximately 2.5 hours long. Time	Choices	8 patients	8 patients10:00 am	Baseline: VAS, BP/HR, EKG10:20 am	Choice 1	0 mg cocaine IV or $ 5   -----	     25 mg cocaine IV or $ 5 10:35 am	Choice 2	0 mg cocaine IV or $ 5   -----	     25 mg cocaine IV or $ 510:50 am	Choice 3	0 mg cocaine IV or $ 5   -----	     25 mg cocaine IV or $ 511:05 am	Choice 4	0 mg cocaine IV or $ 5   -----	     25 mg cocaine IV or $ 511:20 am	Choice 5	0 mg cocaine IV or $ 5   -----	     25 mg cocaine IV or $ 511:35 am Choice 6	0 mg cocaine IV or $ 5   -----	     25 mg cocaine IV or $ 5			1:00 pm	Baseline: VAS, BP/HR, EKG1:20 pm	Choice 1	25 mg cocaine IV or $ 5   -----	     0 mg cocaine IV or $ 51:35 pm	Choice 2	25 mg cocaine IV or $ 5   -----	     0 mg cocaine IV or $ 51:50 pm	Choice 3	25 mg cocaine IV or $ 5   -----	     0 mg cocaine IV or $ 52:05 pm	Choice 4	25 mg cocaine IV or $ 5   -----	     0 mg cocaine IV or $ 52:20 pm	Choice 5	25 mg cocaine IV or $ 5   -----	     0 mg cocaine IV or $ 52:35 pm 	Choice 6	25 mg cocaine IV or $ 5   -----	     0 mg cocaine IV or $ 5Table 3. Schedule of Cocaine Self Administration ProcedureIn one session subjects will make six choices between 0 mg i.v. cocaine or money. During the other self-administration session, subjects will make six choices between 25 mg i.v. cocaine or money. The dose of cocaine was chosen based on previous studies showing a significant medication effect on cocaine self administration (Hart et al, 2008). Sessions begin with a baseline period in which participants complete computerized subjective-effects questionnaires, and vital signs are monitored. The session begins with one ôsampleö choice, where participant respond on a keyboard under a fixed ratio schedule (FR200; participants are required to press the spacebar 200 times to receive the option). The subsequent five trials are spaced 15-min apart, in which participants had the opportunity to self-administer the same dose of cocaine as the sample dose, or to receive money. A modified progressive ratio of responding is used, in which the first response requirement is a FR200. Following each choice, the response requirement for the chosen option increases by 400, while the response requirement for the non-chosen option does not change. Thus, if a participant only chose cocaine or only chose money, the response requirements would escalate progressively through 600, 1,000, 1,400,1,800, and 2,200 bar presses (Haney et al, 2011). The subject would make a series of choices using the PR schedule between ascending value money options ($5) or cocaine (0 mg or 25 mg/i.v. infusion) using a nurse controlled PCA pump. Choices for money will be verbally indicated to the investigator. Infusions will be made over a 2 min period followed by a 13 min time-out period. Subjects will receive the cash or cocaine doses (0 or 25 mg) immediately after they meet the progressive ratio criteria for each choice, providing vital signs remain within the preset intervals. If the subject chooses all cocaine options in the cocaine choice session and no money, they will receive a maximum of 120 mg cocaine, i.v. Money choices will be recorded and a subject payment voucher to be dispensed at the designated interval post-discharge from the CRS. All infusions on this day will be double-blinded and counterbalanced in their presentation among subjects.Drug discontinuation and discharge: The study drug/placebo will be discontinued after completion of the experimental sessions on Day 11. Subjects will be monitored at each study visit through day 12 and will complete a repeat physical examination, ECG, and blood sample for serum chemistry and hematology and urine sample collection for a pregnancy test on study day 12. An assessment of any adverse events will be completed at each study and follow-up visit. Subjects will also meet with the study investigator to discuss use of financial compensation from study participation that is consistent with a drug free lifestyle.Follow-up visits: Subjects will be seen on  3 days and 7 days after study day 12 visit (Study days 15 and 19), to assess any adverse events and to receive final compensation for study participation.  During the follow-up visits, participants will receive a 12-lead ECG and brief physical exam (on Day 19 only), provide urine samples for pregnancy testing (for females) and urine drug screens, provide expired air samples for breathalyzer, and vital signs will be collected.  In addition participants will complete a brief substance craving scale, timeline follow back for cocaine use, as well as the clinical assessments (POMS, CGI-I, and C-SSRS). Concomitant medications will be also updated.  </t>
  </si>
  <si>
    <t>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LLC);Consumer Community Connections - C3  (Research Unlimited LLC);</t>
  </si>
  <si>
    <t>2;2;2;2;2;2;2;2;2;2;2;2;2;2;2;2;2;</t>
  </si>
  <si>
    <t>HM20004403</t>
  </si>
  <si>
    <t>How does dialysis impact patients' electrocardiogram screening criteria for subcutaneous ICD placement eligibility.</t>
  </si>
  <si>
    <t>Gautham Kalahasty</t>
  </si>
  <si>
    <t xml:space="preserve">Conventional Implantable cardioverter-defibrillators (ICDs) have been proven to be extremely effective in decreasing mortality and reducing the risk of sudden cardiac death in individuals that are at high risk of ventricular arrhythmia. These ICDs use transvenous leads to sense arrhythmia and to deliver ICD therapy. The utility of these devices is undeniable.  However, the transvenous component of these conventional ICDs has been associated with various complications such as infection, lead fracture and potentially venous obstruction as well as subsequent removal of the infected transvenous leads being associated with it's own risks, morbidity, and mortality. This led to the advent of a Subcutaneous Implantable Cardioverter-Defibrillator (S-ICD) which was recently approved by the US Food and Drug Administration agency a couple years ago. Many studies have shown the effectiveness of S-ICD in detecting and terminating ventricular arrhythmia.  The biggest advantage of S-ICD is that it is completely extra-vascular. A key disadvantage is that S-ICD's lack pacing capability. Despite this disadvantage, S-ICDs are a great alternative for subjects who are immunocompromised, need to preserve venous access (such as in dialysis patients), and/or young patients who are at increased risk for sudden cardiac death, i.e. patients with channelopathies like Brugada and long QT syndrome, etc. More over, a population that would greatly benefit from S-ICDs would be the patient's with end stage renal disease (ESRD) who need their venous access to be available without any complications for dialysis. Initially S-ICDs were noted to have the tendency to over sense T-waves and deliver inappropriate shock.  To minimize these complications, S-ICD manufacture Boston Scientific produced a screening template to identify patients that would be susceptible to this.  Several studies have looked into the use of EKG screening tools to determine the candidacy for a S-ICD. However, there is only a paucity of data in the literature looking at if dialysis itself has any impact on a patient's EKG criteria that would effect determining their candidacy for S-ICD. </t>
  </si>
  <si>
    <t xml:space="preserve">The patient could potentially find out if they are eligible or not for SICD's if they require a defibrillator in the future, The EKG findings may provide extra insight on the patients cardiac structure and function. </t>
  </si>
  <si>
    <t xml:space="preserve">Our study wants to test whether the modality of dialysis itself would impact individual's electrocardiographic (EKG) criteria to determine eligibility for subcutaneous implantable cardioverter-defibrillator (S-ICD). </t>
  </si>
  <si>
    <t xml:space="preserve">The information will provide insight on how dialysis plays a role in determining the eligibility for a patient to get an SICD. </t>
  </si>
  <si>
    <t xml:space="preserve">The investigators listed within will approach patients directly at VCU Heath System's dialysis center to explain the study and obtain a written consent to obtain their EKG's as well as permission to access their medical information.   </t>
  </si>
  <si>
    <t xml:space="preserve">We want to see A. the difference between EKG in ESRD individual before and after dialysis, and most importantly, B. if these changes impact the EKG screening template results after dialysis that would affect patient's candidacy fora  S-ICD. </t>
  </si>
  <si>
    <t xml:space="preserve">We are planning on drawing labs (checking e BMP, Mg, Phos)  and obtaining an EKG on individuals before and after they undergo dialysis.  EKG recordings would be obtained using limb lead electrodes to simulate the S-ICD sending vectors, in supine and erect position. After those individuals have undergone dialysis, the same labs will be repeated as prior as well as EKGs taken in the same manner. After, the screening template will be used to assess whether both pre and post dialysis  EKGs pass the screening template for S-ICD placement. </t>
  </si>
  <si>
    <t>Boston Scientific;</t>
  </si>
  <si>
    <t>HM20006667</t>
  </si>
  <si>
    <t>The Efficacy of Nursing Journal Clubs as a Method of Implementing Evidence into Practice</t>
  </si>
  <si>
    <t>Patrick Hill</t>
  </si>
  <si>
    <t xml:space="preserve">      Journal clubs as a method of education dates back to 1875 when Sir William Osler organized one for medical students at McGill University (Linzer, 1987), but more specific to nursing, a journal club can be defined as a group of nurses who meet to appraise the current evidence based literature and discuss its application in clinical practice (Sciarra, 2011). The subject is announced at some time prior to the meeting, a week or two is often the time frame for preparation. If the facilitator supplies the literature, then it is made available to the group for prior reading (Dobrzanska &amp; Cromack, 2012).  The structure may also involve staff nurses developing a question regarding practice then searching the literature in the subject and then presenting to the group (Wiggy, 2012). In either case, other members may also bring additional articles on the same subject. The format of the discussion of the literature in question usually involves a facilitator who mediates the discussion and may provide the articles for critique (Kleinpell, 2002).  The agenda usually includes, but is not necessarily limited to, a review and critique of the article itself with questions such as is the study design is appropriate to the question, what are the main findings, are the findings generalizable, and what are the limitations (Baker, 2013). Also of importance is pertinence to the practice of those involved (Baker, 2013). Kirchoff and Beck (1995), and Baker (2013) advise that the discussion of only one article is not sufficient to change practice.A search of the literature was carried out to ascertain what studies have been conducted determine whether JCs have an impact in the inpatient nursing practice setting.  Search engines included CINHAL, PubMed, Medline, PsychInfo, Eric, and Google Scholar. Inclusion criteria for this review were studies that discussed EBP; evaluated the efficacy of JCs, or presented summary reviews of research addressing JCs. After an extensive review, six studies and two review articles were retained. There were no randomized controlled trials (RCT) and no blinded studies. A summary table of the articles is provided .Many of the articles stated that journal club discussion groups do have an impact on nursing confidence in reading research, and keep nurses current with the latest developments. However, the main question is whether they do have an influence on inpatient nursing practice? Nesbitt (2013) states that the main impact of JCs is that a more inquisitive mind set is developed over time in participants. All of the reviewed articles state critical thinking is strengthened by JC participation. Many articles stated that knowledge is improved. Patel et al. (2011) showed how a journal club tied with a policy making body can very quickly implement changes in practice. The literature does support the hypothesis that journal clubs can have a positive influence on nursing practice. The main conclusion of this review is that there is little research in the area of journal clubs with measurable outcomes on practice. The literature does support that learning of content discussed in the JC meetings, but longer term follow up has not been conducted. The question regarding if the JC participant implemented the evidence into practice has not been studied. Nursing journal clubs may have a positive impact on practice, but more research, with appropriate measures and strong research methods, is needed to evaluate the effect of journal clubs on nursing practice. </t>
  </si>
  <si>
    <t>learning new material pertinent to nursing practice</t>
  </si>
  <si>
    <t>This is a study to evaluate if nurses learn and apply knowledge gained from journal club participation</t>
  </si>
  <si>
    <t xml:space="preserve">Among inpatient nursing staff, does participation in journal clubs result in implementing evidence into practice? </t>
  </si>
  <si>
    <t>no one will be assisting</t>
  </si>
  <si>
    <t xml:space="preserve">This study will add to the literature of evidence based practice and journal clubs. Little vigorous research has been conducted on JCs, and further research is needed.  This is the first study to examine the efficacy of journal clubs as a method to implement evidence into practice. A more in depth understanding of the precise role JCs can play in the clinical environment is needed, and this study will contribute to that understanding. The JCs established in the two respective settings will continue to examine the literature and evidence, bringing the latest developments to the bedside. They will also contribute to the continuing education of the participant nurses. </t>
  </si>
  <si>
    <t xml:space="preserve">The journal club meetings will be advertised via mass email and posters on the respective nursing units. At the location of the posters, hard copies of the articles to be discussed will be available. Copies of the articles will be attached to the emails. The emails will be sent, and posters placed 2 weeks before the journal club meetings.Wording for emails and posters is as follows:The ICU Journal Club will meet on ( date, time)We look forward to discussing the latest evidence on ( subject for meeting).We will look at  ( 4-5) articles this month and discuss implications for our practice.The meeting will take place in the conference room.Light refreshments will be provided.We look forward to seeing you there.At each journal club meeting, the nurses in attendance will be asked if they would participate in study. Script is as follows.Would you like to participate in a study on the effectiveness of journal clubs? We donÆt have much information on how journal clubs effect nursing practice. Your participation in this study can help us gain this knowledge. Your participation is voluntary, and even if you begin you may withdraw at any time. No personal information will be kept, and you donÆt have to participate if you donÆt want to. If you choose not to participate, it wonÆt have any effect on your job or pay, and you can still participate in the journal club meeting. If you choose to participate, you will be asked your age, years of nursing experience, and gender. You will then be asked a few questions on evidence based practice. Two weeks after the journal club meeting, you will be asked these questions again. </t>
  </si>
  <si>
    <t>To determine if nurses who participate in journal club meetings actually use the knowledge learned in these meetings. This will be measured in a pre-test/ post test method using the Evidence Based Practice Implementation Scale, a validated instrument.</t>
  </si>
  <si>
    <t>DesignThe proposed study will involve the establishment of two nursing journal clubs, in a quasi-experimental design with a pre-test, post-test evaluation. The proposed project will consist of a four month study, with the JCs meeting once a month.Setting and SampleTwo JCs will be established at University of Virginia Health System, in the Medical Intensive Care Unit, and at Virginia Commonwealth University Health System, in the Medical Respiratory Intensive Care Unit. These two Intensive Care Units (ICU) have similar patient populations, scope of practice, and age and level of experience of nursing staff. Both facilities are university teaching hospitals with Magnet designation.The sample will be drawn from the population of ICU nurses wishing to attend. If nurses from other ICUs from either facility wish to participate, they will be included. Nurses from the non ICU setting will be excluded as the subject matter of the JC discussions may focus on evidence pertinent to the ICU only and not be applicable to their practice. Non- nurses, such as care partners, physicians, and respiratory therapists are excluded from this study due to differing roles. Sample size for the population of both ICUs was calculated to be 60 for a  95% Confidence Level, Confidence Interval of +/- 5.The setting or location of the journal club meetings will be at the hospital in the conference rooms of the respective nursing units. This will ensure that staff will be available to attend during break times. The meeting will be repeated for night shift as well. ProceduresOver a four month period, four JC meetings will be held at the two comparable ICUs on day shift, with duplicate meetings on the night shift. Thus sixteen individual JC meetings will be held, and each ICU participant will attend four meetings. Each meeting is projected to last thirty to forty-five minutes. The articles will be provided by the facilitator two weeks prior to the meeting. The articles will be available on the respective units in hard copy and emailed to the staff in mass emails.The number of articles discussed at each meeting will depend upon the subject matter to be discussed, and the levels of evidence found in the literature search. The subject matter will be chosen by suggestions from the respective Practice Committees of each ICU, recommendations of the interdisciplinary team, unit management, and staff suggestions. Editorial and opinion articles are to be excluded, with preference given to meta-analyses or systematic reviews, random controlled trials or descriptive studies. Four to five articles are preferred (Baker, 2013), with at least one review article being included. At the beginning of each meeting, a pre-test will be administered, followed by discussion of the articles. A posttest will be given to the participants, two weeks after the JC meeting. The post test will assess if the participant has implemented the evidence discussed into practice, has discussed with others the findings of the JC meeting, or disseminated the evidence in any way. MeasuresDemographic data will be collected on the participants, age, years of nursing experience, gender, and level of education. The pre-test and post-test will consist of the Evidence Based Practice Implementation Scale. This is a validated instrument, an eighteen item questionnaire, developed from literature review, with internal consistency confirmed by Cronbach alpha of greater than 0.85 (0.96) . The participants will be asked to answer the questions prior to each JC meeting, and again two weeks after to determine if they did apply the newly learned evidence into practice, or disseminated the evidence to other nurses. Data AnalysisUsing Statistical Package for the Social Sciences, SPSS (IBM Corp, 2012), a paired t- test will be conducted to determine any improvement in the implementation of evidence into practice after the JC meetings.Protection of Human SubjectsNo identifying information of the participants will be retained. A signed consent will be obtained prior to beginning this study for each participant who answers the pre and posttests. Participants can withdraw consent at any time. Participants will be assigned an identification number for pairing the questionnaires for t-test. At the beginning of each meeting, all questionnaires will have the date and participants will be instructed to complete it prior to starting. After the two week period, a mass email will be sent with a dated copy of the questionnaire the participants can print and complete. A box will be located on the respective ICU for the follow up questionnaires.</t>
  </si>
  <si>
    <t>University of Virginia;</t>
  </si>
  <si>
    <t>1 due to partnership w/ UVA?</t>
  </si>
  <si>
    <t>HM20007669</t>
  </si>
  <si>
    <t>VCU Pain Class</t>
  </si>
  <si>
    <t>Jeb Helms</t>
  </si>
  <si>
    <t>Background: Pain neuroscience education (PNE) aims to improve patient's understanding about their pain from both a biological and physiological perspective. There is growing evidence that PNE can help reduce pain and disability for patients with chronic pain as well as decrease healthcare utilization as patients understand more about their pain. One of the main goals of PNE is to shift focus of patients away from focus on their pain to a focus on their function through knowledge about objective changes in pain processing seen for patients with longstanding pain. PNE has been applied in a variety of ways but most often involves the use of easy to understand metaphors about where longstanding chronic pain can come from as well as recommendations on treatment. Part of PNE involves education on the high prevalence of asymptomatic imaging findings will also be provided in an attempt to decrease the fear of movement for patients that have been told they have an abnormal imaging finding such as a bulging disc. Again, no individualized medical advice will be given regarding individual patient imaging findings - merely a summary of the available research on different body parts with advice to ask their physician about any specific questions. That understanding of common findings on imaging is theorized to help decrease catastrophic beliefs patients may have about their pain allowing them to focus more on function. Both of the principal investigators on this project have used PNE specifically the "Why You Hurt" PNE system with anecdotally good patient outcomes. Dawn Glover, the outpatient physical therapy manager has provided support for this study with the goal of improving outcomes of patients with chronic pain. Further goals involve evaluating the delivery methodology of group format PNE versus individualized PNE to better understand possible changes or alternatives to those programs. A large percentage of patients referred to outpatient physical therapy have had longstanding chronic pain that appear to benefit from PNE. The hope is that providing the intervention in a group setting would educate more patients than would be able to be educated with one-on-one physical therapy sessions, better help patient understanding of the material with the opportunity to interact with similar patients, and to have their questions answered from multiple clinicians. Furthermore, the intervention would help patients have less time from MD referral to intervention both with PNE through the lecture series or to outpatient PT through a decreased wait list. If the intervention is successful, an additional goal of decreasing the number of ER visits would help show that the intervention helped change healthcare access behavior by helping patients better understand pain flare ups with less need to consult emergency medical services for non-emergency chronic pain.</t>
  </si>
  <si>
    <t>With improved understanding about the physiology and biology of pain, our hope is that patients will begin to perceive their pain not in the worst possible sense but as a normal physiological response to being in prolonged pain. With that knowledge and self management tools to control pain (walking program, self massage, guided relaxation, etc), we hope that participants would be able to do focus on structured goals to improve function. Research with patients who suffer from chronic pain shows that often function improves before pain so long term participants hopefully would not only be doing more functionally challenging activities such as walking more but also reporting less pain</t>
  </si>
  <si>
    <t>We hypothesize that patients enrolled in a group educational lecture series based on Pain Neuroscience Education (PNE) and education on self care pain management strategies will demonstrate improvements in self reports of self efficacy, pain-related fear avoidance as well as a decrease in the 1 year utilization of healthcare compared to 1 year pre-intervention</t>
  </si>
  <si>
    <t>The two principal investigators have already met on 3 a weekly basis for over 3 months coordinating efforts to discuss the design of the proposed study. We discussed outcome measures to track in our patient population, specific doctors to focus our recruitment efforts on, and how we would want to format the educational intervention piece of the study. During the last meeting, we worked together to format a powerpoint presentation which we presented on 5/18/16 to the hospital pain committee about pitching our study. Recently we met to to discuss plan of launch of process with our PT department manager, Dawn Meekins. In that meeting, we discussed how often we will be able to offer the lecture series, location of the lectures, and the process for medical providers at VCU to refer patients to our study. Both of the principal investigators work in the same physical therapy clinic in the basement of north hospital at least 2 days a week so we plan to have bi-weekly meetings to update each other on information related to the research once the lecture series has begun. We also plan to meet monthly with the admin support staff in charge of referring patients to the study in order to ensure streamlined process for patients being referred to the study</t>
  </si>
  <si>
    <t>Improved understanding of pain neurophysiology is the first step many researchers argue to being able to improve function and decrease pain for longstanding pain. Shifting the focus away from tissue injury being the primary source of pain helps patients understand their persistent pain but more importantly help manage it as fear of movement can often be a barrier to recovery for these patients.</t>
  </si>
  <si>
    <t>Patients being referred for the pain education class will be given the outpatient physical therapy scheduling phone number in the N Basement clinic at 804-828-0246 and encouraged to call to set up the appointment. If the patient to be referred is a current outpatient physical therapy patient in N Hospital, they will be able to schedule their enrollment in the class at the physical therapy front desk. Providers may also enter an order in Cerner for enrollment in the class and the front desk will call the patient to confirm their attendance in the class</t>
  </si>
  <si>
    <t>Goal 1. To demonstrate the efficacy of a new delivery methodology of Pain Neuroscience Education (PNE) in a group format in order to be able to reach more patients at once compared to current clinical program of PNE being performed in the PT clinic in a 1 on 1 mannerGoal 2. To provide evidence for the effectiveness of PNE at VCU giving medical providers treating patients with chronic pain another conservative intervention to refer to other than physical therapy. In theory, this could decrease patient back log on Physical Therapy wait lists, and provide quicker and more comprehensive treatment for patients in the hospital presenting with prolonged painGoal 3: To decrease healthcare access behavior specifically # of ER visits and healthcare dollars spent at the health system for patients with persistent pain through improved knowledge of the pain process and better understanding of long term pain management strategies</t>
  </si>
  <si>
    <t xml:space="preserve">Intervention: Participants will attend three 60 minute lectures that will be delivered by VCU physical therapists. Lectures will consist of material derived from Adriaan Louw's "Why You Hurt" note card system that is currently used in physical therapist clinical practice. Adriaan Louw has already granted permission for his note cards to be scanned and used in a Powerpoint for this specific intervention and research study. At the first class, patients will first fill out the Fear Avoidance Components Scale (FACS), the Pain Self Efficacy Questionnaire 2 (PSEQ2), the Patient Health Questionnnaire-2, and a numeric pain rating scale  which will be filled out again at the end of the third educational lecture to track changes in fear beliefs related to pain along with changes in self efficacy. No patient specific exercise recommendations will be made during the intervention with specific instructions to talk to their physician about any individual health concerns they may have. General exercise recommendations such as daily walking and goal setting to improve general exercise will be provided during the study as well. Other self care strategies such as diaphragmatic breathing for relaxation, meditation practice, anti-inflammatory diet and sleep hygiene will be discussed  On the last class, patients will once again fill out the PSEQ2, PHQ-2, FACS and at 1 year post follow-up a medical chart review will be performed by study staff counting the number of new imaging studies and ER visits and comparing that to the 1 year preceding the start of the study. </t>
  </si>
  <si>
    <t>HM20004876</t>
  </si>
  <si>
    <t>Taiko Drumming in ParkinsonÆs Disease: a pilot study of its safety and impact(s) on motor function, activities of daily living, mood, and quality of life</t>
  </si>
  <si>
    <t>Leslie Cloud</t>
  </si>
  <si>
    <t>It is well established that auditory cueing with metronome or music improves gait in idiopathic ParkinsonÆs Disease (PD), though its effects on performance of ADLs, mood, and QOL remain unexplored [1, 2].  Motor benefit from auditory cuing is sustained for up to 8 weeks post intervention, though no prior research has assessed for a longer duration of benefit [3].  ôTaikoö is a style of ensemble drumming that brings choreography and elements of martial arts into musical compositions that have drummers moving around and between drums.  It is a physically demanding art form that is both elemental and powerful.  As such, these instruments have the potential to serve as a rhythmic auditory cue for PD patients while simultaneously enabling players to improve their overall physical condition.  References:  1.	Rocha, P.A., G.M. Porfirio, H.B. Ferraz, and V.F. Trevisani, Effects of external cues on gait parameters of Parkinson's disease patients: a systematic review. Clinical neurology and neurosurgery, 2014. 124: p. 127-34.2.	Lim, I., E. van Wegen, C. de Goede, M. Deutekom, A. Nieuwboer, A. Willems, D. Jones, L. Rochester, and G. Kwakkel, Effects of external rhythmical cueing on gait in patients with Parkinson's disease: a systematic review. Clinical rehabilitation, 2005. 19(7): p. 695-713.3.	Kadivar, Z., D.M. Corcos, J. Foto, and J.M. Hondzinski, Effect of step training and rhythmic auditory stimulation on functional performance in Parkinson patients. Neurorehabilitation and neural repair, 2011. 25(7): p. 626-35.</t>
  </si>
  <si>
    <t>improved gait and motor function, improved mood</t>
  </si>
  <si>
    <t>Our hypothesis is that taiko drumming will lead to a greater improvement in motor function and consequently activities of daily living (ADLs),  performance than standard group physical therapy (PT) due to its potential to provide auditory cueing while improving overall physical condition. We also anticipate a greater mood and quality of life (QOL) benefit of Taiko than standard PT due to its combination of music and physical instruction.  In the future, we hope to perform a randomized trial of standard group PT versus Taiko drumming to test this hypothesis.</t>
  </si>
  <si>
    <t xml:space="preserve">Prior to the study initiation, all engaged personnel will attend a research study training session and a copy of the protocol and any necessary study materials.  Training will cover an overview of the protocol and individual responsibilities.  Periodic study meetings will be held as necessary.  Special meetings will be held as necessary to update all staff on any changes to the protocol. </t>
  </si>
  <si>
    <t xml:space="preserve">Auditory cueing with metronome or music has been shown to improve gait in idiopathic ParkinsonÆs Disease (PD); however its effects on performance of activities of daily living (ADLs), mood, and quality of life (QOL) have not been previously studied.  Our hypothesis is that taiko will lead to improved motor function and consequently ADL performance due to its potential to provide auditory cueing while improving overall physical condition. We also anticipate improved mood and QOL with taiko due to its combination of music and physical instruction.  </t>
  </si>
  <si>
    <t>The Principal Investigator and Co-Investigators will recruit from their own patients directly who have completed routine clinical evaluation(s) at the VCU ParkinsonÆs and Movement Disorders Center. Participation in this study will have no impact on clinical care and introduction of this study will be undertaken after routine clinical evaluations have been completed for clinical care purposes. Interested patients will be provided information about the study either in person or via telephone by the engaged members of the research team. If interested patients express a desire to participate in the study, they will be provided information about the study and sign the consent form, which will contain authorizations for access to their medical records. The invesitigators will also use the Parkinson's Clinical Registry (HM14555) to recruit interested individuals.  When joining the registry, individuals have the opportunity to indicate their interest in learning about research studies.  Individuals who participate in the registry who meet the inclusion/exclusion criteria who have expressed an interest in being contacted for research studies will be contacted by an investigator.The PMDC maintains a website with a page describing ongoing research studies.  We will include brief information about this study on that website.  This information may also be included in our electronic newsletter, which is sent to individuals who have requested to be on the distribution list.</t>
  </si>
  <si>
    <t>In the proposed pilot and feasibility study, we will explore the safety and impact of Taiko drumming on various aspects of motor function, ADL performance, mood and QOL in idiopathic PD. This first pilot study will not include a control group.</t>
  </si>
  <si>
    <t xml:space="preserve">Sixteen subjects will be selected to receive 6 weeks of Taiko group instruction by Dr. Paul Yoon, an ethnomusicologist with extensive experience in the instruction and performance of Taiko.  Subjects will receive 3 hours of group instruction per week across 2 sessions and will receive homework exercises and a compliance-tracking log to complete between classes.  Study outcome measures of motor function, ADLs, mood and QOL will be obtained at baseline, immediately post intervention, and again 8 and 12 weeks post-intervention to assess for immediate benefit and sustained benefit at 8 and 12 weeks.  The final 12-week assessment will allow us to assess for sustained benefit beyond that which has been previously reported in the literature with other types of auditory cuing in PD.  In the United States, taiko is largely locally run and community based, meaning that it does not have a strong iemoto institutional structure as one finds with other Japanese musical traditions such as noh drama or kabuki. Therefore, there are no strict "schools" of taiko instruction or pre-determined structures of advancement. US-based groups have deliberately worked to keep taiko a de-centralized, cooperative, welcoming, and friendly community. Having taught taiko for eight years at various US universities, Dr. Yoon has developed a curriculum based on his work with some of the most influential taiko practitioners. Group instruction in taiko is typically centered around 2 elements: 1) learning basic techniques (e.g., proper stance, drum hitting methods, choreography, etc.) and 2) learning compositions as a group. Each student works within her/his capacities while emphasizing the curative rewards of making music together. Various techniques are introduced as necessitated by the composition being learned, and often each composition incorporates different ways of striking and moving around the drums. Initial classes will focus on betta style drumming with the playing surface parallel to the ground and roughly 23-24 inches high. Drummers face the drum in a wide "sumo" stance, with knees bent, and feet at a 90-degree angle. The back and arms are kept straight and emphasis will be placed on making large-arm movements. The hand that will strike the drum comes to eyebrow-level and returns to the drum. Drumming patterns highlight dexterity, volume shifts, and hitting various parts of the drum. Later forms incorporate large circular motions with the arms and interlocking rhythmic patterns. Finally, if applicable to the patients participating, choreography can be added where the drummer circles the drum while playing; this last step is not necessary if it proves too taxing for the participants. These moves are based in a practice piece called Renshu composed by Grand Master Seiichi Tanaka of the San Francisco Taiko Dojo.Homework assignments are not fixed and will be dependent on the ability of the class.  Assignments will consist of movements similar to the movements practiced in class.  It is anticipated that assignment will take approximately 5-15 minutes to complete on a daily basis.Motor outcome measures will include: Movement Disorder Society United Parkinson Disease Rating Scale (MDS-UPDRS) part 3, computerized gait analysis, computerized dynamic posturography, and the 9-hole peg test.  QOL will be assessed with the 39-Item PD Questionnaire (PDQ-39).  Mood symptoms will be assessed using the Patient Health Questionnaire-9 (PHQ-9) for depression, the Generalized Anxiety Disorder 7-Item Scale (GAD-7) for anxiety, and the Apathy Scale.  Part 2 of the MDS-UPDRS will be used to assess ADL performance. The PDQ-39, PHQ-9, GAD-7, and the Apathy Scale are self-administered surveys.  It will take approximately will take 15 minutes or less to complete all 4 surveys.  The MDS-UPDRS is administered by the physician and takes approximately 5 minutes to complete.The 9 Hole Peg Test is a timed test of hand-eye coordination and fine motor dexterity. The test is administered by asking the client to retrieve 9 small, plastic pegs from a container, one at a time, and place them into 9 corresponding holes on the board, as quickly as possible. The client must then remove the pegs from the holes, one at a time and replace them into the original container. Scores are based upon the time taken to complete the test, recorded in seconds. The 9 Hole Peg Test has strong reliability and extensive age-specific normative data. Additionally the test has been validated in those with movement disorders. Computerized dynamic posturography: Postural control will be evaluated via the Neurocom Smart Equitest. The test quantifies an individualÆs postural sway while standing in various conditions. The client is safely supported via a harness, while standing on a dynamic force plate. The SMART Equitest system utilizes a dynamic force plate with rotation and translation capabilities to digitally quantify the vertical forces exerted through the clientÆs feet to measure center of gravity position and postural contral. A dynamic visual surround is utilized to measure the clientÆs use of visual information to maintain balance. The test provides assessment capabilities on either a stable or unstable surface and in a stable or dynamic visual environment. This test has strong reliability and age-specific normative data. Additionally, the test has been validated in those with movement disorders.Computerized gait analysis: Computerized gait analysis requires the client to simply walk across a 20 feet mat containing pressure sensors to digitally capture gait speed and various kinematic data including step and stride length, cadence. A Protokinetics Zeno Walkway will be utilized. The Protokinetics Zeno Walkway detects and collects pressure data during dynamic gait assessments. The walkway contains a 16-level pressure sensing pad and circuitry inside a low profile housing mat. The protective top layer is linoleum. The client can safely utilize any appropriate assistive device when walking across the mat. The data captured can then be analyzed to collect temporal, spatial and pressure measures of walking. The gait analysis system is commonly utilized to analyze the gait of those with Movement Disorders and has strong reliability and validity.All of the proposed work will take place at the VCU ParkinsonÆs and Movement Disorders Center in Richmond, Virginia.Data from a patient's medical record is only being used for recruitment.  </t>
  </si>
  <si>
    <t>HM20003726</t>
  </si>
  <si>
    <t>CASALEAP and MIP Fidelity Benchmarking</t>
  </si>
  <si>
    <t>Research on the viability and impact of evidence-based practices (EBAs) in routine community based treatment for behavioral health disorders is a top national healthcare priority (Hogue et al., 2013). Front-line clinicians treating disorders in community agencies espouse allegiance to a number of treatment approaches with substantial empirical support in controlled studies (McGovern, Fox, Xie, &amp; Drake, 2004; Weersing, Weisz, &amp; Donenberg, 2002). However, because virtually no studies have observed community therapists in action, there is no reliable knowledge about the treatment ingredients actually being delivered in usual care (UC; McLeod &amp; Weisz, 2010). Given the multiple obstacles impeding widespread adoption of research-developed training methods, it is critical to discover whether EBAs already used by community therapists are effective in natural settings (Garland et al., 2006). If this can be shown, it will boost confidence that current adoption and training strategies are successfully reaching end users; if not, it will argue for redoubled efforts or alternative deployment strategies. Naturalistic research on the fidelity and potency of EBAs in UC is the best method for obtaining this essential evidence.The current study will use the benchmarking method, which is a promising strategy for advancing the knowledge base on EBP implementation in UC (McLeod et al., 2013).  In benchmarking studies, therapist performance in agency settings is directly compared to therapist performance in completed randomized trials (Addis &amp; Waltz, 2002; Nathan, Stuart, &amp; Dolan, 2000).  To date, benchmarking studies have primarily focused upon treatment outcomes observed in non-RCT studies in community settings (e.g., Merrill, Tolbert, &amp; Wade, 2003;Wade, Treat, &amp; Stuart, 1998;Weersing &amp; Weisz, 2002). However, benchmarking methods can also be used to study therapist behavior, namely treatment fidelity (i.e., the extent to which a therapist delivers interventions found in an EBP). Research suggests that community therapists may not deliver the full dose of EBPs (e.g., Southam-Gerow et al., 2010;Weisz et al., 2009); however, we do not know whether community therapists approach performance standards achieved by therapists in efficacy trials. Determining whether community therapists do, or do not, approximate the fidelity standards achieved by their lab-based counterparts has important implications for implementation research. Further, the application of benchmarking methods to therapist outcomes is unexamined in the adolescent field. Study DesignCASALEAP Participants, Enrollment, and Treatment SitesStudy Eligibility CriteriaStudy eligibility criteria were: (1) adolescent age 12ù18; (2) primary caregiver willing to participate in treatment; (3) adolescent met criteria for either the Mental Health (MH) or Substance Use (SU) study track (defined below); (4) adolescent not enrolled in any other behavioral treatment; (5) caregiver expressed desire, and adolescent expressed willingness, to participate in counseling; (6) family had health benefits that met the requirements of study treatment sites, all of which accepted a broad range of insurance plans including Medicaid. Exclusion criteria were: mental retardation or autism-spectrum disorder, medical or psychiatric illness requiring hospitalization, current psychotic symptoms, or active suicidal ideation. Adolescents were placed in the MH track if they met diagnostic criteria for either Oppositional Defiant Disorder or Conduct Disorder, based on either adolescent or parent report. They were placed in the SU track if, based on adolescent report, they met these inclusion criteria: (1) reported at least one day of alcohol use to intoxication or illegal drug use in the past 30 days (or 30 days prior to living in a controlled environment), (2) endorsed one or more DSM-IV symptoms of Alcohol or Substance Dependence/Abuse, and (3) met ASAM criteria for outpatient SU treatmentParticipant DescriptionClients were adolescents (53% male; mean age 15.2 years [SD = 1.5]) and their primary caregivers. Self-reported race/ethnicity was Hispanic (69%), African American (11%), multiracial (13%), and other (7%). Households were headed by single parents (65%), two parents (23%), grandparents (9%), or other (2%); 50% earned less than $15,000 per year and 13% received public assistance. Adolescents were referred from schools (79%), or other sources (22%); 16% were involved in the juvenile justice system at referral. Psychiatric diagnoses were given for meeting threshold based on either adolescent or caregiver report, with the following sample prevalence rates: Oppositional Defiant Disorder (ODD) = 91%, Attention-Deficit/Hyperactivity Disorder 76%, Conduct Disorder (CD) = 46%, Mood Disorder or Dysthymia = 41%, Substance Use Disorder (SUD) = 23% (16% cannabis use, 14% alcohol), Generalized Anxiety Disorder = 16%, Posttraumatic Stress Disorder 14%. A total of 74% of the sample was diagnosed with more than one disorder; of these comorbid cases, 6% met criteria for ODD + CD only, with the remaining 94% showing some other comorbidity profile.Client Recruitment, Randomization, and Enrollment in the Parent TrialClients were part of a parent study designed to identify adolescents with untreated behavioral health problems, enroll them in available outpatient treatment services, and assess treatment effects up to one year later. Research staff developed a referral network of high schools, family service agencies, and youth programs serving a large inner-city area. Staff contacted referred families by phone and offered them an opportunity to participate in a two-part baseline interview to assess the reason for study referral and discuss study enrollment. After completion of the baseline interview, adolescents who met eligibility criteria and whose families were interested in receiving outpatient treatment were randomly assigned to one of two study conditions: routine family therapy (RFT) or usual care (UC).Study enrollment rates were as follows: 806 families were referred for eligibility screening; of these, 434 (54%) completed a screen, with 264 not able to be contacted and 108 refusing to participate. Of the screen completers, 297 (68%) were study eligible; of these, 205 (69%) completed the baseline interview (45 could not be contacted after screening and 47 refused the baseline) and were randomized into the parent study. For the 157 cases that attended treatment, the average number of sessions for each case across the sample was 8.5 (SD = 9.8); conditions did not differ on average number of sessions attended. These rates are comparable to treatment engagement and attendance rates broadly reported for child mental health services.Study Sites and TherapistsAll six CASALEAP treatment sites were outpatient clinical settings that accepted study cases as standard referrals. Sites were in close proximity and easily accessible via public transportation. No external training or financial support of any kind was provided to treat study cases, and therapists were not required to alter their clinical practices in any way. All therapists at each site who treated adolescent clients and who volunteered to participate were accepted into the study; approximately 40% of therapists across sites volunteered. Each site prescribed weekly treatment sessions and offered in-house psychiatric support. Therapists at each site routinely received a comparable amount of weekly individual and/or group supervision.Routine Family Therapy (RFT). The RFT condition consisted of one community mental health clinic (CMHC) that featured family therapy as the standard-of-care approach for behavioral interventions with youth. At no time had the site imported a manualized FT model or contracted for extramural implementation support. RFT therapists (n = 14, who treated 28 cases total) were licensed Marriage and Family Therapists, social workers with training in family therapy, or advanced clinical trainees with family therapy experience. All therapists received regular in-house training and supervision to promote family-based case conceptualization and use of FT treatment techniques. Participating therapists ranged from 28 to 59 years; 8 were female, 7 were Hispanic American, and as a group they averaged 3.1 years (SD = 4.3) postgraduate therapy experience (note: demographic information was not collected 5 RFT therapists).Usual Care (UC). This condition included a set of five clinics in order to sample the full spectrum of outpatient treatment options widely available for ABPs. Among the five UC sites were two CMHCs, two outpatient clinics in child and adolescent psychiatry departments of teaching hospitals, and one addictions treatment clinic with an adolescent program that featured group-based treatment with supportive individual sessions. Although the addiction treatment site provided self-report data, it did not permit recording of sessions due to sensitivity about treatment group participants who were not enrolled in the research study. Among the UC sites, only the addictions clinic espoused a strong organizational allegiance to a specific EBAùin this case, drug counselingùas revealed during focus group activities conducted on site. No UC site contained a supervisor or staff therapist with extensive training in family therapy or an MFT degree, and no site appeared to promote or feature implementation of FT techniques. Across the four sites that provided data for the current study, participating therapists (n = 11, who treated 17 cases total) ranged in age from 25 to 39 years; 8 were female, 6 were European American, and as a group they averaged 2.9 years (SD = 2.3) postgraduate therapy experience.MIP Participants. Enrollment Procedures, and SitesStudy Eligibility CriteriaStudy eligibility criteria were identical to those described above for CASALEAP, with the following addition: All adolescents met DSM-IV-R diagnostic criteria for Attention-Deficit/Hyperactivity Disorder (ADHD).Participant Description and Selection ProceduresParticipants in the MIP condition were N = 14 adolescents with co-occurring ADHD and related adolescent behavior problems (conduct problems and/or substance use problems) who met study eligibility criteria and consented to be treated at the partnering clinic site, along with their caregivers who consented to participate in family-based treatment. Youth were drawn from the CASALEAP referral network using the same procedures described above. As true of the CASALEAP sample, adolescents in this sample were predominantly male (58%); Hispanic (57%) and African American (36%); lived in homes headed by single parents with low household income (50% less than $1 6K per year); had been previously suspended from school (58%), had contact with the legal system (58%), and received past MH services (3 6%). In addition to ADHD, 86% met diagnostic criteria for ODD, 50% for CD, and 36% for a substance use disorder.Study Sites and TherapistsAll CASALEAP-MIP cases were treated at the RFT site described above. They were treated by 5 therapists drawn from the same pool of RFT therapists described above.BibliographyAddis ME and Waltz J (2002). Implicit and Untested Assumptions about the Role of Psychotherapy Treatment Manuals in Evidence-Based Mental Health Practice. Clinical and Psychological Scientific Practices, 9, 421-424.Garland AF, Hurlburt MS, and Hawley KM (2006). Examining psychotherapy processes in a services research context. Clinical Psychology: Science and Practice, 13(1), 30-46.Hogue A, Ozechowski TJ, Robbins MS, Waldron HB (2013). Making Fidelity an Intramural Game: Localizing Quality Assurance Procedures to Promote Sustainability of Evidence-Based Practices in Usual Care. Clinical Psychology: Science and Practice, 20(1), 60-77.McGovern MP, Fox TS, Xie H, and Drake RE, (2004). A survey of clinical practices and readiness to adopt evidence-based practices: Dissemination research in addiction treatment system. Journal of Substance Abuse Treatment, 26, 305-312.McLeod, B. D., &amp; Weisz, J. R. (2010). The Therapy Process Observational Coding System for Child Psychotherapy Strategies scale. Journal of Clinical Child and Adolescent Psychology, 39, 436-443.McLeod, B. D., Southam-Gerow, M. A., *Bair, C. E., *Rodriguez, A., &amp; *Smith, M. M. (2013). Making a case for treatment integrity as a psychological treatment quality indicator. Clinical Psychology: Science and Practice, 20(1), 14-32. Merrill KA, Tolbert VE,&amp;  Wade WA, (2003). Effectiveness of Cognitive Therapy for Depression in a Community Mental Health Center: A Benchmarking Study. Journal of Consulting and Clinical Psychology, 71, 404-409.	Nathan PE, Stuart SP, &amp; Dolan SL, (2000). Research on Psychotherapy Efficacy and Effectiveness: Between Scylla and Charybdis. Psychological Bulletin, 126, 964-981.	Wade WA, Treat TA, and Stuart GL (1998). Transporting an Empirically Supported Treatment for Panic Disorder to a Service Clinic Setting: A Benchmarking Strategy. Journal of Consulting and Clinical Psychology, 66, 231-239.	Weersing RV, &amp; Weisz JR (2002). Community Clinic Treatment of Depressed Youth: Benchmarking Usual Care Against CBT Clinical Trials. Journal of Consulting and Clinical Psychology, 70, 299-310.Weersing V, Weisz JR, &amp; Donenberg G, (2002). Development of the Therapy Procedures Checklist: A therapist-report measure of technique use in child and adolescent treatment. Journal of Clinical Child Psychology, 31(2), 168-180.</t>
  </si>
  <si>
    <t>N/A.</t>
  </si>
  <si>
    <t>Our focus in on psychotherapy for adolescents so data collection focused on this population.</t>
  </si>
  <si>
    <t>The objective of this study is to complete the fidelity benchmarking analyses originally proposed in the CASALEAP (IRB protocol # 165) and CASALEAP-MIP (IRB protocol # I 65B) projects. Both of these research projects were conducted at the National Center on Addiction and Substance Abuse (CASA) at Columbia University and approved by the CASA IRB. As described below, both CASALEAP and MIP contained study aims pertaining to assessment of treatment fidelity to core treatment techniques in family therapy (FT) for adolescent substance use. These studies proposed to conduct benchmarking analyses, in which fidelity to the FT approach obtained by community therapists in real-world settings would be directly compared to benchmarks established by ôgold standardö treatments in controlled research settings. The proposed study will use an archive of digitally videorecorded treatment sessions from both the CASALEAP and M1P study samples. This application proposes to submit these video recordings for observational coding by the fidelity assessment research group here at Virginia Commonwealth University (VCU). We will use the Therapy Process Observational Coding System Revised Strategies Scale (TPOCS-RS), an observational fidelity tool specifically designed to assess the degree to which community therapists achieve fidelity to several evidence-based treatment approaches for childhood behavioral health problems, including FT. We will rate 50 CASALEAP sessions and 50 MIP sessions (N = 100 sessions total) for fidelity to FT using the TPOCS-RS. These scores will then be compared to benchmark TPOCS-RS scores achieved by therapists on several efficacy studies for manualized behavioral treatments.</t>
  </si>
  <si>
    <t>All engaged study personnel will be trained by the Principal Investigator and monitored throughout the study. Progress and next steps of the study are communicated to members of the research team.</t>
  </si>
  <si>
    <t>The study has the potential to provide valuable information that can aid in the effective delivery of evidence based treatments in community based settings.</t>
  </si>
  <si>
    <t>N/A as no new data collection will be conducted.</t>
  </si>
  <si>
    <t>The CASALEAP and MW studies were both designed to help evaluate the potency of evidence-based practices (EBAs) in community based settings. CASALEAP tested the effectiveness of family-based services versus non-family services for adolescent behavior problems (ABPs), including conduct and substance use problems. MW developed a new behavioral intervention protocol to promote stronger integration of pharmacological and behavioral interventions for adolescents with Attention-Deficit/Hyperactivity Disorder (ADHD) and co-occurring ABPs. In both studies, a primary study aim was to investigate the degree to which therapists treating study cases in community based settings utilized to the core treatment techniques prescribed by the FT approach. In order to complete these study aims (presented in detail below), CASALEAP enrolled N = 204 clients in UC and also attempted to collect recordings of three treatment sessions (numbers 2, 6, 10) for every client. One research goal of that study was to utilize a validated observational fidelity measure to assess the extent to which study clinicians, who provided routine care to study cases and received no extramural training in any manualized treatment model, delivered EBAs for ABPs, including FT, cognitive-behavioral therapy (CBT), and motivational interviewing (MI). Specifically, the third proposed aim was to examine whether routine implementation of EBAs in community agencies approached quality benchmarks set by research therapists in laboratory studies, as follows:CASALEAP Aim 3: EBA Fidelity Benchmarks in Usual Care. To determine whether EBAs for ABPs implemented in routine clinical careùCBT, FT, and MIùachieve fidelity benchmarks (i.e., level and consistency ofadherence and competence) established for these approaches in efficacy studies.Research Question 2: Adherence Benchmarks. Will the level and consistency of EBA extensiveness by community therapists in UC be comparable to adherence benchmarks established in controlled trials?Research Question 3: Competence Benchmarks. Will the level and consistency of EBP quality by community therapists in UC be comparable to competence benchmarks established in controlled trials?MIP enrolled N 14 clients in a small study intended to develop and pilot the Medication Integration Protocol for adolescents with ADHD. MIP is a family-based protocol that features family ADHD psychoeducation, clinical family motivational interventions, family-based medication decision making interventions, and coordination of medication and behavioral treatment services. Every session in the study was digitally recorded. The first proposed aim was designed to evaluate the implementation fidelity of the family-based MW protocol, as follows:MW Aim 1: Pilot Implementation. To develop a Medication Integration Protocol for ADHD/ABP and pilot test its feasibility and fidelity on N = 15 adolescents participating in routine family therapy in a community clinic.Research Question 1: MW Feasibility. Will adolescents, caregivers, psychiatrists, and family therapists endorse the viability, acceptability, and effectiveness of the pilot MW?Research Question 2: MIP Fidelity. Will family therapists trained in MIP demonstrate adherence to the core principles of the MW protocol and the FT approach based on observational fidelity measurement?To complete these approved study aimsùCASALEAP Aim 3 and MW Aim 1ùthis application proposes to submit video recordings from sample for observational coding by the fidelity assessment research group here at VCU. VCU houses the only observational fidelity research program qualified to utilize the TPOCS-RS, an observational fidelity tool specifically designed assess the degree to which community therapists achieve fidelity to several evidence-based treatment approaches for childhood behavioral health problems, including FT. The VCU coding team will rate 50 CASALEAP sessions and 50 MW sessions (N = 100 sessions total) for fidelity to FT using the TPOCS-RS. These scores will then be compared to benchmark TPOCS-RS scores achieved by research therapists during previous VCU research on several efficacy studies for manualized behavioral treatments.</t>
  </si>
  <si>
    <t>VCU Study Procedures This project does not involve any further data collection or recruitment of participants. The project conducted at VCU will use recorded sessions from two completed studies that were conducted at CASA Columbia, CASALEAP &amp; MW (PI: Hogue). Study eligibility criteria, participant descriptive data, and participant selection procedures for each study are described below. Participants in the CASALEAP and MW studies consented to the use of these data for these purposes and will not be required to provide any additional consent.The study conducted at VCU will use recorded sessions from two completed studies (called CASALEAP &amp; CASALEAP MIP; PI: Hogue). The sessions will be coded using the TPOCS-RS.Therapy Process Observational Coding System for Child Psychotherapy-Revised Scale (TPOCS-RS) consists of five theory-based subscales: Cognitive (4 items), Behavioral (9 items), Psychodynamic (5 items), Family (7 items), and Client-Centered (4 items). In addition, there are 13 general items (e.g., Homework, Play Therapy) that represent interventions that are considered to play a meaningful role in child therapy but are not associated with a theory-based subscale. The observer-based methodology used for the TPOCS-RS has been widely used to evaluate treatment integrity. The scoring strategy involves extensiveness ratings of interventions to measure the degree to which a therapist uses each intervention during a session. In making extensiveness ratings, coders are asked to estimate the extent to which a therapist engages in each intervention during an entire session using a 7-point Likert-type scale with the following anchors: I = not at all to 7 = extensively.VCU Coding Procedures Coders. Two graduate students trained to reliability will use the TPOCS-RS.Sampling of therapy sessions. We plan to code N 50 CASALEAP sessions and N = 50 MWsessions. Sessions will be randomly selected from the archived pool of 157 CASALEAP sessions and 122 MW sessions.Scoring of therapy sessions. Coders will score entire therapy sessions and each therapy session will be double-coded. For process analyses, a mean score for the scoring pairs on each item will be used. Mean scores will be used because they reduce measurement error by removing differences between coders.</t>
  </si>
  <si>
    <t>HM20006017</t>
  </si>
  <si>
    <t>Implementation of a Registry and Biobank on Bone Infection to Improve Patient Outcomes and Research Efforts</t>
  </si>
  <si>
    <t>Stephen Kates</t>
  </si>
  <si>
    <t>Orthopaedic Surgery</t>
  </si>
  <si>
    <t>The rationale for development of a Registry dedicated to bone infection is based on an absence of methods to collect multicenter de-identified data from patients who have suffered an infection. Most individual centers do not see enough cases to draw meaningful conclusions about treatments used, patient factors and institutional factors. The multiple variables that are thought to affect outcomes require a larger sample size to perform proper statistical analysis.Infection remains a serious problem in orthopedic and trauma surgery. The exact incidence of bone and joint infections remains unknown. The emergence of multiple drug resistant organism (MDRO) induced infections has altered the treatment and reduced the success rates following treatment of infection. Some countries such as the US record hospital admission rates for extremity infection with hospital surveys, but this seems to be the exception rather than the rule. The lack of detailed information collected about actual cases of bone and joint infection creates difficulty for the researchers attempting to gather enough cases of infection to perform proper research. A major limitation in the ability to understand and treat musculoskeletal infection is the lack of knowledge of the host humoral response during acute and chronic infection. A leading theory to explain the variable susceptibility to Staphylococcus aureus, and the more virulent Methicillin-resistant Staphylococcus aureus (MRSA) strains in particular, is that patients who succumb to infection fail to mount a protective immune response due to limitations of the host response and/or the elaborate immune invasive mechanism utilized by the pathogen.</t>
  </si>
  <si>
    <t>No direct benefits</t>
  </si>
  <si>
    <t>Patients 18 years and older will be able to participate with the exception of prisoners. This patient population is being excluded due to concerns of non-compliance for follow-up appointments and a higher likelihood of having a recent history of substance abuse (also an exclusion criteria). We are also excluding individuals with Limited English Proficiency to avoid any translational errors or misunderstandings since our clinical research forms are translated for the dominant language at each site.</t>
  </si>
  <si>
    <t xml:space="preserve">The aim of this study is to establish an international registry of over 300 patients with deep infections involving the bone and/or joint from =20 centers representing all regions of the world with varied hospital and surgeon practice settings to ensure that registry analyses and research reflect typical clinical practice; thereby providing optimal guidance for patients, clinicians, and healthcare researchers. A data collection platform that minimizes entry burden collects most information at the time of surgery, and uses internet technology to minimize data entry will be used. The registry will include (1) baseline patient attributes; (2) surgical approach, implants and technology; (3) hospital course; (4) surgeon and institutional characteristics; (5) longitudinal patient outcome, (6) post-procedure complications and revisions, (7) serum/tissue/drainage samples. </t>
  </si>
  <si>
    <t>The operational team will be chaired by the PMA from AOCID. It will consist of the data managers and/or research nurses from the referral sites, representatives from the Central Data Management and Statistic Unit and an administrator for the regulatory affairs and quality management.The operational team is responsible for the overall coordination of the project. This includes the arrangement of support for the contract duties, the distribution of sites metrics, such as the number of patients included, coordination of the referral sites and the organization of Site Training. Also, the operational team will prepare and distribute the agenda and minutes. Finally, the operational team will support the preparation of publications.During the inclusion period, the operational team will meet every month by telephone conference and every 12 months in a plenary session. After completion of recruitment, the team will meet at least every 12 months in a plenary session. The project manager is responsible for the preparation of the minutes of each meeting and circulation of this document.Prior to enrolling the first patient, the clinical investigation site PI(s), sub-investigators, and the Study Coordinator(s) will undergo a defined training program, where explanations of the CIP procedures, inclusion and exclusion criteria, Sponsors/CRO SOPs, and the eCRFs will be explained. The training will be performed by AOCID. A training record is maintained for all investigation site staff involved in study specific activities. In the case of a change in the study personnel, the new staff will be retrained. The Study Coordinator with primary responsibility for managing the study at each site will be provided with comprehensive training on the procedures, post-procedure patient management, CIP, and duties and responsibilities of the Study Coordinator. An ISF will be provided to each investigation site for holding all essential documents and training documentation. In addition a Video clip will be provided to show correct specimen collection, labeling, packing and shipping. The PI at each investigation site will be responsible for the supervision of the trial and will provide direction and training to all other research staff, as necessary.Within our individual site, weekly meetings will be held in order to maintain study integrity and move the project forward.</t>
  </si>
  <si>
    <t>The scientific basis of this research study is to create an international registry (large collection of information) on musculoskeletal infection cases with information about people who have an infection and trends in infections, as well as information about the effectiveness in treating these infections.This research is being done because infection remains a serious clinical problem in orthopaedic surgery. More types of infections have become resistant to multiple drugs. This has changed the treatment and reduced the success rates of joint prosthesis (replacements) and fraction fixation devices following treatment of infection. We want to research these infection trends so we know how best to treat them in the future.</t>
  </si>
  <si>
    <t>Patients will be presenting to clinic for issues related to possible infections unrelated to the study. Patients that meet the inclusion criteria will be asked if they are interested in participating. Inclusion criteria requires:ò	Patients aged 18 years or olderò	Confirmed Staphylococcus (OSSA/MSSA and MRSA) with one (or a combination) of the following:        o	Osteomyelitis of a long bone        o	Prosthetic joint/fracture fixation hardware infection        o	Infection around an arthroplastyOnce a possible study patient is identified, they will be asked if they are interested in participating in the research study, if so, patients will be given the informed consent to review and sign. Contact information will be obtained as it is for standard of care in the clinic. No special measures will be taken outside of their normal visits to enroll them in our study besides the consenting process.</t>
  </si>
  <si>
    <t>Our primary objective is to establish an international registry with AOCID of over 300 patients with deep infections involving the bone and/or joint from =20 centers representing all regions of the world with varied hospital and surgeon practice settings to ensure that registry analyses and research reflect typical clinical practice thereby providing optimal guidance for patients, clinicians, and healthcare researchers. Our secondary objective is to:ò	Investigate the association between independent demographic and treatment-associated factors and outcome(s) of infection. ò	Establish a practice network that includes =20 geographically distributed centers. ò	Establish a Data Coordinating Core team with AOCID using a data collection platform that minimizes entry burden, collects most information at the time of surgery, and uses Internet technology to minimize data entry. ò	Establish a Statistical Support team with AOCID to implement cutting-edge statistical techniques. ò	Establish an Outcomes Measurement Team with AOCID and Investigators from the Clinical Priority Program (CPP) team to advance the science of infection-specific and global patient-reported outcomes to support efficient data collection of web-based, longitudinal data in this registry and future comparative effectiveness research. ò	Develop new assessment tools and conduct research useful to clinical practice. Establish consensus on the definition of treatment, validate, and refine prediction algorithms for patients at risk for failure.This study has been running for four years under the direction of Dr. Stephen Kates and the AO Foundation (non-profit orthopaedic organization). All research activities are in the best interest of the community and its members and follow all local laws and cultural regulations. There are no interventions associated with this study and all procedures follow typical visits for patients that suffer from these types of infections.</t>
  </si>
  <si>
    <t>The present study is a prospective case series conducted in =20 sites all over the world.Recruitment will be the responsibility of the site PI and they may delegate it to colleagues in compliance with their local EC/IRB guidelines. It will be desirable to include patients with a variety of different implants, procedures and prostheses. Although there is a preference for internal fixation cases with infections, many fractures are treated with arthroplasty. Therefore, inclusion of cases of infection around an arthroplasty will be desirable.Informed consent (or assent with family member consent) will be obtained for each case. The consent form will be in the patientÆs native language. The risk to patients in the study is loss of privacy. To guard against this, each center will be issued a kit for participation including collection and shipping materials for specimens. The patients will be assigned a study number and the site investigators will log the patients into the site log provided.Visit 1: Baseline/Screeningò	Potential study patients are informed about the study by the investigator or study coordinator. Before any study-specific examinations are performed, the patient gives written informed consent to participate in the study according to the CIP. The signed informed consent form is placed into the patientÆs file. A copy of the informed consent form is handed over to the patient. If the patient is not able to give written consent, a witness needs to sign the document and the patient retrospectively as soon as possible.ò	Patient's comorbidity are determined using Charlson Co-morbidity index (CCI)ò	All inclusion and exclusion criteria are checked to decide if the patient can participate in the study.ò	All patients that were screened for the inclusion and exclusion criteria are entered on the screening and enrolment log maintained at each clinic. ò	Demographics, medical history and information about analgesics therapy are obtained.ò	The study-specific questionnaires are completed on a worksheet.ò	The data are entered into the electronic CRF (eCRF û RedCap-System).ò	Determination of laboratory parametersò	Blood drawings and infectious samples are collected and shipped This visit can be performed over the duration of several separate days. In this case, the investigator should make sure that the patientÆs clinical manifestation does not significantly deteriorate during this period. If any of the above conditions are not met, the recruitment process is stopped. The patient is screened again for eligibility and a new informed consent form needs to be signed.Visit 3: Follow-up at 1 month +/- 7 daysò	Completion of study-specific questionnairesò	Data collection of mortality, readmissions and further complicationsò	Screening for any AE including documentation and reportingò	Data verification and entry into the eCRFò	Appointment for the next visit Visit 4: Follow-up at 6 months +/- 14 daysò	Completion of study-specific questionnairesò	Data collection of mortality, readmissions and further complicationsò	Screening for any AE including documentation and reportingò	Blood drawings and tissue samples are collected and shippedò	Data verification and entry into the eCRFò	Determination of laboratory parametersò	Appointment for the next visit Visit 5: Follow-up at 12 months +/- 30 daysò	Completion of study-specific questionnaires ò	Data collection of mortality, readmissions and further complicationsò	Screening for any AE including documentation and reportingò	Data verification and entry into the eCRFò	Blood drawings and tissue samples are collected and shipped Premature Study TerminationPatient participation in the study may end prematurely for one of the following reasons:ò	Voluntary withdrawal of informed consentò	Deathò	Screening failure (patient not meeting eligibility criteria)ò	Physician discretion (eg, patientÆs non-compliance with CIP)ò	Loss to follow-upò	Termination of study by the Sponsor</t>
  </si>
  <si>
    <t>1 due to partnership with AOCID?</t>
  </si>
  <si>
    <t>HM20006502</t>
  </si>
  <si>
    <t>A Pragmatic Observational Treatment Integrity Instrument for Child Therapy</t>
  </si>
  <si>
    <t>Reliable and valid measurement forms the foundation of science. Unfortunately, implementation science has yet to build a strong measurement tradition (Berwick, 2005;Glasgow &amp; Riley, 2013). Many existing instruments of critical constructs are not suited for implementation research because they are impractical (too long, too difficult to use) and not validated for use in community settings (Glasgow, 2013; Rabin et al., 2012). The development of instruments that are both practical and validùpragmaticûis critical for addressing the existing measurement gap. However, it is an open question whether it is feasible to develop pragmatic instruments that strike the right balance between validity evidence and practicality. The goal of this proposal is to develop a pragmatic observational treatment integrity instrument and, in so doing, provide an answer to this key measurement question facing implementation science. This proposal represents the next step in a program of research funded by NIMH that has produced a set of observational treatment integrity instruments with validity evidence and positions this proposal to significantly impact the field. Moreover, the proposed research is consistent with NIMHÆs Strategic Plan to identify effective implementation processes and mechanisms to increase the uptake of evidence-based treatments (EBTs) through the PAR priority, ôdevelopment and/or use of applicable outcomes, measures, and analyses related to the models usedö.        Pragmatic instruments are a priority for implementation science (Berwick, 2005;Glasgow &amp; Riley, 2013). Research designs have outpaced instrument development. Pragmatic trials promise to improve the quality of care in community settings (Chamberlain, Roberts, Jones, Marsenich, Sosna, &amp; Price, 2012), but implementation research has not paid equal attention to instrument development (Berwick, 2005;Glasgow &amp; Riley, 2013). Experts have called for researchers to address this gap through the development of pragmatic instruments (Berwick, 2005;Glasgow &amp; Riley, 2013), defined as practical instruments that are: (Glasgow &amp; Riley, 2013; Schoenwald, Garland, Chapman, Frazier, Sheidow &amp; Southam-Gerow, 2011) (a) Short and easy to administer; and (b) Validated for use in community settings. Though pragmatic instruments are needed, few exist so it is not known if practical instruments with validity evidence can be developed (Glasgow &amp; Riley, 2013) To progress, research needs to determine if it is possible to accomplish this goal.        Pragmatic treatment integrity instruments that can serve as quality control tools in community settings would advance implementation research. Treatment integrity is critical to implementation research (Hogue, Ozechowski, Robbins, &amp; Waldron, 2013; McLeod, Southam-Gerow, Tully, Rodriguez, &amp; Smith, 2013; Shoenwald et al., 2011) and its integrity instruments can play a key role in quality control efforts (i.e., methods used to establish and sustain EBT integrity; Schoenwald et al. 2011). Three unique components are relevant to quality control in implementation research: adherence, competence, and differentiation (Allen, Linnan, &amp; Emmons, 2012; Bellg et al., 2004; McLeod et al., 2013; Schoenwald et al., 2011). Adherence refers to the extent to which an EBT is delivered as designed, whereas differentiation assesses if therapists deviate from an EBT. And Competence refers to the skill and responsiveness demonstrated by the therapist when delivering an EBT. Integrity instruments with certain features are key to quality control efforts designed to promote EBT implementation, sustainability, and evaluation in community settings: (a) Quality (competence) and quantity (adherence) is assessed; and (b) Deviations from the EBT protocol are tracked (differentiation). Unfortunately, as detailed later, most existing integrity instruments are not designed to support quality control efforts (Schoenwald et al., 2011; Smith, Gianini, Garner, Malek, &amp;Godley, 2014).        Developing a pragmatic observational integrity instrument that is practical and has validity evidence would benefit the field. Treatment integrity measurement in implementation research has been hampered by impractical instruments that lack validity evidence for use in community settings (Schoenwald et al., 2011; Schoenwald &amp; Garland, 2013). Observational assessment is the gold standard in integrity research as it provides objective and highly specific information regarding therapist performance (Hogue, Liddle, &amp; Rowe, 1996; McLeod, Southam-Gerow, &amp; Weisz, 2009; Mowbray, Megivern, &amp; Holter, 2003). However, observational coding is time and resource intensive so it is impractical to use most observational treatment integrity instruments in low-resource settings (Schoenwald et al., 2011).        To date, most efforts to develop practical treatment integrity instruments have attempted to overcome the burden of observational coding systems by focusing on therapist and client- ratings of integrity (Chapman, McCart, Letorneau, &amp; Sheidow, 2013; Hogue, Dauber, &amp; Henderson, 2014; Weersin, 2000). However, concerns about the validity of these instruments exist (McLeod et al., 2009; McLeod, Islam, &amp; Wheat, 2013), as scores on therapist- and client-reported integrity instruments have generally failed to show adequate correspondence with observational instruments (Chapman et al., 2013, Hogue et al., 2014; Hurlburt, Garland, Hguyen, &amp; Brookman-Frazee, 2010; Martino, Ball, Nich, Frankforter, &amp; Carrol, 2014). Thus, shorter observational instruments may represent a good balance of feasibility and validity, providing a viable quality control tool option for use in community settings.        Is it possible, however, to make observational measurement more practical while maintaining most of its psychometric strength? Some evidence suggests it is. For example, research has indicated it may be possible to reduce the time required to produce observational ratings that are reliable and maintain predictive validity (Weck, Hillin, Schermelleh-Engel, Rudari, &amp; Stangier, 2011; Weck, Grikscheit, Hofling, &amp; Stangier, 2014). Thus, rather than coding an entire session, it may be possible to code part of a session. Second, some researchers have produced observational instruments with a small number of items (Hogue et al., 2008; Sheidow, Conohue, Hill, Henggeler, &amp; Ford, 2008; Smith et al., 2014. Thus, a practical (i.e., small number of items, short coding time) observational treatment integrity instrument is a feasible goal. However, the validity of these practical observational integrity instruments for use as a quality control tool remains untested and represents a goal of this proposal.        Development of a pragmatic observational treatment integrity instrument. By virtue of our nearly completed NIMH R01 project developing observational treatment integrity instruments, we are poised to develop a pragmatic observational integrity instrument with the following characteristics: (a) Practical û Short (~12 items) and quick to code (based on short observation lengths), yielding an instrument that may be easy to use in low-resource settings; and (b) Valid for use as a quality control tool, producing scores that are sensitive to change, largely yield the same information as the full coding system, and have strong associations with outcomes of treatment. A pragmatic observational integrity instrument with these qualities would have applications for quality control efforts in community settings (i.e., training, supervision, quality monitoring).2,4 Moreover, conducting this research would allow us to develop pragmatic instruments that balance validity evidence and practicality (Glasow &amp; Riley, 2013).</t>
  </si>
  <si>
    <t>We do not anticipate any benefits beyond those posed in the initial YADS or CCT IRB protocols as the participants have already completed the study.</t>
  </si>
  <si>
    <t>The overall purpose of the proposed research project is to develop a short, easy to use treatment integrity instrument to facilitate the characterization of evidence-based practices for youth diagnosed with anxiety disorders.</t>
  </si>
  <si>
    <t>All persons assisting with the research will have taken and completed the CITI training course and have been trained by the principal investigator and project coordinator on all research-related duties. Communication among team members will occur regularly and consistently through the use of email and phone, as well as in-person meetings. All staff will have a team director with contact information. Staff will be informed that potential adverse events or problems with study conduct should be brought the to immediate attention of the PI. The PI will have contact information for the Office of Research (office phone number, office address) in the event that they have any questions or concerns. We plan to maintain regular communication via email and phone.</t>
  </si>
  <si>
    <t>The scientific benefit of this study will be to produce a pragmatic treatment integrity instrument with the maximum degree of score reliability, score validity, and utility that addresses measurement gaps in therapy research. This will not only add to the literature regarding reatment integrity, but will also add to the literature related to the potential for evidence-based programs to help reduce risk for emotional/behavioral disorders in youth children</t>
  </si>
  <si>
    <t>Aim 1. To develop a short, pragmatic, observational treatment integrity instrument known as the Treatment Integrity Measure -- Efficient(TIME)Aim 2. Optimize practicality and validity evidence of the TIME instrument</t>
  </si>
  <si>
    <t>Overview: The goal of the proposed project is to develop the TIME (Treatment Integrity MeasureûEfficient). TIME will (a) be developed from existing observational treatment integrity instruments with validity evidence drawn from efficacy and effectiveness RCTs and (b) contain 3 Scales that represent key integrity components: Adherence, Differentiation, Competence. Study goals will be realized via 2 Aims. We will develop a short instrument, using Rasch measurement models to identify a small number of items that assess the full range of integrity and closely replicate the scores from the full set of items (Phase 1; this will occur between April and August of 2016). TIME will then be used to code sessions (sessions have already been recorded) from 3 RCTs (1 efficacy, 2 effectiveness) and the resulting data used to determine the shortest observation length that retains reliable and valid measurements (Phase 2; this will occur from August 2016-July 2017). There will be no contact with any study participants, as their data has been collected for previous trials and those trials have ended. The end product, TIME, will be a prototype for a practical observational treatment integrity instrument with validity evidence for use as a quality control tool.Phase 1: Overview (April '16-August '16): In Phase 1, existing data will be used to identify a small number of items in each of the 3 treatment integrity components (adherence, differentiation, competence) that retain the reliability and validity characteristics of the full set of items. Once identified, the item list will be distributed to experts in CBT for youth anxiety (Bruce Chorpita, Ph.D., Phillip C. Kendall, Ph.D.) and quality control systems used in community settings (Chorpita) who will provide feedback on the items. The goal of Aim 1 is to develop the TIME from validated instruments that will contain 3 Scales representing key treatment integrity components: Adherence, Differentiation, Competence. All Aim 1 analyses will be based on the 3 source instruments: the Cognitive-Behavioral Therapy Adherence Scale for Youth Anxiety (CBAY-A; Southam-Gerow et al., 2015), the Cognitive-Behavioral Therapy Competence Scale for Youth Anxiety (CBAY-C; Southam-Gerow, McLeod, Quinoy, &amp; Eonta, 2010), and the Therapy Process Observational Coding System for Child Psychotherapy û Revised Strategies Scale; (TPOCS-RS; McLeod, Smith, Southam-Gerow, Weisz, &amp; Kendall, 2014). These instruments have been used to code sessions from an efficacy trial and 2 effectiveness trials (N = 144 youth, N = 1521 sessions) as part of existing VCU IRB protocols (HM12868, HM14450). We will use these data to identify a small number of items for each of the 3 TIME Scales. See below (Phase 1, Hypothesis 1) for more detailed description of this process.Phase 1, Hypothesis 1: Item Response Quality. Items identified for each Scale (Adherence, Differentiation, Competence) will: (a) Assess the full-range of integrity from novice- to expert-level; (b) Discriminate integrity across settings (research, community), treatments (CBT, usual care), therapists, and clients; (c) Be parsimonious, a small number feasible for routine use; and (d) Yield scores that are strongly associated with scores based on the full set of items. Hypothesis 1 will be evaluated using Rasch rating scale models. The Rasch model is a probabilistic measurement model, according to which, for the standard dichotomous model, the probability of a correct response is the net result of the ability of the respondent and the difficulty of the item. For example, a respondent with high ability who encounters an easy item will have a high probability of a correct response. For the present case, this dichotomous model is extended to the case of rating scale data (i.e., ordered categorical ratings) as well as a nested data structure that includes multiple sessions within clients who are nested within therapists, and their interactions are judged by an external, trained rater. The measurement models will be performed using WINSTEPS58 and FACETS59 software, along with multilevel modeling formulations of the Rasch model (i.e., hierarchical generalized linear measurement models). To identify a small number of items from each integrity component that retain the level of reliability and validity of the full component, 6 steps will be taken. First, the standardized mean square item fit statistics will be reviewed for items providing evidence of redundancy (i.e., Outfit ZSTD = -2.062). Second, the item difficulty estimates will be evaluated relative to the distribution of therapists and clients to identify key items that assess therapists at each level of integrity, ranging from the highest (i.e., expert) to lowest (i.e., novice) levels. This will ensure that a relatively small number of items can be used to assess the full range of integrity. Third, the therapist and client reliability and separation statistics will be evaluated for the small group of items to determine the relative decrement to reliability of removing items. Fourth, inter-rater reliability and coder effects will be evaluated in FACETS, and items with evidence of low reliability or coder effects will be replaced with alternatives from the full item pool. Fifth, Rasch scores will be produced based on the full and reduced set of items. The correlation between the 2 scores will be estimated to reflect the percentage of variance based on the full set of items that is replicated by the parsimonious set of items. Sixth, the scores based on the parsimonious set of items will be specified as outcomes in multilevel models, and covariates will be included to test for differences between CBT and usual care, along with research and community based settings. These results will be compared to those from the same models with scores from the full set of items. Combined, the results from evaluating Hypothesis 1 will provide multiple sources of evidence to support or refute the use of a small group of items to measure integrity as a quality control indicator intended for use in community settings. Once identified, the items will be sent to experts in CBT for youth anxiety (Chorpita, Kendall) and quality control systems for community settings (Chorpita) for feedback.Phase 2: Overview (August '16-July '17)The goal of phase 2 is to optimize the practicality (time to administer) and validity evidence of the TIME Scale scores. The TIME will be used to code sessions from 1 efficacy and 2 effectiveness RCTs. Each session (N = 1521) will be rated for 5, 10, 15, and 20 minutes. These data will be used to determine which observation length provides the best balance between practicality and validity evidence. All phase 2 analyses will be based on the TIME Scale scores. TIME Scale scores will be created by averaging items within each Scale (Adherence, Differentiation, Competence) for each observation length (5, 10, 15, 20 minutes). For the validity analyses, 3 integrity (CBAY-A, CBAY-C, TPOCS-RS) and 4 outcome instruments will be used. The 4 outcome instruments are the following: Child Behavior Checklist (CBCL, Achenbach, 2011), Anxiety Disorders Interview Schedule (ADIS, Silverman &amp; Nelles, 1988), ChildrenÆs Interview for Psychiatric Syndromes (CHiPS; Teare, Fristad, Weller, Weller, &amp; Slamon, 1998), and the Diagnostic Interview Schedule for Children-IV (DISC-IV; Fisher, Lucas, Lucas, Sarsfield, &amp; Shaffer, 2006). Inter-rater reliability of each TIME item will be calculated using the ICC statistic to identify differences in coder performance based on each observation length. See below for more detailed information about Phase 2.Phase 2, Research Question 1: Optimize Practicality. What is the shortest observation length that produces reliable estimates of the 3 TIME Scale scores? We will conduct Generalizability and Decision Studies to determine for each observation length (5, 10, 15, 20 minutes) how many sessions need to be coded to produce reliable estimates across different sources of variation in the TIME Scales (Adherence, Differentiation, Competence). The nested design will be accounted for in the ICC calculations. We will use mixed-effects regression models with restricted maximum likelihood estimation in SAS 9.4 to partition the variance of the codersÆ ratings into the following random factors: (a) therapist, (b) client (nested in therapist), and (c) session (nested within child). Study, treatment, and coder will represent fixed effects. Each factor represents a source of variation that may need to be taken into consideration when using integrity instruments as a quality control tool. We will run a separate analysis for each TIME Scale and observation length. If a factor is significant we will conduct follow up analyses. We will estimate generalizability and phi coefficients based on the results of the above model. This will determine how many sessions are needed to produce a reliable estimate for each Scale and observation lengthùe.g., if a factor accounts for significant variation in the Adherence scale for a 5-minute segment we can determine how many sessions need to be coded to produce a reliable estimate. We will pick the model (# of sessions) in which the generalizability and phi coefficients both exceed. These analyses will help answer the following questions related to practicality: (a) Is each observation length sensitive to factors that influence the performance of each TIME Scale? and (b) How many sessions need to be coded to achieve a reliable estimate across the different observation lengths for each significant factor?Phase 2, Research Question 2: Criterion Validity. What is the shortest observation length that represents the best combination of (a) sensitivity to change and (b) evidence of convergent validity across the 3 TIME Scale scores based upon comparisons with the benchmark full session scores independently archived for the 3 RCTs? We will use mixed effects regression models with random intercepts and slopes in SAS 9.4 to account for nesting; the analyses described above will be used to determine the level of analysis (session- vs. client-level) for the 3 TIME Scale scores (Adherence, Differentiation, Competence). These scores will be calculated for each observation length (5, 10, 15, 20) and regressed on the full session benchmark DVs (CBAY-A, CBAY-C, TPOCS-RS) to determine the shortest observation length that is sensitive to change and yields the strongest association with the full session benchmark ratings (i.e., convergent validity evidence).Phase 2, Research Question 3: Differentiation. What is the shortest observation length that shows sensitivity to differences in integrity between CBT and usual care across the TIME Scale scores? SAS 9.4 will be used to answer this question using the model specified above with the addition of treatment and interaction terms. A separate mixed model will be estimated for each TIME Scale and observation length, with a dichotomous indicator for CBT versus usual care entered at therapist level. This will determine which TIME Scale scores have detectable differences between CBT and usual care.Phase 2, Research Question 4: Predictive Validity for Outcomes. What is the shortest observation length that predicts improvements in symptoms and diagnostic remission at follow-up across the 3 TIME Scale scores? Integrity-outcome relations will be evaluated using mixed effects regression models in SAS 9.4 for the symptom outcomes and single level logistic regression models for the diagnostic remission outcome. Symptom DVs are CBCL Internalizing, Externalizing, and Anxious-Depressed scales collected at baseline, post-treatment, and follow-up. We will estimate a trajectory on each DV for each client, including random intercepts (baseline value) and slopes (change over time), and we will only test DVs that evidence significant change. Each TIME Scale and observation length will be entered as a predictor in separate models, with the level of modeling (time-varying, client-level, or therapist-level) guided by the results from Aim 1. In each model, there will be a main effect for treatment, and interactions will be specified between TIME and the slope term. This will test for differences in outcome slopes based on the level of integrity as measured by TIME. Subsequent models can include additional interactions to test for differential associations from treatment to treatment. Diagnostic remission will be tested in a single-level model to determine the association between TIME scores and the log-odds of diagnostic remission at post-treatment.Study participants and treatment programsTherapy data have previously been collected from 144 youth participants from 1 efficacy and 2 effectiveness RCTs evaluating CBT for youth with anxiety disorders that have been used in existing IRB protocols (HM12868, HM14450): (a) Coping Cat Trial (CCT; Kendall, Judson, Gosch, Flannery-Schroder, &amp; Suveg, 2008); (b) Youth Anxiety Study (YAS; Southam-Gerow, Weisz, Shu, McLeod, Gordis, &amp; Connor-Smith, 2010); and (c) Child Services &amp; Treatment Enhancement Projects (STEPS; Chorpita et al., 2013). These data include previously recorded video/audio recordings, demographic information, and outcome (e.g., symptoms/diagnoses/daily functioning). Each participant will meet the following criteria: (a) At least 2 codable sessions, and (b) Received treatment from a single therapist. All youth (M = 10.30, SD = 1.91, range 7-15; 61.11% Caucasian; 53.47% male) met diagnostic criteria for a primary anxiety disorder. There are 80 therapists (58.75% Caucasian; 16.25% male). Our data include 2 CBT programs (Coping Cat, MATCH-A) and usual care. Coping Cat (Kendall &amp; Hedtke, 2006) is a 16-20 session CBT program. The first 8 sessions focus on anxiety management skills (e.g., relaxation); the last 8-12 sessions involve exposures. MATCH-A (Chorpita &amp; Weisz, 2009) is a modular CBT program that permits the flexible administration of sessions preceding exposures. The effectiveness trials (YAS, STEPS) both include a usual care condition in which therapists used interventions typically employed in their everyday practice. These RCTs provide multiple sources of evidence for evaluating the valid use of the TIME Scale scores as a quality control tool: (a) The same EBT (Coping Cat) tested in efficacy and effectiveness studies, which will ensure the TIME Scale scores can capture variation in integrity across research and community settings; (b) Two EBTs (Coping Cat, MATCH-A), which will establish whether the Scale scores can assess integrity across distinct EBTs; and (c) Non-EBT therapy (usual care), which will establish if the Scale scores can identify differences between EBTs and usual care.</t>
  </si>
  <si>
    <t>HM20011134</t>
  </si>
  <si>
    <t>Development of Psychosocial Need Assessment for Cystic Fibrosis</t>
  </si>
  <si>
    <t>Cystic fibrosis (CF) places children and adolescents at risk for respiratory and digestive difficulties. Effective treatment of CF symptoms requires daily adherence to respiratory therapies and dietary management. Daily CF care can place a significant treatment burden on youth and their caregivers; average adherence rates for youth with chronic diseases have been reported as 50% (Rapoff, 1999). Additionally, youth with CF and their caregivers are at increased risk for mental health problems, such as anxiety and depression (Quittner et al., 2014). Oppositional behavior and inattention can also complicate management of chronic diseases, such as CF (Smith &amp; Wood, 2007). Youth with CF and their caregivers must also be able to effectively communicate with each other, their family and friends, and their care team about numerous issues related to CF. Common topics include the life course and progression of CF, adjusting to CF as youth develop, and care planning. In summary, youth with CF and their caregivers encounter numerous situations which may necessitate psychosocial support.As evidenced by the CF FoundationÆs introduction of Mental Health Coordinator grants, psychosocial support for pediatric patients with CF and their families has been a recent point of emphasis for care teams across the United States. The diverse range of psychosocial needs, however, can make it challenging for care teams to identify the most pressing issues for each of their patients and tailor their recommendations accordingly. Families may need support regarding any combination of issues related to treatment adherence, general mental health, or CF-related communication. Further, even if a need is present, family members frequently experience varying levels of motivation to engage with psychosocial support (Staudt, 2007). Given the heterogeneity in family needs and motivations, health professionals would benefit from an assessment tool that identifies the individual needs and priorities of their patients. Efficient identification of high-need and high-priority targets for psychosocial support may also improve rapport between patients and psychosocial team members and increase the likelihood of patient follow-through on care team recommendations. However, few assessment tools are readily available for health professionals that can assist in the collection of this important information, especially in the context of CF care.ReferencesCadman, D., Boyle, M., Szatmari, P., &amp; Offord, D. R. (1987). Chronic illness, disability, and mental and social well-being: findings of the Ontario Child Health Study. Pediatrics, 79(5), 805-813.Cassileth, B. R., Lusk, E. J., Strouse, T. B., Miller, D. S., Brown, L. L., Cross, P. A., &amp; Tenaglia, A. N. (1984). Psychosocial status in chronic illness: A comparative analysis of six diagnostic groups. New England Journal of Medicine, 311(8), 506-511.Kingston, P. (1984). æBut they aren't motivatedàÆissues concerned with encouraging motivation for change in families. Journal of Family Therapy, 6(3), 381-403.Quittner, A. L., Goldbeck, L., Abbott, J., Duff, A., Lambrecht, P., SolΘ, A., ... &amp; Blackwell, L. (2014). Prevalence of depression and anxiety in patients with cystic fibrosis and parent caregivers: results of The International Depression Epidemiological Study across nine countries. Thorax, 69(12), 1090-1097.Rapoff, M. A. (1999). Adherence to Pediatric Medical Regimens . New York, NY: Kluwer Academic/Plenum Publishers.Smith, B. A., &amp; Wood, B. L. (2007). Psychological factors affecting disease activity in children and adolescents with cystic fibrosis: medical adherence as a mediator. Current Opinion in Pediatrics, 19(5), 553-558.Staudt, M. (2007). Treatment engagement with caregivers of at-risk children: Gaps in research and conceptualization. Journal of Child and Family Studies, 16(2), 183-196.</t>
  </si>
  <si>
    <t>There are no direct benefits to participants from participation in this study.</t>
  </si>
  <si>
    <t>Individuals with limited English proficiency will be excluded from participation due to limited study resources to adequately adapt and administer the interview being developed and validated in this study. As this is the initial development of the measure, current research does not offer the prospect of direct benefit to individual participants, and therefore those excluded from the study are not being denied access to services.</t>
  </si>
  <si>
    <t>The proposed study will develop a reliable, valid, and clinically useful assessment tool for health professionals working with youth with CF and their caregivers. We hypothesize that the assessment interview will demonstrate good internal consistency and reliability. We also hypothesize that family responses on the interview will be significantly associated with measures of child and parent mental health, treatment adherence, and indicators of physical health.</t>
  </si>
  <si>
    <t xml:space="preserve">The research team will hold weekly in-person meetings to discuss the status of participant recruitment, data collection, and data entry/management. All research is reviewed at cystic fibrosis pre-clinic meetings where physicians, social workers, psychologists, and staff members discuss patients and potential research participants. As the study will take place during a routine clinic visit, any adverse events or problems associated with study conduct will be immediately reported to the PI, who is present during clinic hours. Additional communications will be conducted via email or telephone during the week, as necessary. </t>
  </si>
  <si>
    <t>The results of this study will help health professionals provide more effective care for patients of CF and their family. It will result in the development of a brief assessment tool that CF care providers can use in their clinical work to identify specific areas of psychosocial needs for their patients.</t>
  </si>
  <si>
    <t>Potential participants will be identified by research staff through reviewing CF clinic schedule using information that is readily available in the patient's medical record. Once identified, recruitment will occur entirely within the cystic fibrosis clinic of Chilrden's Hospital of Richmond at VCU. Participants will be approached by the research team during routine clinic visits. Any member of the research team may approach potential participants about the study. During initial recruitment contact, a research team member will provide a brief overview of the study and answer any initial questions that families may have. If families indicate that they are interested, then they will complete the study consent process.</t>
  </si>
  <si>
    <t>The study has three primary aims:1.) A brief assessment interview will be developed to evaluate the psychosocial needs and interest in treatment for youth with CF and their families. The assessment will be developed to emphasize brief administration, and the questions contained in the interview will be acceptable to families to answer.2.) The reliability of the assessment interview will be evaluated through the calculation of internal consistency, inter-rater reliability, and test-retest reliability values.3.) The convergent validity of the assessment interview will be evaluated based upon correlations between brief rating scales of treatment adherence and mental health. The predictive validity of the interview will be evaluated based upon associations with health status data, such as lung functioning and body mass index.</t>
  </si>
  <si>
    <t>The study will be longitudinal in nature, consisting of two data collection points spaced approximately 3 months apart. Each data collection point will involve a combination of data collection approaches, which may include administration of a brief structured interview, a battery of online questionnaires, and a review of medical records.All patients ages 2-21 are eligible for study participation along with their caregivers, although the amount of study data that will be collected at each time point will vary depending upon the child's age. The differences are as follows:Children Ages 2-6: Medical record data will be collected, but patient will not complete interview or surveysChildren Ages 7-11: Medical record data will be collected and patient will complete interview with parent, but no surveys will be collected from patientChildren Ages 12 and older: Medical record data will be collected, patient will complete interview with parent, and patient will complete short survey batteryIn contrast, all caregivers, regardless of patient age, will complete the interview and complete their own set of surveys.After all necessary parties have provided consent, assent, and/or parental permission, data collection will begin. Caregivers will be the primary source of data, and they will complete the structured interview and a brief battery of follow-up surveys. The level of patient participation will vary with their age. Patients ages 2-6 will not participate in the interview or complete any survey measures. Patients ages 7-11 will participate in the interview with their caregivers, but will not complete any survey measures. Patients ages 12 and older will participate in the interview with their caregivers and complete survey measures.Families will participate in two separate data collection time points: a baseline evaluation and a three-month follow-up. Data collection at both time points will occur during routine clinical care visits to reduce the burden of study participation. The structured interview will be administered at both the baseline and follow-up study visit by either a licensed clinical psychologist or an advanced doctoral-level graduate student under the supervision of a licensed psychologist. After completing the interview, caregivers and patients ages 12 and older will then complete their online surveys. If participants need to leave the clinic before they complete the online surveys at either time point, they will provide an email address, which will then be used to send a secure link to finish their remaining questionnaires via REDcap at their convenience. Alternatively, participants will be provided paper copies of the REDcap surveys to complete and return to the research team at their convenience. Participants will be compensated at the end of their clinic visit for each time point. Caregivers will receive $20 and youth ages 7 and older will receive $10 at each time point, for total compensation of up to $60 per family over the two time points.The survey battery will consist of rating scales and questionnaires that will provide evidence for the validity of the newly developed interview. Measures of child mental health (e.g., depression, anxiety, inattention, oppositional/defiant behavior), caregiver mental health, and general family and caregiver stress will be administered. Other measures will examine CF-specific topics, such as treatment adherence, knowledge of CF and its treatment, and patient/ caregiver quality of life. A description of the specific questionnaire batteries are provided below. Included measures have demonstrated strong psychometric properties in prior research. Finally, general health status data from the clinic visits during which study participation occurs will be collected from patient health records. Specifically, the team will collect patient's Forced Expiratory Volume [FEV1], height, and weight through review of medical records.Measure List:Psychosocial Needs Interview (Completed by caregivers and patients at both time points): This structured interview will be administered independently to caregivers and adolescents by  either a licensed clinical psychologist or an advanced doctoral-level graduate student under the supervision of a licensed psychologist. The interview will take approximately 10 minutes to complete per person.Demographic Questionnaire (Completed by caregivers, first time point only): Caregivers will be asked to provide their age, biological sex, marital status, the number of individuals currently living in child's home, and years of education. They will also be asked to report their child's age and biological sex.Treatment Adherence Rating Scale (Completed by caregivers and patients, both time points): A 13-item rating scale that assesses patient adherence to various treatments for CF over the past two weeks, such as airway clearance, nutrition, and antibiotic use. Each item is rated on a 5-point Likert-type scale (1="never followed recommendations", 5 = "always followed recommendations"). Example items include "I did airway clearance for as long as recommended" and "I took calorie supplements as recommended". For additional information, see DeLambo, Ievers-Landis, Drotar, &amp; Quittner, 2004.Cystic Fibrosis Questionnaire, Revised (Completed by caregivers and patients, both time points): A rating scale that assess how CF care impacts patient and caregiver quality of life. To reduce participant burden, only two brief subscales of the questionnaire will be completed: Treatment Burden and Health Perceptions. Each subscale contains 3 items, which are rated on a 4-point Liker-type scale (1 = "Very False or Very Likely", 4 = "Very True or Very Likely"). Example items include "I feel healthy" and "I lead a normal life". For additional information, see Quittner, Buu, Messer, Modi, &amp; Watrous, 2005.Strengths and Difficulties Questionnaire (Completed by caregivers, first time point only): A 25-item rating scale that assesses caregiver perceptions of their child's overall mental health status over the past six months. Each item is rated on a 3-point Likert-type scale ("Not True", "Somewhat True", "Very True"). Example items include "Often loses temper" and "Many fears, easily scared". Two separate versions will be used: one version for caregivers of children ages 10 years of age and younger, and a second version for caregivers of children 11 years of age and older. For additional information, see Goodman, 1997 and Goodman, 2001.Barkley Deficits in Executive Functioning Scale (Completed by caregivers, first time point only): A rating scale that assesses caregiver perceptions of their child's cognitive abilities related to activities such as memory, inhibition, and planning/organization over the past 6 months. To reduce participant burden, caregivers will complete the brief screening version of the rating scale, which contains 20 items. All items are rated on a 4-point Likert-type scale (1 = "Never or rarely", 4 = "Very often"). Example items include "Procrastinates or puts off doing things until the last minute" and "Has difficulty explaining things in their proper order or sequence". For additional information, see Barkley, 2012.Columbia Impairment Scale (Completed by caregivers, both time points): A 13-item rating scale that assesses caregiver perceptions of their child's overall functional impairment. Each item is rated on a 5-point Likert-type scale (0 = "No problem", 4 = "Very bad problem"). An example item is "How much of a problem does your child have with getting along with other kids her/his age?". For additional information, see Bird, Shaffer, Fisher, &amp; Gould, 1993.Perceived Stress Scale (Completed by caregivers, both time points): A 10-item rating scale that assess caregiver's perceptions of their overall personal stress level. Each item is rated on a 5-point Likert-type scale (0 = "Never", 4 = "Very Often"). An example item is "In the last month, how often have you felt nervous and stressed?" For additional information, see Cohen, Kamarck, &amp; Mermelstein, 1983.NICHQ Vanderbilt Assessment Scale (Completed by caregivers, first time point only): A rating scale that assess the presence of disruptive behavior disorders in youth. To reduce participant burden, caregivers will only answer items related to the presence of symptoms of inattention (9 items), hyperactivity/impulsivity (9 items), and oppositional/defiant behavior (8 items). All items are rated on a 4-point Likert-type scale (0 = "Never", 4 = "Very Often"). Example items include "Does not seem to listen when spoken to directly" and "Argues with adults". For additional information, see Wolriach et al., 2003.Family Assessment Device (Completed by caregivers, both time points): A 12-item rating scale that assesses family communication, conflict management, and general family functioning. All items are rated on a 4-point Likert-type scale ("Strongly Agree" to "Strongly Disagree"). An example item is "Making decisions is a problem for our family"). For additional information, see Epstein, Baldwin, &amp; Bishop, 1983.Short Form-12 Health Survey (Completed by caregivers, both time points): A 12-item that assesses a caregiver's overall health-related quality of life. Participants will be asked about whether they feel their overall health status has affected their functioning at home, at work, and during leisure activities. An example item is "How much of the time in the past 4 weeks did you have a lot of energy?" For additional information, see Ware Jr., Kosinski, &amp; Keller, 1996.CF and School/Daycare Questionnaire (completed by caregivers, follow-up time point only): A 9-item questionnaire that assesses the number of days a child misses at school or with a child care provider due to CF-related activities, such as clinic visits or hospitalizations. The questionnaire also asks providers to indicate whether they feel their child's relationship with teachers/child care providers, relationship with peers, or overall academic functioning is impacted by their child's CF. Answers to these questions are rated on a 5-point Liker-type scale ("Stongly Agree" to "Strongly Disagree"). Example items include "My childÆs relationship with their teacher(s) was negatively impacted due to their CF management at school" and "My childÆs relationship with their peers were negatively impacted due to missing school because of their CF".Center for Epidemiologic Studies Depression Scale for Children (Completed by patients, both time points): A 20-item rating scale that assesses a child's symptoms of depression over the past week. Each item is rated on a 4-point Likert-type scale ("Not at All" to "A Lot"). Example items include "I felt down and unhappy" and "It was hard to get started doing things". For additional information, see Radloff, 1991.</t>
  </si>
  <si>
    <t>HM20013592</t>
  </si>
  <si>
    <t>Multi center prospective registry for periprosthetic fractures after hip or knee arthroplasty</t>
  </si>
  <si>
    <t>Post-operative periprosthetic fractures (PPFx) are a serious complication after hip or knee arthroplasties. As the number of arthroplasties of the lower extremity steadily increased in recent years, being a highly effective treatment in degenerative joint disease, this resulted In a secondary inerease in the rate of post-operative PPFx (1- 4).A thorough analysis of PPFx, including a correct classification, is cruci,al for the defining of a best treatment. Depending on the location and severity/complexity ofthe fracture itself, the stability of the implant and the quality of the bone stock, various treatment alternatives involving different surgical principles like e.g. retention vs exchange of implant components, different surgical techniques (minimal invasive vs open approach) , different devices for fracture fixation, use and type of bone grafting have been suggested (5-7).Although there is a fair agreement among the community that PPFx around a clearly stable component (Vanc0uver Type A and C) ╖can be treated conservatively or with osteosynthesis alone there is no gold standard treatment available for PPFx around a component where its stability is questionable or clearly loose (Vancouver 81-83). Nor is the benefit of additional grafting proven, or the best treatment for interprosthetic fractures known.A re.cently published systematic review revealed that the existing clinical evidehce on this topic is low [8]. A thorough analysis of the reported treatment options separated by PPFx classification was not possible due to inconsistency in reporting and small numbers of cases.To the best of our knowledge, no large prospective trials are available and existing recommendations are mainly based on smaller case series - most likely due to the fact that the surgical approach and the evolution of arthroplasties has changed considerably within the last 20 years. llt AO Foundation PPFx registry  The purpose of this prospective international, multicenter, observational registry is to gain insight into the osteosynthesis treatment of PPFx, the associated complications, and functional and patient reported outcome after PPFx of hip or knee arthroplasties.1.	Tsiridis E, Pavlou G, Venkatesh R, Bobak P, Gie G. Periprosthetic femoral fractures around hip arthroplasty: current concepts in their management. Hip international : the journal of clinical and experimental research on hip pathology and therapy. 2009; 19(2):75-86. PubMed PMID: 19462362.2.	Ruchholtz S, Tomas J, Gebhard F, Larsen MS. Periprosthetic fractures around the knee-the best way of treatment. European orthopaedics and traumatology. 2013;4(2}:93- 102. doi: 10:1007/s12570-012-0130-x. PubMed PMID: 23667400; PubMed Central PMCID: PMC3647095.3.	Liporace FA, Donegan DJ, Langford JR, Haidukewych GJ. Contemporary internal fixation techniques for periprosthetic fracture!;of the hip and knee. Instructional course lectures. 2013;62:317-32 . PubMed PMID: 23395037.4.	Johnston AT, Tsiridis E, Eyres KS, Toms AD. Periprosthetic fractures in the distal femur following total knee replacement: A review and guide to management. The Knee. 2012;19(3):156-62 . doi: 10.1016/j.knee.2011.06.003. PubMed PMID: 21741844 .5.	Duncan CP, Masri BA. Fractures of the femur after hip replacement. Instructional course lectures. 1995;44:293-304 . PubMed PMID: 7797866.6.	Brady OH, Garbuz OS, Masri BA, Duncan CP. The reliability and validity of the Vancouver classification of femoral fractures after hip replacement. J Arthroplasty. 2000;15(1):59-62 . PubMed PMID: 10654463.7.	Brady OH, Garbuz OS, Masri BA, Duncan CP. Classification of the hip. Orthop Clin North Am. 1999;30(2):215-20. PubMed PMID: 10196423.8.	Berry OJ. Epidemiology: hip and knee. Orthop Clin North Am. 1999;30(2):183-90. Epub 1999/04/10. PubMed PMID: 10196420.</t>
  </si>
  <si>
    <t>There are no potential direct benefits to participants in the study at this time.</t>
  </si>
  <si>
    <t>This study targets patients with a fracture around a total hip or total knee replacement.  That is the study population.</t>
  </si>
  <si>
    <t>The purpose of this prospective international, multi Center, observational registry is to gain insight into the treatment of periprosthetic fractures, the associated complications, and functional and patient reported outcome after periprosthetic fracture of the hip or knee arthroplasty.</t>
  </si>
  <si>
    <t>At VCU HS, we will regularly meet in person to discuss study progress.  We are a sub site of a larger project and the project coordination overall and communications will be handled by A0  clinical investigations in Switzerland.</t>
  </si>
  <si>
    <t>We hope that we can determine which treatments are best for periprosthetic fractures around a total knee replacement or around a total hip replacement.  There is no consensus right now in the medical community about what is best.</t>
  </si>
  <si>
    <t>This registry is a prospective project.  Data will be collected only after the patient/patient representative gives informed consent.  The patient is will be identified when they present to VCU HS/VCU HS clinic with a periprosthetic fracture. They will be recruited by the surgeon treating the patient and referred to the appropriate research coordinator for potential inclusion in the study. There are no recruitment materials other than the informed consent form.  Presence of the periprosthetic fracture around hip or knee will trigger potential recruitment activities.</t>
  </si>
  <si>
    <t>To foster an international registry for data collection and research on periprosthetic fracture treatments after hip been knee arthroplasty.1.  Influence of implants on outcome2.  Influence of surgical techniques on outcome3  Influence of bone grafting on outcome4.  Identification of risk factors for failure5.  Identification of postoperative rehabilitation programs and the possible influence on outcome6.  Influence of fracture type on outcome7.  To serve as a comparative data set for future studies with improved implants and techniques</t>
  </si>
  <si>
    <t xml:space="preserve">ò	Treatment/procedure  under investigationThis is an observational study (patient registry). All non-surgical and surgical treatments are per standard (routine) of care. The choice of the treatment(s) will be at the discretion of the surgeon according to the condition and preferences of the patient. In general, the treatments can be categorized as follow:The pregnancy testing for women of childbearing age, PROMIS, and VAS would be done as part of standard of care.Harris hip Score and knee Society score are specific study measures required by the sponsor for this particular study. We normally obtain hip and knee scores- HOOS and KOOS -which would not be obtained in this case.All post-operative FU visits with the defined time windows are calculated from the day of treatment (i.e. day 0). 1b The follow up visits after treatment can be done as per standard of care. If no standard of care follow up visits are done, the outcome measures will be collected by phone or email as far as possible.2.	Stem stability will be assessed radiographically, elinically , and only during the treatment (visit 2) by testing as well.3.	At the baseline visit , the function and mobility of the hip or the knee before the injury are assessed by using the relevant questionnaire part in the Harris Hip Score respectively the Knee Society Score.4 ,		Radiographic outcome is collected only if there is an image available for evaluation taken during standard of care procedures.5.	Radiographs related to an Adverse Event will be collected for analysis and evaluation.6.	Either post-op or intra-op images are collected, but not both.7.	One image documenting the outcome (complete healing) will be collected at 3 months or later.Visit 1: Screening/pre-operative visitò	All inclusion and exclusion criteria are checked to decide if the patient can participate in the study.ò	All patients that were pre-screened for the inclusion and exclusion criteria are entered on the Patient Pre-screen and Enrollment Log/Patient Enrollment Log maintained at each study site. ò	Potential study patients are informed about the study by the investigator . Before any study¡ specific examinations are performed, the patient gives written informed consent to participate in the study according to the CIP. The signed ICF is placed into the patient's medical record, the ISF, or the patient binder. The patient receives a copy of the ICF.ò	For specific procedures for vulnerable patients, please refer to the section 9.2.ò	Demographic data and basic medical history are collected, including fracture classification and stem stability assessments.ò	Pre-injury function/mobi lity is collected retrospectively with the corresponding  parts of the Harris Hip Score and the Knee Society Score respectively.ò	The data are entered into the eCRF.ò	All imaging procedures are organized and prepared for transmission to AOCID as outlined in the Imaging Manual.Visit 2: Treatment (day 0)ò	Documentation of surgical details, such as: o		Duration of surgery and blood loss o	Stem stabilityo	Surgical technique usedo	Graftingo	Implants and components usedò	Screening for any Adverse Events (AEs) during treatment, including documentation and reportingò	Data verification and entry into the eCRFVisit 3: Discharge visit/ post-operative visitNote: The patient can also be consented before/during this visit. Visit 1 and Visit 2 information can be obtained from the medical charts, except the Harris Hip Score (HHS) and Knee Society Score (KSS) which are assessed anyway retrospectively in Visit 1.This visit is performed after surgery and latest on the day the patient will be discharged from the hospital.ò	Documentation of planned rehabilitation program: 	        Bedresto	Walking aidso	Weight bearingo	Antibioticsò	Pain medicationò	Screening for any AEs during treatment, including documentation and reportingò	Data verification and entry into the eCRFò	All imaging procedures are organized and prepared for transmission to AOCID as outlined in the Imaging Manual.Patient reported quality of life (Patient-Reported Outcomes Measurement Information System; PROMIS) and pain Visual Analogue Scale (VAS) are collectedVisit 4 to 7:All follow up visits are per standard of care. Additional visits can be documented in the database, as well.If there is no standard of care visit in the time window of 3 months and 12 months after surgery , the outcome measures are collected by email and/or phone call as fully as possible.Visit 4: 6 weeks ▒ 2 weeksò	Changes in the rehabilitation program are checkedò	Component stability (clinically and radiographically) , fracture healing and potential loss of reduction are assessedò	Function/mobility scores are collected (Harris Hip Score or Knee Society Score)ò	Patient reported quality of life (Patient-Reported Outcomes Measurement Information System; PROMIS) and pain Visual Analogue Scale (VAS) are collectedò	Pain medicationò	Screening for any AEs during treatment, including documentation and reportingò	Data verification and entry into the eCRFò	No images are collected if no complication occurred. If there is a complication, please collect the relevant x-rays .Visit 5: 3 months ▒ 4 weeksò	Changes in the rehabilitation program are checkedò	Component stability (clinically and radiographically), fracture healing, and potential loss of reduction are assessedò	Function/mobility scores are collected (Harris Hip Score or Knee Society Score)ò	Patient reported quality of life (PROMIS) and pain VAS are collectedò	Pain medicationò	Screening for any AEs during treatment, including documentation and reportingò	Data verification and entry into the eCRFò	One image of complete healing is collected per patient. If healing is assumed to be complete at this visit, please collect an image and prepare for transmission to AOCID as outlined in the Imaging Manual.ò	If there are any complications in regard to bone healing, please collect and transmit images for these.Visit 6: 6 months ▒ 6 weeksò	Changes in the rehabilitation program are checkedò	Component stability (clinically and radiographically), fracture healing, and potential loss of reduction are assessedò	Function/mobility scores are collected (Harris Hip Score respectively Knee Society Score)ò	Patient reported quality of life (PROMIS} and pain VAS are collectedò	Pain medicationò	Screening for any AEs during treatment, including documentation and reportingò	Data verification and entry into the eCRFò	One image of complete healing is collected per patient. If no outcome image has already been collected of complete healing, and healing is now assumed to be complete, please collect an image and prepare for transmission to AOCID as outlined in the Imaging Manual. ò	If there are any complications in regard to bone healing, please collect and transmit images for these.Visit 7: 12 months ▒ 8 weeksò	Changes in the rehabilitation program are checkedò	Component stability (clinically and radiographically), fracture healing, and potential loss of reduction are assessedò	Function/mobility scores are collected (Harris Hip Score or Knee Society Score)ò	Patient reported quality of life (PROMIS) and pain VAS are collectedò	Pain medicationò	Screening for any AEs during treatment, including documentation and reportingò	Data verification and entry into the eCRFò	One image of complete healing is collected per patient. If no outcome image has already been collected of complete healing, and healing is now assumed to be complete, please collect an image and prepare for transmission to AOCID as outlined in the Imaging Manual.ò	If there are any complications in regard to bone healing, please collect and transmit images for these.Unscheduled visitsUnscheduled visits can take place at any time during the study if a medical emergency occurs or if the investigator considers this to be appropriate for patient care. Unscheduled visits can also be documented in this study. Please take special care to document the following:ò	Treatment-related AEs must be recorded on the appropriate formsò	If a patient drops out of the study, a dropout form is completed at the time of dropoutPremature study terminationPatient participation in the study may end prematurely for one of the following reasons:ò	Patient withdrew informed consentò	Protocol violationò	Investigator's discretion (e.g. patient non-compliance with CIP)ò	Sponsor's decisionò	Unknown/lost to FUò	Deathò	OtherFor each case of premature termination, the case must be discussed with the sponsor and detailed information will be obtained explaining the circumstances leading to the termination. This will be recorded on a dropout form in the eCRF.If patients are withdrawn from the study, any collected data will be censored. Censoring allows this collection of data to be accounted for in the analysis .   </t>
  </si>
  <si>
    <t>HM14504</t>
  </si>
  <si>
    <t>The Art of Nursing: Designing a Model of Art-Based Interprofessional Education Leading to Enhanced Observational and Clinical Reasoning Skills in Nursing Students</t>
  </si>
  <si>
    <t>Sara Wilson-McKay</t>
  </si>
  <si>
    <t>Background &amp; NeedAmerican Association of Colleges of Nursing (2008) and the Institute of Medicine of the National Academies (2010) outline the development of astute observation and clinical reasoning skills as an essential quality of nursing education programs and identify integrative liberal education strategies to this end.  Clinical reasoning influences what nurses notice, and how they interpret findings, respond, and reflect on their responses; it is integral to improved patient outcomes (Institute of Medicine of the National Academies, 2010).  While standard approaches to teaching observation and clinical reasoning include lectures and practice in a clinical setting, there is a need for instructors to design more innovative pedagogy (Pellico, Friedlaender, &amp; Fennie, 2009) in order to provide students with a more comprehensive curriculum that challenges them to move beyond surface assessment and increases their capacity for thoughtful, productive action in the workplace.A number of research initiatives present art-based learning experiences as a successful means of introducing depth of content and inquiry to traditional modes of clinical study (Bardes, Gillers, &amp; Herman, 2001; Inskeep &amp; Lisko, 2001; Pardue, 2005; Pellico et al., 2009; Shapiro, Rucker, &amp; Beck, 2006; Wikstr÷m, 2000).  Investigations into the benefits of merging these two disciplines have focused primarily on enhancing studentsÆ abilities to engage in a more profound and complex process of observation (Pellico et al., 2009).  Shapiro et al. (2006) labeled this process ôdeep seeing,ö and described how art observation and analysis taught students to consider often overlooked details, to reflect on and revisit first impressions, and to determine significance. To strengthen and refine these processes of assessment, students are widely taught to build their observations off of the concrete; interpretations of artwork should be based solely on the visual information that is present in a piece (Herman, 2011; Pellico et al., 2009; Shapiro et al., 2006).  Equally important, students think about how they arrive at judgments and conclusions, not simply about the judgments and conclusions themselves (Herman, 2011).  This awareness helps students learn to deal with multi-layered, complex problems that often involve ambiguous information (Herman, 2011).Friedman (2002) and Kennedy (2006) argued from a broader perspective, asserting that integrating the humanities into medical education helps students see their roles as medical professionals within a greater emotional and cultural context.  Practice in interpreting and communicating art content supports the development of empathy and sensitivity to the nuances of emotion (Bardes et al., 2001; Pardue, 2005; Shapiro et al., 2006; Wikstrom, 2000).  Furthermore, students are encouraged to engage in more meaningful processes of inquiry, as the study of art presents opportunities for individual and collective questioning and provides them with the tools necessary to live the role of healthcare professional ôàas actively, as consciously, and as thoughtfully as possibleö (Friedman, 2002, p. 322).  Research conclusions confirm that clinical students experience growth in skills and understanding when art supplements the clinical curriculum.  Bardes et al. (2001) and Naghshineh et al. (2008) report that pre- and post- test results revealed that after participating in art-based inquiry, medical students generated a greater number of observations and that their descriptions were more sophisticated and precise.  Similarly, Bardes et al. (2001) and Inskeep and Lisko (2001) found that students were able to extract more meaning from their observations after engaging with works of art. SignificanceAlthough our research team is not alone in its investigation of art as a means for reimagining traditional models for teaching assessment and clinical reasoning skills, we make crucial inroads into this genre of study.  Existing research limits the depth and applicability of findings by disregarding the potential for new knowledge to emerge through more than one avenue of inquiry. VCU Art of Nursing is distinct in that it employs a robust research design (NLN Research Priority IIa) that fosters productive ôilluminative experiencesö that might otherwise go uninvestigated (Stringer, 2004, p. 62).  In identifying education-practice partnerships as a path to improved patient outcomes, this collaborative art-based research generates replicable opportunities for advancement in interprofessional curriculum design (NLN Research Priority Ia).  In this way, our work has the potential to enrich study and practice in the nursing and art education fields. Three guiding principles serve as the foundation of our program structure and position VCU Art of Nursing at the forefront of developing research:Interprofessional collaboration û VCU Art of Nursing brings together nursing faculty and art educators to research and design high quality, innovative programming for nursing students at Virginia Commonwealth University.  In linking the two seemingly disparate fields of art and nursing, we embrace ôoutsidenessö as a catalyst for deeper understanding (Bakhtin, 1986), using art as a tool to reveal less frequently explored characteristics of clinical practice, and vice versa (Hsu, 2010).  By engaging in conversation across disciplines, we move beyond the limitations of our own expertise and expand our capacity for reflective practice.	This emphasis on collaboration shapes the learning experience of our nursing student participants through an ongoing exploration of interprofessional education (IPE).  IPE, as defined by the World Health Organization (WHO) is ôwhen students from two or more professions learn about, from and with each other to enable effective collaboration and improve health outcomesö (WHO, 2010).  Opportunities for students to learn with and from peers outside their immediate professional culture result in improved patient care by teaching skills in communication, collaboration, and self-reflection (Goldman, Zwarenstein, Bhattacharyya, &amp; Reeves, 2009).  A number of publications address IPE in the literature but most of these reports are descriptive of isolated IPE programs that focus exclusively on the clinical field.  There is little to no evidence that IPE frameworks have been extended to incorporate other professions.  And while IPE is widely acknowledged as a critical component to the meaningful instruction of health care professionals of all disciplines (Arthur &amp; Russell-Mayhew, 2010; Charles, Barring, &amp; Lake, 2011; Furness, Armitage, &amp; Pitt, 2011), there is little research-based assessment of IPE models and programmatic outcomes.  In a systematic review of interprofessional education, Lapkin, Levitt-Jones, and Gilligan (2011) noted that although they found lack of sufficient evidence in their review findings of the effectiveness of IPE, this did not ônecessarily equate to evidence of ineffectivenessö (p. 2).  Rather, it speaks to a lack of sound research initiatives in this areaùparticularly in the design of an IPE model which readily lends itself to testing and replication.  Our proposed research is significant in that it addresses not only the design of an IPE model, but also establishes specific, measureable aims and outcomes to address previous methodological challenges in implementation and evaluation of IPE programs.  Furthermore, in developing a curriculum that positions both nursing and art education students as part of the interprofessional team, this research proposal asserts the value in extending the IPE concept in a novel way that will demonstrate what is to be gained from interdisciplinary education across art and science.  For example, in placing art education students as leaders of this educational experience, we promote the modeling and practice of active listening and self-reflection (Hagoel et al., 2011).  And in grouping clinical students with education students, both practice effective communication and collaboration without feeling intimidated by the hierarchies that exist among other more homogenous professional groups.  In fact, the opposite is achievedùstudents gain knowledge and awareness of the value of other professions, and therefore of their own, through a shared learning experience (Arthur &amp; Russell-Mayhew, 2010; Charles et al., 2011; Sargeant, 2009).Instructional focus on dialogic looking û VCU Art of NursingÆs dialogic, participatory small group setting     (1 art educator : 10 students) sparks interprofessional growth in students by helping them develop the capacity for clear verbal exchange and sensitive engagement with colleagues and patients in unique circumstances.  In addition, nursing students report feeling safe in a learning environment so different from their clinical placement.  Opportunities for discussion and reflection that arise in the museum environment are not present in the hospital setting.  Students are allowed the time to identify, explore, and revise ideas and attitudes that would normally pass unnoticed.  Through shared discussion, groups concentrate on visual details as building blocks for further assessment in an effort to increase studentsÆ understanding of how and why they arrive at conclusions (Wilson McKay &amp; Monteverde, 2003).  This emphasis on collaborative processing situates individual knowledge in unfamiliar contexts, creating new meaning (Bakhtin, 1986) and challenging students to reach outside the ôproverbial box of their conventional thinkingö (Hsu, 2010, p. 211) to gather critical awareness of their complex role as a nursing professional.  Evaluation and revision û The goal of VCU Art of Nursing is to construct a unique pedagogical angle from which to view and re-conceptualize a traditionally narrow model of clinical education.  While we reference key standards of clinical skill development as necessary guides in the design of our curriculum model, we feel that critical reflection and responsive development should always remain at the core of our practice.  A framework of progressive inquiry allows us the flexibility to consistently and thoughtfully evaluate and revise our program as we gather feedback from participants, and collaboratively generate new connections between art and nursing.  Our commitment to critical praxis reflects our commitment to authentic transformation (Freire, 1970): it is only by deeply questioning the underlying beliefs and assumptions that pervade traditional definitions of clinical education, and challenging ourselves to complete full cycles of evaluation and revision, that we will create an environment that fosters active and meaningful learning (Sandars, Singh, &amp; McPherson, 2012).  VCU Art of Nursing emphasizes interprofessional education through dialogic iterative cycles of development, and locates those processes in meaningful art environments in an effort to sustain a humanistic approach to health care.</t>
  </si>
  <si>
    <t>students will likely gain greater insight into nursing practice through the educational activity</t>
  </si>
  <si>
    <t>It is a classroom learning activity undergoing evaluation for effectiveness, therefore only students enrolled in NURS 202 are eligible</t>
  </si>
  <si>
    <t>Our research seeks to extend the concept of Interprofessional Education (IPE) by establishing collaborative practices among health care workers and art educators in order to design innovative approaches to clinical curriculum.  Through this cooperative model of instruction, we aim to offer nursing students a more comprehensive learning experience that broadens and enriches their clinical reasoning skills and encourages them to more deeply consider their role as conscious and sensitive clinical professionals.  Using previous studies that have explored the use of art as a mode of enriching traditional clinical instruction as a basic framework for our program, we further research in this area of study by designing our educational sessions to support student growth in the interconnected processes of perception, communication, and reflection.  We focus instruction on themes relevant to both art and nursing (collaboration, anxiety, fear, loss, and pain and suffering), and intentionally introduce students to a variety of artwork that encourages them to investigate the complexity of the human experience as it relates to the nursing profession.  For example, non-representational pieces are regularly incorporated as a way to approach issues of unfamiliarity,  discomfort, and confusion.</t>
  </si>
  <si>
    <t>Regularly scheduled research quality, improvement and review meetings.  Ongoing review of data collection procedures and safeguards of confidential materials.</t>
  </si>
  <si>
    <t>All students participate in a pedagogical model that may inform new methods of teaching and learning in nursing preparation.</t>
  </si>
  <si>
    <t xml:space="preserve">There is a script to be read for informing the students of the research study and their ability to opt out of their reflections being included in the study as well as a script to be read for informing the IPE study staff of their ability to opt out of their reflections or words being included in the study. </t>
  </si>
  <si>
    <t xml:space="preserve">Specific aims:1. Develop art educational practice in a museum context that determines appropriate teaching strategies responsive to the needs of nursing students.2. a) Strengthen nursing effectiveness at the bedside through art; this includes enhanced perception, communication and reflection. Investigate Abigail Housen's Aesthetic Development Scale as a tool for assessing student growth in these areas.b) Compare traditional track nursing students with accelerated bachelor track nursing students with regard to the development of nursing effectiveness at the bedside through art.3. Describe characteristics of an effective art/science collaborative model of interprofessional education that can be replicated. </t>
  </si>
  <si>
    <t>Art of Nursing is a collaborative, action research project that relies on a mixed methods (quantitative and qualitative) approach to data collection and analysis.  The program is organized according to academic semester; each semester consists of three educational sessions, all of which are held at the Virginia Museum of Fine Arts (VMFA).  Art education graduate student facilitators plan and lead the 2-hour art observation exercises for nursing students, incorporating nursing student and faculty responses into subsequent sessions.  As an action research project, describing the process of the session design is an integral part of this study (see Research Aim #3).  However, in general, each session will include a selection of artworks at the VMFA, a set of perception and communication activities related to those artworks and nursing practice, and a final reflection of the experience on Blackboard. (The types of reflection questions asked are attached here as Appendix A). The choice of the specific artworks and specific pedagogical strategies are variable depending on assessment and reflection on previous experiences.  To support this evaluative process, art educators and clinical faculty will participate in short group meetings at the conclusion of each museum session to share feedback from the day's experience.  Art educators will extend this collaborative approach through additional group planning meetings that focus on incorporating student and colleague responses into upcoming sessions.  In this way, this action research is truly interprofessional education.During each museum visit, the graduate student facilitators will carry a personal recording device to enable transcription of each educational session.  The personal recording device will record the graduate student facilitator's words ONLY.  Reflection and planning meetings may also be recorded in order to capture group conversation among the IPE study staff.  In either of these scenarios, if an individual wishes to opt out of having their words recorded at any time, they may choose to do so.  Additionally, any personally identifiable information contained in the recording will be removed during the transcription process.Existing records include reflections written by graduate student facilitators and nursing student participants during the Spring and Summer 2012 semesters.  Graduate student facilitator reflections were submitted directly to the research assistant and are now housed in document form on the program Wiki site.  Nursing student reflections were collected from the course Blackboard site, stripped of identifiers, and are now housed in document form on the program Wiki site.	We have now identified the need for the addition of a tool that will objectively assess student growth in AIM 2.  To this end, we have identified the Metacognitive Awareness Inventory (MAI) as a tool for assessing student growth in their ability to think about their own thinking.  According to Shraw and Dennison (1994) and Martinez (2006), metacognition refers to the ability to reflect upon, and understand, monitor, and control oneÆs learning.	Several instruments to measure metacognition have been developed for use in specialpopulations including adolescents with moral distress (Swanson &amp; Hill,1993), children with learning disabilities (Stone &amp; May, 2002) and anxiety disorders (Bacow et al, 2009), traumatic brain injury (Wilson, Donders, &amp;Nguyen, 2009), schizophrenia (Bacon, Huet, &amp; Danion, 2011), post traumatic stress disorder (Bennett &amp; Wells, 2010), and in gifted children (Sastre-Riba, 2011). However, the Metacognitive Awareness Inventory (MAI), developed by Schraw and Dennison (1998) is specifically designed for adults (attached). In factor analysis and other psychometric testing, the MAI evidenced good reliability and validity with an internal consistency ranging from .93 to .88. They suggest that employing the MAI may be a helpful strategy in planning metacognitive training such that we are proposing in the Art of Nursing project. We will use the MAI prior to the art-based museum intervention (Time 1) and again following the intervention (Time 2). The MAI consists of 52 statements with True-False responses and requires about 8-10 minutes to complete. Data Analysis	In addition to coding our qualitative data, descriptive statistics will be employed for theMetacognitive Awareness Inventory and summarized as group data: mean, range of scores, and standard deviations. The StudentÆs t-test is deemed an appropriate statistical measure for comparing pre- (Time 1) and post- (Time 2) intervention differences. Correlational statistics will be used to determine the degree of relationships among variables. We will analyze both qualitative and quantitative data for correlational patterns and themes.</t>
  </si>
  <si>
    <t>HM14000</t>
  </si>
  <si>
    <t>Racial Differences in Epigenetic Mechanisms of Preterm Birth - VCU Pregnancy Study</t>
  </si>
  <si>
    <t>Timothy York</t>
  </si>
  <si>
    <t>Preterm birth is more prevalent in African Americans (AA) than European Americans and contributes to 3.4 times more African American infant deaths. Models of social inequity do not appreciably account for this marked disparity and molecular genetic studies have yet to characterize whether allelic differences that exist between races contribute to this gap. It has been hypothesized that the effect of social and environmental determinants of health (SEDH) are mediated through DNA-based epigenetic changes, such as methylation. In addition, AA women are at high risk of prenatal psychosocial distress, postpartum depression (PPD), and adult-onset chronic illness. Recent evidence from animal models and human data suggests that a stressful perinatal environment, such as that created by social/environmental and pregnancy-specific stressors in the mother-infant dyad, may result in poor health outcomes through the acquisition of perinatal epigenetic (gene x environment) changes and chromosomal instability. However, due to the paucity of research in this area many questions remain: To what extent do SEDHs result in biological changes that influence liability to preterm birth or postpartum depression? Can a pregnant woman be identified as ôat riskö for a poor maternal-child outcome based on her epigenetic, gene expression profiles and history of SEDHs? The hypothesis to be tested is that social and stressful environments exert their biological effects on physiological and pathological functioning by regulation of gene expression in key biological response networks. To answer these questions we will study 200 pregnant African American and European American women recruited through VCU Medical Center clinics. These women will be prospectively tracked at defined intervals throughout pregnancy and into the postpartum period to measure a broad array of social, economic, behavioral and stress-related measures and obtain maternal blood and umbilical cord blood samples for methylation, gene expression, genotype, and biomarker studies. The analytic strategy will take advantage of a longitudinal, repeated measures design to identify robust, causal environmental-biological mechanisms that both influence preterm birth and account for racial differences in preterm birth rates and postpartum depression. The goals of the six five specific aims are to: 1) identify robust environmental and biological predictors of preterm birth; 2) integrate these predictors to identify causal environmental-biological mechanisms of preterm birth; 3) quantify the extent to which these predictors and mechanisms account for the overrepresentation of preterm birth in African Americans; 4) determine the feasibility of study protocol regarding PPD identify robust environmental and biological predictors of postpartum depression; 5) Investigate social, environmental, and epigenetic factors that may contribute to PPD.The higher rate of preterm birth in African Americans (AA) accounts for much of the increase in perinatal mortality and neonatal morbidity compared to European Americans (EA). Twin and family studies have revealed significant heritability and aggregation for preterm birth, and robust environmental risk factors have been identified suggesting the etiology of preterm birth is complex, likely resulting from a large number of genes of modest effect size and diverse environmental exposures that influence reproductive fitness over the lifespan. Yet, current genetic and environmental models do not fully account for the observed racial disparity in preterm birth rates. A current limitation in preterm birth research is the disconnection between studies of environmental exposure and those investigating biological processes. We argue for the development of evidence-based causal models to empirically test how environments ôget under the skinö to effect biological processes and interact with genetic variation to explain race differentials in the timing of birth.Substantial evidence from twin and family studies point to both genetic and environmental factors contributing to liability of preterm birth 1-4. Heritability estimates, which assess the relative importance of genes and environments within groups, need not be constant across all groups especially if there are known racial disparities in environmental covariates. For example, although height is a highly heritable human trait, observed differences in mean height between populations is largely attributable to environmental differences such as diet and quality of heath care 5. It is where populations differ in terms of genetic and environmental contributions that the salient factors responsible for racial differences in health outcomes will be largely identified. Recently, biometrical models that simultaneously account for both genetic and environmental factors have shown environmental factors in AAs contributed 3.1 times more to risk liability of preterm birth compared to EAs 2.In conjunction with these results, multiple lines of evidence support the primacy of social inequities for racial health disparities including preterm birth rates 6. The preterm birth rate in 2003 for U.S.-born AAs was 18.2 percent but 13.9 percent for foreign-born AAs; a rate similar to that of EAs (CDC, 2005). Since these women are expected to share a similar genetic ancestry these results support, in part, a socio-demographic explanation for the disparate preterm birth rates between foreign-born and U.S.-born births. Several studies suggest that potential mechanisms underlying racial disparities in birth outcomes can be elucidated by measuring differences in non-genetic variables. A retrospective cohort analysis of 33,542 women from 19 states reported significant racial disparities in prevalence of stressful life events before and during pregnancy 7,8. Broad categories of non-genetic factors thought to contribute to racial disparities include: social factors such as maternal education, marital status, and neighborhood quality 9; stressful life events such as maternal exposure to emotional, financial, partner-associated and traumatic stress 7; interpersonal racism 10,11 and; environmental factors including pollution, lead levels, water quality, pesticide use, tobacco exposure and diet 9,12,13.Yet the question that still remains is why models utilizing non-genetic measures, such as social, psychosocial and economic disparities, have failed to account for racial differences in preterm birth rates to an appreciable extent 14,15. A limitation of the current state of the science, that the present study seeks to fill, is that for the most part research on social determinants of health and biological processes has been disconnected in the preterm birth literature 16. Certainly, the limited understanding of the genetic contribution to preterm birth precludes the testing of assumptions regarding genetic contributions to racial differences 2,17,18. Genetic studies might best be directed to understanding racial differences in the socio-cultural sources of environmental heterogeneity that exists within and between races 2.In this proposal etiological models of causal relationships between environmental and biological variables will be developed that integrate key findings from these two bodies of literature. Our approach is guided by the presence of environmental heterogeneity between races, environmentally influenced changes in gene expression, and the appreciation that individual differences in complex traits are best understood through gene-environment interactions. These findings are consistent with the hypothesis that racial differences in preterm birth rates are, in part, epigenetic in form.Current literature supports a ôcomplex, multifactorial causal frameworkö for racial disparity in birth outcomes 16. Figure 1 illustrates our conception of a theory-driven developmental model of potential environmental and biological pathways to preterm birth. In the figure, arrows from each etiologic factor correspond to established or theoretically possible causal pathways. This model is based on empirical evidence demonstrating: (1) epidemiological support for social and environmental determinants of health (SEDH) contributing to poor pregnancy outcomes 8,19,20; (2) effect of pregnancy-specific environment  (PSE) on birth outcomes 21-25; (3) changes in DNA methylation following environmental exposures in both human 26,27 and animal models 28-30; (4) changes in gene expression following both methylation changes 31,32 and environmental exposures 33-35; (5) association of methylation and gene expression profiles with PTB 31,36 and birth outcomes 37-39; (6) influence of sequence variation on methylation (mQTL) and gene expression (eQTL) levels 40,41 and; (7) the consistent and pervasive association of race with environmental risk factors and poor pregnancy outcomes 42-46.The overall model allows for tests of mediation by methylation and gene expression on the association between environmental factors and preterm birth and the moderating effects of DNA sequence on methylation and gene expression. Developmental models of causal etiologic networks integrating environmental-biological factors will require: (1) detailed measures of psychometrically-informed environmental risk measures (SEDH and PSE) and birth outcomes (e.g., PTB); (2) quantitatively scored genome-wide survey of methylation (Me) and gene expression (GE) measures; (3) genome-wide survey of DNA sequence variation and; (4) longitudinal measures to causally assess factors of change in 1 and 2 above. Single-headed arrows into PTB allow for testing how much of the variance in preterm birth liability is attributable to SEDH, PSE, Me, and GE.2. Hypothetical example. The hypothesis to be tested is that social and stressful environments exert their biological effects on physiological and pathological functioning by regulation of gene expression in key biological response networks. Environmental risk relevant to pregnancy outcomes can be partitioned into two general groups: (1) those that are established before pregnancy and result in sources of chronic stress, referred in this proposal as social and environmental determinants of health (SEDH in Figure 1) and; (2) environmental factors that are initiated and can change during pregnancy (PSE in Figure 1) and conceived as proximal environmental risk. In the current model, the SEDH construct of chronic stress is consistent with the ôweatheringö hypothesis in which cumulative impact of lifelong social and environmental adversity correlates with deteriorating reproductive health 19,47. AA women have been shown to be more sensitive than EAs to the effects of weathering 48-50. There can be a ôdirectö effect of SEDH on preterm birth as indicated by the causal arrow in Figure 1 (SEDH?PTB), an ôindirectö effect through mediating pathways (SEDH?Me?GE?PTB), or both. Indirectly, SEDH could influence preterm birth risk through the pregnancy specific environment (PSE). For instance, socioeconomic status or maternal education are best viewed as SEDH constructs that could directly influence a pregnant motherÆs access to prenatal care or a healthy diet. Mechanistic insight into how different SEDH constructs influence preterm birth can be elucidated through indirect paths to PTB. Poor coping strategies, lack of social support and high levels of perceived stress could be associated with epigenetic and gene expression pathways involved in neuroendocrine deregulation 46 while poor health related behaviors and neighborhood environments 51 might elicit gene networks regulating host-pathogen immune response. Longitudinal assessments of environmental and biological factors allow for the assessment of change in these measures and causal relationships between constructs over pregnancy. While there is evidence to support gene expression changes during pregnancy 36 it is not known the extent to which concomitant methylation changes occur. This is a testable hypothesis where change could occur at individual methylation sites or via a global assessment of total change across all sites, which has previously been shown to be associated with pregnancy outcomes 39.A key feature of the proposed model in Figure 1 is to understand the important information contained in self-reported race on differences in preterm birth disease risk and etiology. Since race is a socially derived construct 6,18 its utility in defining mechanism as an explanatory variable is through its associations with known etiologic factors. Numerous studies make a strong assumption that racial groups can be made exchangeable by ôcontrollingö for some covariate, most frequently socioeconomic status. This is illustrated in Figure 2A where PTB is regressed on two variables Race and SEDH that exhibit some degree of covariance (depicted by double-headed arrow). Yet in this approach it is not clear that a full accounting of all potential sources of residual confounding has been made and an independent effect of Race has been established 52. Some researchers argue it is inappropriate to compare racial groups by controlling for their unequal social position since these models fail to account for causal order if, in fact, Race is a determinant of SEDH 52,53. Our general approach outlined in Figure 2B does not make such arbitrary racial distinctions and avoids sources of bias due to confounding by only focusing on those correlates of race that can be measured at the individual level. This approach is informative about race in two ways: (1) etiologic hypotheses can be tested directly regarding the mediation of biological effects due to racial correlates on preterm birth (e.g., SEDH?Me?GE?PTB) and; (2) the remaining effect of Race can have both direct (Race?PTB) and indirect (Race?Me?GE?PTB) effect which allows for assessment regarding both the amount of unexplained influence attributable to Race (seen as a direct effect, ie., Race?PTB) and the possible role of alternative mechanisms (ie., indirect effects). For instance in the later case if the influence of the variable Race on PTB was shown to indirectly operate through Me and GE pathways associated with an inflammatory response, it would argue for resources to be committed to identifying the SEDH constructs, such as health related behaviors, that could account for this etiological pathway. Thus, race will be directly associated with Me, GE and PTB outcomes as depicted in Figure 1 by the single-headed arrows extending from the race latent variable. We assert that self-reported race is a socially derived construct and in this application we seek to understand how any residual effect of race on PTB can be better explained by the variance of these mediating factors. In no way does this study attempt to quantify genetic differences between racial groups.In addition, perinatal health disparities with regards to postpartum depression are of particular concern with minority women because they have significant stress vulnerabilities and they experience higher rates of major or minor depression during the perinatal period and many barriers to effective treatment.76, 77  Consistent and cumulative high levels of stress may cause a ôweatheringö effect, eventually problematic for both the pregnant woman and her developing child because stress may undermine the development of maternal-fetal attachment (MFA), parenting self-efficacy, and appropriate coping in the woman who will soon be a parent; and preliminary evidence suggests that it may negatively impact maternal-fetal stress responses, health status, and risk for PTB or IUGR via multiple possible pathways.78-81 Depression is inversely correlated with MFA and self-efficacy during pregnancy, which may have negative long-term sequelae because low MFA negatively impacts maternal self-care behaviors and caregiving behaviors during postpartum.82-85 Furthermore, women are at highest risk for postpartum depression when there is a previous history of depression and there are weak social and personal buffers such as adequate social support and self-efficacy.86 In summary, it is of great interest to intervention researchers that human physiologic stress-regulation systems are inherently plastic across the lifespan, and that there must be resilience factors involved in PNI and epigenetic mechanisms.87 Animal studies reveal that a nurturing environment may convey protective effects against early life stress.88, 89 Little is known about exactly how the psychosocial or biobehavioral environment might prevent or reverse epigenetic changes, yet preliminary human studies suggest that prenatal programming may be modified, particularly through interventions designed to promote resilience, well-being, positive emotional self-regulation, and social connectedness.87-91 It has been hypothesized that vulnerability to and resilience against long-term health consequences is formed from the interaction of genetic factors, early-life environment, and later-life environment.92 For example, although exposure to early life stress may confer vulnerability to the development of phenotypes at risk for adult-onset illness, resilient individuals may develop self-regulatory skills that decrease their risk for future health problems.93 These findings provide a research imperative for understanding both vulnerability and resiliency factors involved in the effects of early life adversity in the form of minority status. The methodology for completing Research Aims 4-6 regarding postpartum depression (PPD) is similar to that described above, whereby PTB may be replaced with PPD in Figures 1 and 2.</t>
  </si>
  <si>
    <t xml:space="preserve">Although the proposed study will not have direct benefit to the research subjects, the findings may benefit them and others in the future. Identification of antecedents of preterm birth that explain the marked difference in timing of birth between blacks and whites could lead to diagnostic and preventative therapy to treat or prevent preterm birth. The potential future benefits to the participants and others are reasonable in relation to the minor risks associated with this study. </t>
  </si>
  <si>
    <t>Since the focus of this project is to understand the large racial disparity in preterm birth rates, we will target self-identified non-Hispanic, non-Middle Eastern black (N=100) and white (N=100) women. Since the delivery notes are separated in to both maternal and infant records we will need to access the infant records to collect key birth outcome variables (eg., head circumference, APGAR score, complete blood cell counts). We will have no direct contact with the infant, but via their medical record they will be included.</t>
  </si>
  <si>
    <t>Preterm birth is more prevalent in African Americans than European Americans and contributes to 3.4 times more African American infant deaths. Models of social inequity do not appreciably account for this marked disparity and molecular genetic studies have yet to characterize whether allelic differences that exist between races contribute to this gap. It has been hypothesized that the effect of social and environmental determinants of health (SEDH) are mediated through DNA-based epigenetic changes, such as methylation. However, due to the paucity of research in this area many questions remain: To what extent do SEDHs result in biological changes that influence liability to preterm birth? Can a pregnant woman be identified as ôat riskö for a poor pregnancy outcome based on her epigenetic, gene expression profiles and history of SEDHs? The hypothesis to be tested is that social and stressful environments exert their biological effects on physiological and pathological functioning by regulation of gene expression in key biological response networks. To answer these questions we will study 200 pregnant African American and European American women recruited through VCU Medical Center clinics. These women will be prospectively tracked at defined intervals throughout pregnancy to measure a broad array of social, economic, behavioral and stress-related measures and obtain maternal blood and umbilical cord blood samples for methylation, gene expression, genotype, and biomarker studies. The analytic strategy will take advantage of a longitudinal, repeated measures design to identify robust, causal environmental-biological mechanisms that both influence preterm birth and account for racial differences in preterm birth rates. The goals of the three specific aims are to: 1) identify robust environmental and biological predictors of preterm birth; 2) integrate these predictors to identify causal environmental-biological mechanisms of preterm birth and; 3) quantify the extent to which these predictors and mechanisms account for the overrepresentation of preterm birth in African Americans, 4) determine the feasibility of study protocol regarding postposturm depression (PPD); and 5) Investigate social, environmental, and epigenetic factors that may contribute to PPD.</t>
  </si>
  <si>
    <t>The research protocol will be discussed with research personnel, a copy of the protocol will be given to them and any questions will be addressed. At minimum the PI will hold project meetings every two weeks to review progress, problem solve and initiate new tasks with co-investigators and project staff. More frequent (weekly) meetings will be held as needed depending on the current phase of the study (e.g., research subject ascertainment). Each project year the PI will be responsible for verifying that human subjects protection training is up to date.</t>
  </si>
  <si>
    <t>VCU Medical Center clinics we have access to nearly 2,200 pregnant women per year who are potentially eligible for this study. The studyÆs Research Nurse will recruit research subjects after the patient is signed in to VCU Medical Center clinics, at the time of their first prenatal appointment. Potential participants will be screened, either in the doctorÆs office during their medical appointment, or over the phone if the participant calls our direct number after seeing our flyer in the clinic, for inclusion criteria. For participants who meet these criteria, the first visit will start with the informed consent process, and the subject will be told about the procedures of the study (e.g., interviews, self-report measures, blood draws). The studyÆs Research Nurse will recruit research subjects at VCU Medical Center clinics. The study will be explained to them and any questions will be answered. The subjects will be given whatever time they deem necessary to make a decision, they will not be pressured to consent. If the patient is willing to participate, a formal consent will be obtained and an enrollment letter will be given.SCREENING PROCEDURES:  If a participant is identified that is interested in the study the research nurse will review the inclusion criteria to determine whether the potential participant is indeed eligible. The research nurse will then verify via medical chart review.Pre- Enrollment Screening Questions:Pre-Enrollment QuestionnairePre-Enrollment Questions:Question 1. Which racial classification best describes yourself?Question 2. Do you consider yourself to be of Hispanic origin?Question 3. Do you consider yourself to be of Middle Eastern origin?Question 4. Which racial classification best describes the father of your baby?Question 5. Does the father of your baby consider himself to be of Hispanic origin?Question 6. Does the father of your baby consider himself to be of Middle Eastern origin?Question 7. What is your current age?Question 8. What is your current gestation?Question 9. Do any of the following medical conditions apply to you: Diabetes? HIV/AIDS? Lupus?No identifiable data is solicited or kept on women who do not enroll in the study and they are not assigned a study ID.                 We will also solicit for study volunteers using a number of advertisement methods which will include, but not limited to:  placement of study brochures in the waiting rooms of MCV hospital clinics and health departments, the posting of flyers in common spaces on the MCV and Monroe Park campuses at VCU, electronic methods of advertisement in VCU media (VCU TelegRam, digital message boards, etc.), and the use of advertising space on the inside of Richmond City buses. Text for variations of these advertisements, both printed and electronic, will be derived from the Study Flyer, Study Brochure, Slide Ad, RNinClinic Flyer, and Website text provided in this application.</t>
  </si>
  <si>
    <t>Aim 1: Employ data reduction and prioritization methods to develop a set of optimal environmental and biological measures and identify those constructs that correlate with preterm birth. Data collection will result in a rich and expansive collection of environmental measures and multiple levels of genome-wide variation (epigenetic, gene expression, DNA sequence, biomarker). From this large set of variables the most informative environmental and biological risk factors, based on psychometric and bioinformatic criteria, will be carried forward to Aim 2.Aim 2:  Identify causal mechanisms of preterm birth that integrates environmental and biological risk factors through epigenetic processes. A theory driven structural equation modeling approach will be utilized to develop environmental-biological mechanisms of causally related indices of environmental and biological factors. The designed modeling structure is flexible to accommodate testing a large number of potential analyses.Aim 3:  Determine if the influence of race on preterm birth persists over and above the mechanisms identified in Aim 2. An important goal of this study is to identify those social and environmental determinants of health that account for the observed racial disparity in preterm birth. In the present aim we will evaluate the extent to which any remaining effect of race, after accounting for the mechanisms indentified in Aim 2, accounts for additional variance in preterm birth. We will test whether the residual effect of race is directly associated with preterm birth and/or mediated through the same or different biological processes identified in Aim 2.Aim 4: Determine the feasibility of study protocol regarding PPD, in which women are recruited during pregnancy to participate in a postpartum assessment.a) Explore the rate of PPD in the sample.b) Explore the feasibility of enrolling pregnant participants into a study which collects data/ blood samples at a 4-6 week postpartum visit.Aim 5: Investigate social, environmental, and epigenetic factors that may contribute to PPDa) Investigate how specific maternal social/environmental factors measured during pregnancy (stress, depression, social support, maternal-fetal attachment, parenting self-efficacy) relate to postpartum depression symptomatology.b) In a subset of participants (n=12 with PPD and n=12 age/race-matched controls without PPD), explore whether epigenetic (DNA methylation) patterns measured during pregnancy and at postpartum relate to PPD and related factors. This study will provide a comprehensive description of environmental-biological interactions during parturition and will fill a significant knowledge gap in the understanding etiologic factors contributing to preterm birth and postpartum depression. Key features of the identified mechanisms could be exploited to develop a health-screening questionnaire and biomarker assay to identify ôat riskö women to both, reduce the overall rate of preterm birth and postpartum depression, and close the racial gap in two of the most persistent of health disparities.</t>
  </si>
  <si>
    <t>Sample collection. VCU Medical Center clinics we have access to nearly 2,200 pregnant women per year who are potentially eligible for this study. The studyÆs Research Nurse will recruit research subjects after the patient is admitted to VCU Medical Center clinics, at the time of their first prenatal appointment. Potential participants will be screened, either in the doctorÆs office during their medical appointment, or over the phone if the participant calls our direct number after seeing our flyer in the clinic, for inclusion criteria. For participants who meet these criteria, the first visit will start with the informed consent process, and the subject will be told about the procedures of the study (e.g., interviews, self-report measures, blood draws). Table 1 lists measurements at each time point. Consent for the VCU Pregnancy Study and the RAMS Registry will occur at enrollment for those who check yes on the VCU Pregnancy Study consent form to enrolling in the RAMS Registry.  This will be done using the most updated version of the RAMS Registry Consent form as well as the RAMS Cover Letter.Participants will complete a baseline history interview one time (about 2 hours), as well as follow-up interviews at all subsequent appointments with the Research Nurse. Every effort will be made to schedule research appointments with subjectsÆ regularly scheduled doctors visit (about 1 hour each) to minimize subject burden. An Appointment Reminder Letter will be sent to the participant at least a week before their scheduled follow-up session or by their preferred method of contact (e.g., phone call, text). Questions contained in both the Baseline and Follow-up surveys are included in this application. If the participant misses her appointment the nurse will call to reschedule. Blood by venipuncture will be taken at each visit during pregnancy and at two visits at postpartum  and the following variables will be assessed: time of day, current stress (using a 1-10 scale of subjective units of distress), heart rate, and blood pressure. If the enrollment appointment takes place the day of a clinic a appointment the heart rate and blood pressure measures will be obtained from the medical record. We will go to great lengths to minimize the time burden to the participants, and following, their assessments can be conducted in numerous ways (e.g., at the doctorÆs office in a private room after their scheduled appointment, over the phone, in our research offices, at the participantÆs home). The research nurse will have access to the Cerner medical record, and will assess pregnancy history and to identify preterm birth risk factors at enrollment. At each subsequent visit pregnancy related changes in maternal and fetal health will be assessed from medical records. Selected medical record data will be made available to study researchers. This information will be used to confirm eligibility, provide main outcome data, and provide potentially valuable data for covariates or exploratory analyses. Enrollment criteria are listed below. Since this is a prospective longitudinal study we will oversample at a rate of 20% to ensure a sufficient sample size is achieved after exclusion criteria has been assessed at birth. We will ensure that the distribution of gestational age (ie., prevalence of preterm birth) in the obtained sample is consistent with that previously observed for each race in the sampled demographic area 2. Only those subjects that meet inclusion and exclusion criteria will be included for whole-genome array studies to ensure study resources are not unnecessarily expended.The research participant will be provided with a Labor and Delivery Admissions Card. This card is designed to inform the study staff when this participant has been admitted to Labor and Delivery. The card instructs the hospital admitting staff to call the number indicated on the card and leave a voicemail indicating the subject name and the name of the hospital (in case the participant decides not to deliver at MCV). The research nurse will then know to come to Labor and Delivery to collect the umbilical cord blood sample. Delivery notes will also be assessed for the participant as well as the infantÆs Cerner Medical Record. This information will be used to confirm eligibility, provide main outcome data, and provide potentially valuable data for covariates or exploratory analyses. InfantÆs medical records will only be assessed for the time frame from birth to first discharge from hospital. The research nurse will be cognizant of family time, L&amp;D staff medical requirements, and privacy needed at this important time right after delivery and will coordinate with the L&amp;D staff and the subject on appropriate timing.      It is the research participantÆs choice if they are at a non-VCU hospital to inform their medical care team whether they want to have an additional tube of blood drawn, which will remain in the participantÆs custody until the study team receives it.  The tube for blood collection will be given to the participant by the research team. Notably, usual care at any hospital involves drawing cord blood after delivery, and thus, obtaining an additional tube of blood for the study does not go beyond usual care or expose the participant to any additional risks. The participant then has the right to contact our study staff to pick up the blood sample, which is de-identified at this point.  The medical care team at the non-VCU hospitals is therefore not involved in the custody of research materials.  Thus, the non-VCU hospital would not be engaged in research in that they are not interacting with the research subject beyond usual care (e.g., no data is collected, no identifiable research information is collected).     We have taken great care to design our protocol for non-VCU hospitals in as similar as fashion to our VCU protocol. As done in our regular protocol, the participant will hand to the admitting nurse from the non-VCU hospital the IRB-approved Research Participant Card indicating she is part of a research project, and the participant would also give the nursing staff the tube for blood collection provided by the research team. This card instructs the admitting nurse to contact our research nurse so we know she has been admitted to a non-VCU hospital. Should the participant forget  to bring her blood collection tubes to the non-VCU hospital, our study staff will make arrangements with the nursing floor manager to provide tubes. This could include the study research nurse delivering tubes to the non-VCU hospital or, at the preference of the nursing floor manager, providing their own tubes.           The postpartum visit is synchronous with typical first postpartum visit starting at 4-6 weeks post-delivery or up to 6 months post-delivery. The second postpartum visit will be from 6 months - 12 months post-delivery. We will only re-contact mother's (currently enrolled and already delivered) to set up this additional time point. For this the phone script will be used. At this second post-partum visit a complete blood count (CBC) analysis will be drawn. This CBC is being drawn to compare to the CBC that was recorded at the begining of the participants pregnancy.  A CBC measure the proportion of different blood cell types. The lab will notify Dr. York or Sara Wagner, RN if there are any abnormal values in this CBC, and they in turn will contact the participants. The School of Nursing lab is not a C.L.I.A approved lab therefore participants will be told of the abnormal lab and they would need to have it repeated at their physician's office. If the CBC results are within normal range the participant will not be contacted.  After the subject completes the questionnaires and the final blood sample is drawn, the subjectÆs participation in this study will be concluded and they will be given the final $50 and will be mailed the Final Letter.         The survey during the follow up visits at time point 3 and the 2 postpartum visits involve the Edinburgh Postnatal Depression Scale (EPDS).  Given that the EPDS gathers data related to psychological distress and suicidal ideation, the study team has a detailed plan in place to provide appropriate support to participants. There are three time-points in which the surveys include the EPDS: at approximately 20-37 weeks gestation and at both of the postpartum visits. These surveys are administered via RedCap but the research nurse will be present during the administration. The last questionnaire in the survey will be the EPDS and the research nurse will instruct the participant not to submit the survey (through RedCap) until the research nurse has looked at the score for the EPDS. If a participant has a score =10 on the EPDS or endorses ôyes, quite oftenö on Question 10:1) The research nurse, who is a Registered Nurse with the education and experience in conducting basic suicidal/homicidal ideation assessments, will ask the participant whether she has plans to hurt herself or othersò	if the participant says ôyesö: the research nurse will walk the participant either to the healthcare provider or the emergency department (whichever is closest) and/or will call community-based mental health crisis lines for additional guidance (Henrico County Community Services Board: 804-727-8484; Chesterfield County Community Services Board: 804-748-6356; Richmond Behavioral Health Authority: 804-819-4100). In the case that this is a home visit the Research Nurse will instruct the patient to call 911 for transport by ambulance to the Emergency Department;ò	if the participant says ônoö: the research nurse will provide the participant with crisis phone numbers for local community services boards which are prepared to assist community members with mental health services as needed (listed above).2) The research nurse will contact Dr. Kinser, a board-certified nurse practitioner with training in psychological assessment, after step 1 above to describe the situation with the participant3) Dr. Kinser will attempt to follow-up with the participant by phone for additional evaluation, using the MINI-International Neuropsychiatric Interview (MINI) suicide moduleò	if the suicide risk is low or moderate (1-16 on the MINI): Dr. Kinser will ask participant to be in touch with her healthcare provider as soon as possible for further support and monitoring. Dr. Kinser will also provide contact information for local depression resources, such as the crisis phone numbers for the community services boards in local counties and Richmond city (listed above).ò	if the suicide risk is high (=17 on the MINI): Dr. Kinser will recommend that the participant is accompanied by a family member or friend to the local emergency department or healthcare provider for immediate evaluation; if the participant is unwilling to voluntarily seek care, Dr. Kinser will call the crisis/emergency response teams of local mental health agencies (listed above).ò	Dr. Kinser will consult with the research team as needed regarding additional questions/ concerns.      Medical records will be followed at each study visit to verify that the fetus is viable or that the child was live born per the physicianÆs determination. Upon determination that the fetus/child is no longer living/viable the study participant will no longer be followed by the study.       Assessment of Race: Self-reported race will be assessed at the initial baseline interview. Subjects will have the option of completing the following questions that best describe themselves and the father of their baby. The responses to these questions are derived from those evaluated in Virginia birth records. These are also included in the Measures document.        Question 1. Which racial classification best describes yourself?a.	White (includes Mexican, Puerto Rican and other Caucasian)b.	Blackc.	Indian (North, Central and South American, Eskimo and Aleut)d.	Asian or Pacific Islandere.	Otherf.	Not sure         Question 2. Do you consider yourself to be of Hispanic origin?a.	Non-Hispanicb.	Mexicanc.	Puerto Ricand.	Cubane.	Central or South Americanf.	Other and unknown Hispanicg.	Not sure          Question 3. Do you consider yourself to be of Middle Eastern origin?                          No / Yes          Question 4. Which racial classification best describes the father of your baby?a.	White (includes Mexican, Puerto Rican and other Caucasian)b.	Blackc.	Indian (North, Central and South American, Eskimo and Aleut)d.	Asian or Pacific Islandere.	Otherf.	Not sure           Question 5. Does the father of your baby consider himself to be of Hispanic origin?a.	Non-Hispanicb.	Mexicanc.	Puerto Ricand.	Cubane.	Central or South Americanf.	Other and unknown Hispanicg.	Not sure             Question 6. Does the father of your baby consider himself to be of Middle Eastern origin?                           No / Yes     Study enrollment inclusion criteria: informed consent; maternal age 18-40 years; singleton pregnancy less than 16 weeks completed gestational age or less than 25 weeks gestational age if first prenatal visit; mother and father self identified as non-Hispanic and non-Middle Eastern white or black; no assisted reproductive technologies; gestational age assessed by last menstrual period and confirmed by ultrasound; absence of diabetes; absence of HIV/AIDS; absence of lupus; weight greater than 110 pounds.Exclusion criteria assessed at birth: any congenital abnormality; polyhydramnios/oligohydramnios; preeclampsia; Rh sensitization; abruptio placenta; placenta previa; cervical cerclage; medically necessitated preterm delivery; drug abuse; less than 3 study time point assessments (including birth).Summary of blood draws. For this multi-session study, subjects will provide research materials at 5 visits plus provide umbilical cord blood after delivery (refer to Table 1 above). Medical charts will be accessed to evaluate pregnancy history and identify preterm birth risk factors. Information collected on subjects from their medical charts at each time point, as applicable, will include weight, height, age, race, urine protein, health complications, smoking and other pregnancy complications. At each sample collection we will collect time of day, current stress (using a 1-10 scale of subjective units of distress), heart rate, and blood pressure. Contact information including home address and telephone numbers will be obtained and updated at each visit. Other research materials obtained at each visit are as follows:First visit: Subjects will undergo the consent process, complete the baseline questionnaire and provide 8 ml blood by venipuncture in 1 EDTA (purple top) and 1 Sodium Heparin (green top) tube.Second visit:  Subjects will complete follow-up questionnaire and provide 4 ml blood by venipuncture in 1 EDTA (purple top) tube.Third visit: Subjects will complete follow-up questionnaire and provide 4 ml blood by venipuncture in 1 EDTA (purple top) tube.Fourth visit: Subjects will complete follow-up questionnaire and provide 8 ml blood by venipuncture in 2 EDTA (purple top) tubes.After delivery: Umbilical cord blood sample (8 ml) will be obtained by research nurse in 2 EDTA (purple top) tubes.Fifth visit (postpartum): Subjects will complete follow-up questionnaire and provide 8ml blood by venipuncture in 2 EDTA (purple top) tubes.Study of methylation and gene expression changes. Descripton of genome-wide platforms to be used follows.Methylation: DNA methylation studies will utilize the Illumina Infinium HumanMethylation 450 BeadChip to survey over 450,000 DNA methylation sites at the nucleotide level. This platform has several advantages over other low throughput and expensive bisulfite sequencing options and has the advantage over DNA capture methods in that assessments are not biased against the lack of CpG islands. This platform provides coverage of all designable RefSeq genes including 5Æ/3Æ sequence, promoter regions, CpG islands and shores, CpG sites outside of CpG islands, non-methylated sites identified in human stem cells, CpG islands outside of coding regions and miRNA promoter regions. Data quality assessment and analysis will be performed using the IlluminaÆs GenomeStudio and methylumi and lumi 54,55 R 56 packages that provide several routines for data normalization. We will also quantify how these measurements correlate with inter-individual differences in micronuclei levels and telomere lengths. Gene expression: The Affymetrix human whole transcriptome array (Human U133A 2.0 Array) interrogates 18,400 transcripts and variants, including 14,500 well-characterized human genes. All samples will be further randomized at each stage of sample processing to minimize batch effects. Packages from the Bioconductor project 57,58 will be used to pre-process raw microarray data. Individual expression arrays will be adjusted for array-specific levels of background signal and normalized across arrays using the Robust Multi-Array (RMA) and GeneChip RMA (GC-RMA) packages 59,60. Probes will be filtered to eliminate those deficient in signal strength or inter-subject variance. Hierarchical mixed models will be used to mitigate the effects of artifacts, such as cohort effects, not eliminated by randomization.Genotyping: Genome-wide genotyping will be used to generate SNP data primarily for identifying QTLs responsible for variation in quantitative methylation (mQTLs) and gene expression (eQTLs) profiles rather than traditional direct polymorphism-phenotypic association analyses, since these would be underpowered. We will use the Illumina HumanOmniExpress BeadChip whose development is tied to data emerging from the 1,000 Human Genomes Project. This platform contains 733K markers (with potential for future expansion to 5M markers) that tag major haplotype blocks as well as structural variation. In addition, standard imputation methods 61 using HapMap3 data will be applied.Chromosomal instability (micronuclei): The cytokinesis-block micronucleus (CBMSN) and cytome assay is an accurate, high throughput method for detecting a broad spectrum of acquired chromosomal changes. As a result, it has emerged as the ôgold standardö for scoring acquired chromosomal abnormalities.94 Duplicate scores (over different areas of the slide) of 1000 binucleated cells (for a total of 2000 cells scored) will be made for all of the study samples following the guidelines of Fenech95 to determine MN frequencies.Table 2 provides an overview of SEDH and PSE measures. Due to space limitations psychometric properties for each measure are not provided, but for inclusion into the battery the measures must have good psychometric properties.</t>
  </si>
  <si>
    <t>HM14877</t>
  </si>
  <si>
    <t>Speaking the Same Language Before Starting the Conversation: Understanding the Literacy Levels and Risk Attitudes of Uninsured Virginians Eligible for Health Insurance Exchanges.</t>
  </si>
  <si>
    <t xml:space="preserve">Background and SignificanceUnder the Patient Protection and Affordable Care Act (ACA), the health care system will experience fundamental changes, including the creation of new health benefit exchanges. Exchanges are ôintended to create a more organized and competitive market for health insurance by offering a choice of plans, establishing common rules regarding the offering and pricing of insurance, and providing information to help consumers better understand the options available to them (Kaiser Family Foundation,  2009).ö  Each state can establish its own exchange or use a standardized exchange created by the federal government. The ACA affords states ôsubstantial discretion in the design and operation of an exchange,ö raising two important concerns (Department of Health and Human Services, 2011).  First, exchanges will rely heavily on consumersÆ ability to process, comprehend, and compare a vast amount of information on numerous insurance plans to make important choices about their coverage (HealthConnector, December 16, 2011).  Second, as it currently stands, few recommendations exist for the best manner in which insurance plan information should be presented to consumers in exchanges.   Whether consumers will make the best coverage choices depends on how these exchange environments look. No study to date has provided an evidentiary basis for guidelines on how to present information to consumers in a way that optimizes their exchange enrollment and coverage decisions.  By 2019, 16 million individuals with incomes above 133 percent of the Federal Poverty Level (FPL), who would otherwise be uninsured, will be enrolling in health insurance exchanges (Blavin, Buettgen, and Roth, 2012). This population will be relatively older, less educated, lower income, more racially and ethnically diverse, sicker and, importantly, will have less experience purchasing health insurance than the current privately insured population (Kaiser Family Foundation, 2011). Many of these ônew customersö will also be individuals with low health literacy, meaning they have limited medical and economic vocabulary, find it challenging to use charts, obtain, process, integrate, and understand insurance plan information, and make the cost calculations and comparisons needed to reach an informed decision (Institute of Medicine, 2012; McNaughton, Wallston, Rothman, Marcovitz, and Storrow, 2011; Rudd, 2011).  National surveys of health literacy find 30 million adults have low levels of health literacy (Kutner, Greenberg, Jin, and Paulsen, 2006).  Compared to the total population, these individuals are more likely to have low levels of education, be in poor health, Hispanic or African American, be uninsured and have one or more disabilities (Kutner, Greenberg, Jin, and Paulsen, 2006).    In addition to having low health literacy, exchange-eligible individuals may be less engaged in their health care decisions and less inclined to manage their care, referred to as low patient activation (Hibbard, Mahoney, Stockard, &amp; Tusler, 2005).  Unfortunately for these consumers, the health benefits exchanges are predicated on consumers being highly engaged in their purchasing decision (Institute of Medicine, 2012). One critical barrier to coverage expansion through exchanges is the potential for consumers with low health literacy and activation to become overwhelmed with large amounts of information and fail to use the provided information as the basis for their decisions, resulting in plan choices with higher out-of-pocket costs and less access to necessary services (Institute of Medicine, 2012).  Further, health and health insurance decisions are ultimately economic decisions for which the way individuals understand and deal with risk and uncertainty plays an important role. As a consequence, understanding individual attitudes towards risk is intimately linked to the goal of understanding and predicting individualsÆ economic behavior and whether risk postures and cognition vary systematically with insurance take-up and levels of coverage. Several studies have measured risk attitudes using survey questions, and have found mixed evidence. However, an open question is whether surveys are really a good method for measuring risk attitudes. Because survey questions are not incentive compatible, one can be skeptical about whether self-reported personal attitudes and preferences are really meaningful. Various factors, including self-serving biases, inattention, and strategic motives could cause respondents to misreport their true risk attitudes (for a discussion, see Camerer and Hogarth, 1999). In addition, if the population studied includes individuals with low income, low health activation and literacy and low literacy in general, one can be even more suspicious of any outcome derived from complex survey questions. We believe, on the other hand, that experimental studies, which measure risk-taking behavior with real money at stake, may provide an incentive compatible measure of risk attitudes and ultimately be more valid indicators of the role risk attitudes play in insurance decisions.      Taken together, the evidence indicates that how individual perceive risk, their health literacy, and the extent to which they are activated in health care decisions influences the quality of their insurance choices and is an important challenge for the emerging exchanges. Our study will assess these critical decision making attributes.  Results from our study will be used to inform future research on how to design decision environments for exchanges in order to improve the coverage decisions of the currently uninsured. </t>
  </si>
  <si>
    <t>Participants will learn about health insurance terminology and choosing health insurance plans.</t>
  </si>
  <si>
    <t xml:space="preserve">Background and Statement of the Problem: Under the Patient Protection and Affordable Care Act (ACA), the health care system will experience fundamental changes, including the creation of new health benefit exchanges.  Intended to create a more organized and competitive market for health insurance, the exchanges will offer a choice of plans, establish common rules regarding the offering and pricing of insurance, and provide information to help consumers better understand the available options (Kaiser Family Foundation, 2009).  States are given the option to establish their own exchange or use a standardized exchange created by the federal government.  The ACA affords states ôsubstantial discretion in the design and operation of an exchange,ö raising two important concerns (Department of Health and Human Services, 2011). First, exchanges will rely heavily on consumersÆ ability to process, comprehend, and compare a vast amount of information on numerous insurance plans to make important choices about their coverage (HealthConnector, 2011).   Second, as it currently stands, few recommendations exist for the best manner in which insurance plan information should be presented to consumers in exchanges. Whether consumers will make the best coverage choices depends on how these exchange environments look. Importance of the Research: Individuals enrolling in exchanges will be relatively older, less educated, lower income, more racially and ethnically diverse, sicker and, importantly, will have less experience purchasing health insurance than the current privately insured population. Many of these ônew customersö will also be individuals with low health literacy, meaning they have limited medical and economic vocabulary, find it challenging to use charts, obtain, process, integrate, and understand insurance plan information, and make the cost calculations and comparisons needed to reach an informed decision.  Goals of the Proposed Project: Taken together, the evidence indicates that how individual perceive risk, their health literacy, and the extent to which they are activated in health care decisions influences the quality of their insurance choices and is an important challenge for the emerging exchanges. We propose an experimental design to test risk attitudes and to compare health insurance decisions in health benefit exchanges that vary how information on insurance plans is presented. We will assess the literacy and health status and risk attitudes of 200 participants and observe their hypothetical insurance purchases in simulated exchanges. Results from our study will be used to inform future research on how to design decision environments for exchanges in order to improve the coverage decisions of the currently uninsured. </t>
  </si>
  <si>
    <t>The PI and Co-Is meet approximately one per month to discuss the progress of the project.</t>
  </si>
  <si>
    <t>For example, improving the evaluability of cost and quality data in the health benefit exchange decisions by altering how information is presented could benefit uninsured consumers throughout the country in their choosing an insurance plan, regardless of other design elements (e.g. restrictions on which or how many plans can participate).  The population shopping in exchanges will be less literate and activated than the currently insured population and, as such, more sensitive to information overload but also more responsive to efforts to improve the comparability of health plan data. Results from this project could provide policymakers with timely recommendations for presentation formats to improve the coverage choices of the millions of new customers who will shop in the exchanges.</t>
  </si>
  <si>
    <t xml:space="preserve">1)	The research coordinator will identify potential subjects using the VCUHS claims database2)	Names and contact information for potential subjects will be obtained by looking back two months in the VCUHS claims database and contact information of the exchange-eligible patients will be transferred into the participant tracking database.  3)	A postcard (Attached) will be mailed to eligible participants inviting them to participate and attend one of the available group sessions.  A phone number will be provided on the postcard for subject to call the research coordinator and register for a study session.Research staff will begin calling participants on the mailing list 2 days after mailing the postcards.  Research staff will explain to them that they recently visited the VCU Health System and have been identified as eligible participants for our study.  They will explain that the study will take 1-2 hours of their time and they will be asked to take part in 2 activities and a survey where they have a chance to earn up to $90 based on their decisions and chance.  If interested, they will be enrolled and instructed as to which group session to attend.  Research staff will partner with community centers, libraries, businesses and nearby residences to market the study through the use of IRB approved fliers and posters.  The VCU student sample will be recruited from those enrolled as participants in the Experimental Laboratory for Economics and Business Research.  Enrolled students will be invited by email to an experiment session and given instructions on how to participate.   	</t>
  </si>
  <si>
    <t>The consumer-driven orientation of exchanges require those purchasing insurance to process a wide array of numeric and qualitative information, correctly interpret it, make trade-offs between cost and coverage, and synthesize this information to make a choice. Our proposed research will use an experimental task and assessments of health literacy, patient activation, and a survey of participant demographic and health information to understand the decision making attributes of exchange-eligible consumers in Virginia.  We will: Aim 1- Assess the risk and patience characteristics and attitudes in uninsured individuals who will be eligible to purchase insurance in health benefit exchanges in 2014. Using two experimental tasks, we will measure individual attitudes towards risk and their patience tolerance, to investigate whether risk postures and cognition vary systematically across consumer characteristics including health care utilization history, health status, and demographics. Inconsistent risk attitudes and/or high levels of impatience may lead to suboptimal decisions including decreased insurance take-up and failure to purchase adequate coverage. Aim 2-Assess health literacy and patient activation in uninsured individuals who will be eligible to purchase insurance in health benefit exchanges in 2014.  To investigate the facility with which uninsured individuals will process information and make decisions in the exchange, we will test participantÆs health literacy and their level of activation in health care decisions. Low health literacy and activation among exchange-eligible individuals would suggest simplification of insurance information in exchange decision environments may be a critical factor in aiding individuals with making coverage choices.Aim 3- Assess the general characteristics of the uninsured individuals who will be eligible to purchase insurance in health benefit exchanges in 2014.  To better understand other consumer-level correlates of insurance decisions, we will survey participants on their health care utilization history, health status, and demographics.  In doing so, we may improve the ability to identify uninsured individuals at increased risk of making poor coverage decisions and target educational outreach toward them. By achieving these three aims, our study will provide new evidence about how the exchange-eligible population makes choices and how information in the exchanges can be presented to improve its usefulness when making coverage decisions. Aim 4- Assess the risk and patience characteristics and attitudes of a higher literacy sample and compare these characteristics to those from uninsured individuals assessed in Aims1-3.  Of concern when studying a lower literacy samples is that participants do not comprehend the experimental instruments.  To assess the validity of the uninsured sample responses, we will first compare performance on the experimental measures of risk and patience with the survey questions on risk and patience.  We then administer the two experimental measuring attitudes towards risk and patience and the survey to a sample of economics students at VCU to investigate whether risk postures and cognition vary systematically across higher and lower literacy populations.  In doing so, we will be able to assess the internal validity of the results from Aim 1.</t>
  </si>
  <si>
    <t>Research DesignTarget populationThe Virginia Commonwealth University Health System (VCUHS) is the largest safety net provider in Virginia.  VCUHS provides health care services to 6,570 exchange-eligible patients per month.  With support from the Bioinformatics Core (BIC) of VCUÆs Center for Clinical and Translational Research, we are able to identify exchange-eligible patients by excluding uninsured patients enrolled in a VCUHS coverage program for adults with incomes below 133% of the Federal Poverty Level (FPL) who are also ineligible for Medicaid.  Therefore, the remaining uninsured patients seeking care at VCUHS will be exchange-eligible in 2014 since they are (1) above ACAÆs Medicaid expansion FPL threshold and (2) uninsured. Using the VCUHS data and in collaboration with the BIC, project staff have already established an automated query to capture information on exchange-eligible individuals by selecting uninsured patients that have any healthcare utilization at VCUHS.  On a bi-weekly basis, BIC emails project staff a spreadsheet with the contact and demographic information of exchange-eligible patients.  This information is then entered into our participant tracking database (REDCap). Study recruitment has yet to begin.  When participants will agree to register for a particular session they will be given directions to a neighborhood laboratory. We anticipate that each session will have three modules: experimental task, health literacy and patient activation task, and a survey. Each session will last between 2 and 3 hours. We anticipate capping enrollment for any given session to 15.  To ensure there is an adequate number of research staff to assist participants (e.g. clarify issues with consent, understanding the questions, payment) a minimum of 3 research staff will be at each session. Participants will be given a $20 show-up fee for arriving on time and will be paid additional money based on their performance in the experimental tasks.In addition, we will target students enrolled in VCU economics courses where the Experimental Laboratory for Economics and Business Research is located. The student population will provide investigators with data from a sample that is more educated and literate to understand the two experimental data collection measures (see Aim 4). The target for enrollment and study completion is 200 participants. At this stage, our study is exploratory and our analyses will include primarily descriptive statistics (e.g. means and frequencies of sample characteristics).  Because our aims do not require us to test for differences across groups, a power analysis is not required.  Our sample size is driven by numbers we can feasibly accrue during the 18 month project and prior work in related areas (Barnes et al., 2012; de Olivera et al., 2008).  Task 1 û Risk AttitudesAccording to economic theory, the curvature of the individualsÆ utility function provides a good measure of the individualsÆ risk preferences. Therefore, incentivized tasks that measure the curvature should provide insights regarding these preferences. There are several popular ways in which one can measure risk aversion in the laboratory. One is by eliciting the certainty-equivalent of a given lottery using open-ended valuation procedures (e.g., Harrison (1986)). The other is by observing choices that subjects make over lotteries that vary the prizes offered for given probabilities (e.g., Binswanger (1980, 1981)) or varying the probabilities of winning given prizes (e.g., Holt and Laury (2002)). We utilize the latter method, because it has been widely implemented in recent laboratory experiments and involve a relatively transparent taskWe measure risk attitudes by having subjects make a choice between six possible gambles. Subjects will select one gamble, the one they like best. Gambles 1û5 increase in risk and return up to an expected-value maximizing point, and gamble 6, which has the same expected value as gamble 5, increases the variance. For this study, the implemented gamble choices will be 1 = $20/$20, 2 = $15/$30, 3 = $10/$40, 4 = $5/$50, 5 = $0/$60, 6 = -$10/$70. The set of 6 choices is presented in the Task 1 attachment and Script Risk Patience attachment. If this task rewarded at the end of the experimental session, a random draw will decide which of the two payoffs will be actually paid off. In our instructions we will explain this carefully, and we will suggest that subjects treat this decision as if it is the one they will be paid for.  The way individuals behave over this set of choices measures their cognition of risk. Evidence exists that many individuals do not think clearly over this set of choices. By recording behavior for individuals from a low income and low literacy population, we can determine whether systematic differences in risk cognition appear.  By measuring risk attitudes in different populations, we can determine whether systematic differences in risk posture appear offering important insights in to how risk attitudes may affect insurance choices among the uninsured.  Task 2 û PatienceObserved differences in health outcomes and health insurance decisions across different individuals may depend in part on how much the future is valued. Relatively little is known about the nature of this populationÆs time preferences, how these preferences relate to the social environment, and what effect they have on health outcomes. Most importantly, we will investigate if measured time preferences correlate with a marker of potential health decisions failure: lack of insurance. We will measure time preferences by eliciting discount rates with the front-end delay design used by Harrison et al. (2002), instead of allowing an option of payment immediately after the experiment, as in the previous Task. Subjects will be confronted with a series of 6 choices. For each decision, subjects are asked if they would prefer $25 tomorrow or $25+$X six months from tomorrow. The amount of money, $X, is strictly positive and increases over the 6 decisions up to $75. Economic theories of discounting predict that an individual faced with the 6 decisions would either choose (a) $25 for all decisions, (b) the higher payment for all decisions, or (c) $25 for a number of decisions starting with Decision 1 and then switch to the higher payment for the remaining decisions. If this task is rewarded at the end of the experimental session, a die will be tossed to determine which one of the six decisions will be actually paid. Subjects will be asked to leave address and phone number so that the delivery of the payment will be possible one day or 6 month later depending on the subjectsÆ choice.At the end of the two experimental tasks, the subjects will choose whether they want to be paid for task 1 or for task 2. Since our sample may include by design low-income and low literacy individuals (and not the normal convenience sample of university undergraduates), we have secured the collaboration of H. Jae, whose expertise is in dealing with this type of population. Additionally, these types of experimental tasks have been successfully used in low income urban population (see De Oliveira, Croson and Eckel 2011, 2012) after being simplified and administered with pictorial representation of risk, probabilities and payoffs. We will follow this approach if our recruited population turns out to be low literacy.Task 3 - SurveyThe surveyÆs main objective will be to understand who the study participants are.  By construction, participants are uninsured individuals who have used health care services at VCUHS. The survey will collect information about demographics - such as race, gender, age, education, income, home ownership, place of birth (foreign born or U.S. born), first language spoken at home, employment, having a bank account, frequency of utilization of health services, and health status. To investigate the facility with which uninsured individuals will process information and make decisions in the exchange, we will test participantÆs health literacy and their level of engagement, or activation, in health care decisions. Low health literacy and activation among exchange-eligible individuals would suggest simplification of insurance information in exchange decision environments may be a critical factor in aiding individuals with making coverage choices. Health literacy will be assessed using (1) the literacy using the Rapid Estimate of Adult Literacy in Medicine û Short Form (REALM-SF) (Agency for Healthcare Research and Quality, 2009), and (2) statistical numeracy for health using an 11-item numeracy scale consisting of basic probability calculations (Lipkus, Samsa and Rimer, 2001; See Task 3).  The level of individualsÆ engagement in their health care decisions will be assessed using a 13 item patient activation measure (Hibbard, Mahoney, Stockard, and Tusler, 2005; Maindal, Sokolowski and Vedsted, 2009; See Task 3).  The survey will help understand what consumer-level characteristics are correlated with risk attitudes, health literacy, patient activation, and, more broadly, being uninsured in Virginia. The survey also aims to uncover why patients choose to be uninsured and yet use health services inefficiently, often exposing themselves and society to high costs. Different possible explanations will be considered, such as: lack of information; lack of ability to correctly use the available information because the information format is misaligned with patient literacy levels; incorrect assessment of health risk; lack of involvement or engagement in health care; or cultural issues specific to foreign born populations. Finally, with the survey we ask participants to choose a hypothetical insurance plan in two scenarios that differ in the number of plan options presented (3 or 9 plans).  We are interested in whether simply increasing the number of plan options affects decision making.  The order of the number of choices in the insurance plan decision question will be randomized. Participants will be compensated $10 for completing the survey.</t>
  </si>
  <si>
    <t>HM13705</t>
  </si>
  <si>
    <t>Building Capacity for HIV and Substance Abuse Prevention among African American Young Adults</t>
  </si>
  <si>
    <t xml:space="preserve">HIV continues to be a major problem among African Americans in the 18-24 year old range and African American are over-represented in this age range as well as in other age ranges.  In 2007, African American young adults 20 to 24 years of age were 16% of the population but constituted 61% of HIV/AIDS diagnoses (CDC, July 19, 2009).  This is in comparison to 20% of HIV/AIDS diagnoses among Whites, and 18% among Hispanics in this age group.  The period of emerging adulthood, the age group of college students is also a risk factor as during this period there is greater likelihood of engaging in risky behaviors such as binge drinking and casual sex (Lefkowitz &amp; Gillen, 2006).  Compelling disparities in HIV diagnoses and rates of infection have made it imperative to consider ways of addressing this issue among African Americans of all ages and circumstances including African American college students. The National College Health Assessment revealed that African American students at VCU engage in HIV risk behaviors including unprotected sex, multiple sex partners, and sex while under the influence of drugs. African American college students are also at risk for substance abuse problems and statistics show that full time college attendance is actually a risk factor for alcohol use.  Young adults aged 18 to 22 enrolled full time in college are more likely than their peers to use alcohol in the past month, binge drink, and drink heavily.  It is also important to note that for African American students, attending a majority White University (as compared to an HBCU) increase risk, at least for alcohol use.  African American students attending predominately White colleges and universities are more likely to consume alcohol and binge drink than those attending Historically Black Colleges and Universities (HBCUs) (Kapner, 2008). According to the National College Health Assessment, among VCUÆs African American students 17% reported current cigarette use, 25% marijuana use, and 78% alcohol use (ACHA, June 16, 2009).  </t>
  </si>
  <si>
    <t>Participants may gain knowledge and skills related to HIV and substance abuse prevention .</t>
  </si>
  <si>
    <t>African American emerging adult populations are being diagnosed with and living with HIV/AIDS at higher levels than other American emerging adult populations (CDC, 2010).  High levels of diagnoses, contraction and living with HIV/AIDS rates appear to be associated with psychological, attitudinal and behavioral barriers to HIV/AIDS testing and other HIV/AIDS risk behaviors among this population.  These concerns appear to be most dramatic for African American male populations, who comprise up to 70% of HIV/AIDS diagnoses within central Virginia, which includes Richmond, Virginia, the site of Virginia Commonwealth University. Although this population appears to have adequate knowledge of HIV/AIDS risks and prevalence rates, protective behaviors may not necessarily reflect levels of HIV/AIDS knowledge. There is a need, therefore, to implement programs that result in changes in attitudes and behaviors that reduce risk for HIV/AIDS and substance abuse. A number of evidenced-based programs have successfully reduced risks for HIV/AIDS and substance abuse among emerging adult African American populations.  Three of these programs will be used in interventions for males and females in this study.  SISTA is an evidenced based program for African American females, and NIA is an evidenced based program  for African American males. Both of these programs have been found to significantly reduce HIV/AIDS risk behaviors, promote protective behaviors, reduce attitudinal barriers to testing, increase testing frequency among these populations, positively influence attitudes toward safe sexual behaviors, increase condom negotiation skills for females, and heighten awareness of other risks for HIV/AIDS and substance abuse.  Both SISTA and Nia are multi-session programs.  Additional one-session programs called ôSafe in the Cityö and "VOICES/VOCES" will be used as the third and fourth intervention programs.  Substance abuse prevention information will be integrated into each curriculum.</t>
  </si>
  <si>
    <t xml:space="preserve">All persons will be trained in the responsible conduct of Human Research.  The protocol and research are discussed at weekly research team meetings. </t>
  </si>
  <si>
    <t xml:space="preserve">The findings will be useful in understanding which types of substance abuse and HIV prevention activities are associated with the most favorable outcomes. </t>
  </si>
  <si>
    <t xml:space="preserve"> Prior to participating, participants in the study will be read the consent form and also be asked if they have questions. Participants  will be informed that they will be asked to complete a self-administered survey once. Participants in the VOICES intervention be told that they can participant in the session and not be required to complete the survey. We are no longer recruiting for or implementing the Nia, SISTA, and Safe in the City interventions. </t>
  </si>
  <si>
    <t>The specific aims are to (1) to evaluate whether the evidenced-based interventions reduce risk attitudes and behaviors for HIV/AIDS and substance abuse among African American college students attending Virginia Commonwealth University and African American young adults, 18 - 24 years of age residing in the Richmond and Petersburg areas; (2) to evaluate whether the interventions increase protective factors against HIV/AIDS and substance abuse among African American college students at Virginia Commonwealth University and African American young adults in the Richmond and Petersburg areas; (3) to evaluate whether or not outcomes differ for participants in the multi-session interventions or the one-session interventions.</t>
  </si>
  <si>
    <t>We are participating in a national cross-site (required by the funder) for data to be collected pre-post-and follow-up.  We will collect additional data for our local evaluation.  This is an evaluation of the effectiveness of the intervention at changing attitudes, knowledge, and behavior.  There will be four different intervention groups and data will be collected at pretest, post-test, and 3-month follow-up.  Follow-up data will not be collected for an initial pilot study. One intervention group will target female participants (SISTA); the second will target male participants (NIA); and the third and fourth will target both males and females (Safe in the City and VOICES/VOCES).  Pre, post, and follow-up data will be collected from participants in the SISTA and NIA groups and pre û and follow-up data will be collected from participants in the Safe in the City group. Only post test data will be collected from VOICES/VOCES participants. No data is collected during the intervention sessions ("group discussions"). Sessions are not recorded nor do facilitators take notes of any kind.  For those who are no longer in the area and/or are unable to make scheduled follow-up sessions, an online follow-up survey will be administered. These who agree to participate in the follow-up online will be e-mailed a link to the follow-up survey. Participants will complete the questionnaire on a computer using Survey Monkey. At the end of the survey, participants will be given the option to submit or discard their responses, leaving each participant with the option to withdraw. Once participants have completed the survey via the secured connection through Survey Monkey, they will receive the following message.ôThank you for completing the Raise 5 follow-up Survey. Today you completed a study investigating factors underlying our beliefs, thoughts, and feelings toward HIV prevention. Please email or call Ms. Deborah Butler (dsbutler@vcu.edu) or (804) 828-6261) upon completion of the survey to receive your compensation. If you should have further questions about your rights as a participant in this study or wish to follow-up on the results, please feel free to contact the researchers via email at fzbelgra@vcu.edu. Thank you for your participation today!öStaff who implement these curriculums will be trained in the curriculums prior to implementing them. Sisters Informing Sisters on the Topic of AIDS (SISTA) will be the curriculum used with African American female college students.  SISTA is an evidenced-based curriculum developed for African American women between the ages of 18-34 (DiClemente &amp; Wingood, 1995). The overall objectives of the SISTA curriculum are to increase assertiveness, condom negotiation skills, and coping skills while promoting ethnic and gender pride and empowerment. Elements of the SISTA intervention involve: (1) small-group sessions with discussions, role-playing, and skill building activities: (2) using peer facilitators who are similar to and who want relate to participants; (3) activities and materials designed to promote ethnic and gender pride and self worth; (4) teaching women skills in sexual assertiveness and how to negotiate with their partners; (5) implementing activities and lessons that encourage favorable condom attitudes and norms and how to correctly use condoms; and (6) discussions of cultural and gender issues as they relate to safer sex negotiation and practices. Participants meet in groups of 5-12 women for two hours per week for five sessions usually held weekly.   The SISTA sessions are designed so that lessons, activities, and practical demonstrations are carried out in a manner in which participants can learn from and be supportive of one another.The NIA curriculum will be used with African American male students. NIA was developed for African American men ages 18 and older who have sex with women (Kalichman, Cherry, &amp; Browne-Sperling, 1999).  The overall goal of NIA is to improve behavioral and communication skills and to eliminate or reduce sexual risk behaviors. This goal is accomplished by educating African American men who have sex with women about HIV/AIDS and its effects within the African American community.  Facilitators discuss ways to prevent HIV/AIDS including condom use, condom attitudes, condom intentions, and pros and cons of condom use. Participants learn problem-solving, safer sex, decision-making skills, personal risk reduction, and sexual communication including sexual assertiveness. NIA is carried out in two-to-four sessions using videos and a facilitated small discussion group format. Safe in the City (SITC) is a 23-minute HIV/STD prevention video that was first designed for STD clinic waiting rooms. This video has been shown to be effective in reducing sexually transmitted diseases (STDs) among diverse groups of STD clinic patients.  Safe in the City can be easily implemented in classrooms, auditoriums, and other education venues. This program requires very little staff time to set up and does not require counseling or small-group facilitation. Safe in the City aims to increase condom use and other safer sex behaviors, and thereby reduce infections among individuals who view this video. Safe in the City is based on Social Cognitive Theory, the Information-Motivation-Behavioral Skills model, and Theory of Planned Behavior. The video contains three interwoven vignettes that model young couples of diverse racial/ethnic backgrounds and sexual orientations in various types of relationships negotiating safer sexual behaviors. In between the vignettes, two animated video segments feature a ôcondom-manö who demonstrates proper condom use and the variety of condoms available. The intervention also includes posters that emphasize the main points and important messages addressed in the video. VOICES/VOCES is a single-session, video-based HIV/STD prevention program designed to encourage condom use and improve condom negotiation skills. The program is based on the theory of reasoned action, which explains how behaviors are guided by attitudes, beliefs, experiences, and expectations of other personsÆ reactions. VOICES/VOCES is grounded in extensive formative research exploring the culture- and gender-based factors that can facilitate behavior change. We will integrate substance abuse information into the two multi-session curriculums (SISTA and NIA) and the VOICES/VOCES curriculum so that participants can increase awareness of the adverse consequences of alcohol and other drugs on decision-making, especially within the context of sexual and interpersonal relationships. Substance abuse information will consist of (1) a discussion of how alcohol and other drug use interferes with values one might have in life; (2) information on commonly used drugs and the effects of these drugs on decisions and sexual behavior; and (3) discussions of  and development of drug refusal skills. All interventions have been completed except VOICES.Staff implementing these interventions will be trained in the curriculums.  All staff will be supervised by Deborah Butler, the project coordinator.  Measures to be obtained include two questionnaires:  the cross-site questionnaire and our local questionnaire (known as the Raise 5 survey).   The cross-site measure asks participants to provide the following types of information:  (1) demographic information; (2) attitudes and knowledge about substance use and risky sexual behavior: (3) substance use, and sexual behaviors; and (5) family and relationships See Attachment).  An additional questionnaire developed by the project staff will also be administered in order to evaluate the benefit of the intervention for our specific sample.  These measures will also assess changes in attributes attributed to the intervention that are believed to be core to the Nia and Sister interventions that were developed specifically for African American men and women.   Condom Negotiation Efficacy. The 7-item condom negotiation efficacy scale assessed womenÆs ability to negotiate condom use with a primary partner.  Sample items from the condom negotiation efficacy scale include ôCan you discuss condom use with your main partnerö and ôCan you insist on condom use if your main partner does not want to use oneö.  The response options are ratings from 1) ôdefinitely noö to 4) ôdefinitely yesö.  Higher condom negotiation efficacy total scores indicate a greater ability to negotiate condom use (DiClemente &amp; Wingood, 1995).  Condom Use Efficacy. The æCondom Use EfficacyÆ scale assessed participantsÆ efficacy for properly using the male condom. A sample item includes æHow confident are you that you could put a condom on a hard penis?Æ Response options ranged from 1 (not confident) to 3 (very confident) (DiClemente &amp; Wingood, 1995).Gender Roles. Gender roles were also assessed using the Personal Attributes Questionnaire (PAQ), which consists of 24 descriptive statements that were developed to assess masculine and feminine personality attributes. The PAQ has three subscales, each subscale æmasculineÆ, æfeminineÆ and æmasculine-feminineÆ (or æandrogynousÆ) has eight items. The items are rated on a 5-point scale that has an adjective at one end with its presumed opposite at the other end (very passiveûvery active) or with its divergent adjective at the opposite pole (not at all competitiveûvery competitive).Ethnic Identity. Ethnic identity was measured using the 7-item commitment sub-scale of the Multigroup Ethnic Identity Measure (MEIM; Phinney, 1992). The MEIM is designed to measure ethnic identity across all ethnic groups. The MEIM assesses ethnic identity exploration and commitment through questions such as (ôI have a clear sense of my ethnic background and what it means for meö).  Response options are on a 4-point scale, from ôstrongly disagreeö (1) to ôstrongly agreeö (4). Higher scores indicate more ethnic identity commitment.HIV/AIDS Conspiracy Beliefs. Conspiracy beliefs were measured using by asking participantsÆ agreement (on a 5-point scale ranging from 1 [disagree strongly] to 5 [agree strongly]) with 13 statements capturing beliefs about HIV/AIDS conspiracy theories (Bogart &amp; Thorburn, 2005).HIV Antibody Testing Scale. Beliefs about HIV testing were assessed by using the Concern about Public Opinion and Concern about Confidentiality subscales of the HIV Antibody Testing Scale. Response options are on a 5-point scale, from ôstrongly disagreeö (1) to ôstrongly agreeö (5). Higher scores indicate a more favorable attitude toward HIV testing (Peltzer &amp; Mpofu, 2002).</t>
  </si>
  <si>
    <t>Delete: I wish I knew how they were recruiting in Petersburg, b/c that might make me inclined to rate it a 2 or 3. For lack of this info, let's delete the record from the sample.</t>
  </si>
  <si>
    <t>HM20000932</t>
  </si>
  <si>
    <t>Validation of the Medication Adherence Individual Review Screening Tool (MedAdIR-ST) in a Medically Underserved Adult Population</t>
  </si>
  <si>
    <t>There are direct and indirect methods to assess patientsÆ adherence1. Methods of direct assessment include observing therapy and measuring the level of drug in the body. Methods of indirect assessment include patient questionnaires, self-reports, rate of prescription refills, pill counts and electronic medication monitors1,2,3. The indirect methods are more easily performed, less costly and less invasive but may be less indicative of true adherence rates1. Currently there is no consensus on an ideal method to assess patientsÆ adherence.Patient questionnaires and self-reports are the most practical method of assessing adherence in the clinic setting. Adherence questionnaires usually fall into two broad categories: those that are based on patient self-report and those that have the patient demonstrate the understanding and ability to correctly take their medication. The four- and eight-item Medication Adherence Questionnaire (MAQ) are the most commonly used tool that is based on patient self-report. The MAQ has been compared to other medication adherence tools to evaluate them4.The Medication Adherence Individual Review Screening Tool (MedAdHir-ST) is a simple 10 item questionnaire that is intended to quickly screen and identify individuals who may be nonadherent based on self-report. The MedAdHir-ST was previously compared with the four- item MAQ in a prospective, observational pilot study that assessed medication adherence in community dwelling elderly subjects. The subjects ranged in age from 61 to 91 years old with a mean age of 75.74.The MedAdHir-ST contains 9 yes/no questions and 1 multiple choice question. For some questions, an answer of ôyesö is indicative of nonadherence while in the other questions an answer of ônoö is indicative of nonadherence. An answer indicative of nonadherence is worth 1 point for 7 of the questions and 2 points for the other 3 questions. A total score of 2 or more points suggests the patient is at risk for nonadherence and further follow up on medication adherence is recommended4.  Reliability of the MedAdHir-ST and MAQ was assessed using correlation analysis comparing the subjectÆs initial score on each test, to their retest score at an assessment visit two weeks later. The correlation coefficient was found to be 0.699 for MedAdHir-ST and 0.632 for the MAQ. The construct validity of the MedAdHir-ST was determined by comparing the MedAdHir-ST scores to the MAQ scores using correlation analysis. There was found to be a positive correlation between the MedAdHir-ST and the MAQ in the ability to measure adherence, with a correlation coefficient of 0.450. Refill record data was also compared to the MedAdHir-ST and MAQ score to analyze the sensitivity and specificity of the tests. The sensitivity was determined to be 67% for the MedAdHir-ST and 43% for the MAQ. The specificity was determined to be 60% for the MedAdHir-ST and 50% for the MAQ4.The MedAdHir-ST was found to have reliability and construct validity. It was also found to be more sensitive and specific in detecting adherence and nonadherence in comparison to the MAQ. A limitation to the study is that the MedAdHir-ST relies on patient self-reporting and this can lead to an underestimation of nonadherence. Another limitation is that refill records do not guarantee that the medication was actually used or used as directed4.1.       Osterberg l, Blaschke T. Adherence to medication. N Engl J Med 2005;353:487-97.2.       Maclaughlin EJ, Raehl Cl, Treadway AK et al. Assessing medication adherence in the elderly: which tools to use in clinical practice? Drugs Aging 2005;22:231-55.3.       12. Haynes RB, McDonald H, Garg AX et al. Interventions for helping patients to follow prescriptions for medications. Cochrane Database Syst Rev 2002;(2):CD000011.4.       Shelton, PS, and DB Mozingo. Measuring Adherence in a Community-Based Elderly Population. Consultant Pharmacist 2012;27: 771-81.</t>
  </si>
  <si>
    <t xml:space="preserve">The knowledge gained from this questionnaire will allow the clinic to recognize if the patient is nonadherent. With this information, the clinic can provide the patient with better care and improve the patientÆs health outcomes. The patient is not exposed to any serious risks so the anticipated benefit outweighs the risks.  </t>
  </si>
  <si>
    <t>We plan to exclude those patients who present with severe mental illness since the survey tool in this study is looking to assess adherence. We'd expect a higher propensity for non-adherence in these individuals and they could potentially confound the data.</t>
  </si>
  <si>
    <t>Prescription medications are only effective when they are taken as prescribed. With the increasing prevalence of chronic diseases such as hyperlipidemia, hypertension, and diabetes, adherence is key to achieving treatment goals. Nonadherence contributes greatly to the burden of chronic disease. Typical adherence rates for chronic medications are relatively poor, ranging only from 50 to 75%.1 If patients are nonadherent, this can lead to worse disease prognoses and even premature deaths. Therefore, studying the factors that contribute to non-adherence is a topic of underlying importance to maximize efficacy. In clinical settings, questionnaires are typically used to measure medication adherence. In our research, we have selected the MedAdhIR tool to measure adherence because it is designed to identify individuals that are at risk to be non-adherent and allows us to understand what factors contribute to this non-adherence. This is beneficial because if providers are cognizant of factors that could contribute to nonadherence, then providers can target these patients to incorporate strategies to manage nonadherence. By conducting this project we hope to validate the MedAdhIR tool to extend external validity and reliability, identify medication adherence trends, and identify patient characteristics that put patients more at risk to non-adherence when applied to an adult underserved population.  1. DiMatteo  MR, Giordani  PJ, Lepper  HS, Croghan  TW. Patient Adherence &amp; Medical Treatment Outcomes: A Meta-Analysis. Med Care. 2002 Sep;40(9):794-811.44</t>
  </si>
  <si>
    <t>The principal investigators will meet regularly with study personnel and review all study-related materials.</t>
  </si>
  <si>
    <t>Medication adherence remains an essential component of managing patients with chronic diseases. Although several tools are available to measure nonadherence, there are shortfalls of these instruments. The MedAdHir-ST has been validated in the geriatric population but we wish to expand the potential use of this tool by validating it in an adult, underserved population.</t>
  </si>
  <si>
    <t>Patients will be asked to participate in the study as part of their routine clinic visit. Once each patient is roomed for their visit, the study investigators will approach the patient about participating. These will all be established patients of the Center for High Blood Pressure.</t>
  </si>
  <si>
    <t>The purpose of this study is to:Validate the MedAdHir-ST tool in an adult underserved populationIdentify medication adherence trends in the adult underserved populationIdentify patient characteristics consistent with non-adherence to prescribed medications</t>
  </si>
  <si>
    <t>Study DesignThis study is a prospective, observational study validating the MedAdhIR-ST to predict non-adherence in an adult, indigent population. The Medication Adherence Individual Review- Screening Tool (MedAdhIR-ST) will be assessed. Participants will complete the MedAdhiR-ST tool and demographic tool during their visit with the assistance of  VCU School of Pharmacy students. Directly following the appointment, the students will score the MedAdhIr-ST assessment basd on the toolÆs grading scale. MedAdhIR-ST scoringMedAdhIR-ST contains 10 questions (9 yes/no; 1 multiple choice). Each ôyesö answer to Questions 2-6 and 9 and each ônoö answer to Questions 1, 7, and 8 are indicative of nonadherence. Question 10 is a multiple-choice question for which the last two responses are suggestive for nonadherence. Answers indicative of  nonadherence are worth one point each, with the exception of questions 2, 5, and 10, for which answers indicative of nonadherence are worth two points each. A total score of two or more points indicates risk for medication non- adherence and suggests a need for a more comprehensive adherence assessment, such as with the MedAdhIR-CA (Shelton PS, Mozingo B et al.). Shelton, PS, and DB Mozingo. Measuring Adherence in a Community-Based Elderly Population. Consultant Pharmacist 2012;27: 771-81.Study Subjects Inclusion criteria for the study will include all adults 18-64 years old, who speak English, care for themselves, have attended the Center for High Blood Pressure for at least 6 months and complete informed consent. Patients must be taking at least one medication and attend the clinic for regular follow up appointments. Exclusion criteria include those patients with hospitalization within the past six months or severe mental illness including schizophrenia or bipolar disorder. The researchers will receive consent from the patients to administer the MedAdhIr-ST tool and to have access to prescription refill records during their regularly scheduled appointments. The consent form and the tool will be presented to the patients during the same visit. Patients will be reminded that participation is voluntary and refusal of consent will not affect the patientÆs scheduled appointment. Participants may abstain from answering any adherence or demographic question at any time without penalty. Demographic information to be obtained include age, gender, ethnicity, highest level of education, income level, disease states, is the patient at goal for medical conditions, are they a new patient and do they see a healthcare provider elsewhere. The first four questions will be answered using the patientÆs medical record. The remaining questions will be asked to the patient during the visit. Following consent and demographic information tool, the MedAdhIr-ST will be administered. Assessment via the MedAdhIr-ST tool will include chronic medications and will not include ôas neededö medications, pain medications, inhalers and insulin. Pharmacy refill records will be obtained for 6 months within one week of the date the participant was given the tool. The records include the names of prescription medications, dosage, quantity dispensed at each pharmacy fill, and the date that each medication refill was purchased from the pharmacy. This information will be recorded as the proportion of days covered (PDC), which is calculated using the following steps:1. Determine the patientÆs measurement period, defined as the index prescription date to the end of the calendar year, disenrollment, or death. 2. Within the measurement period, count the days the patient was covered by at least one drug in the class based on the prescription fill date and days of supply. If prescription fills for the same drug overlap, then adjust the prescription start date to be the day after the previous fill has ended. 3. Divide the number of covered days found in Step 2 by the number of days found in Step 1. Multiply this number by 100 to obtain the PDC (as a percentage) for each patient. 4. Count the number of patients who had a PDC greater than 80% and then divide by the total number of eligible patients. Study SiteThe informed consent, demographic questionnaire and  MedAdhIR tool will be administered at the Center for High Blood Pressure in Richmond Virginia. This is an urban health clinic with three examination rooms, waiting room, offices, and laboratory area. Participants will fill out their informed consent and tools in their examination room at the beginning of their visit with the assistance of a VCU School of Pharmacy student. A typical clinic visit includes having the patient meet with the student pharmacists first then meeting with the attending pharmacist at the clinic. Following completion of the tool, the patient will receive usual care as part of their clinic visit.Data CollectionData will be collected using the demographic questionnaire, the MedAdhIR tool and the pharmacy refill records. After patients complete the questionnaire and the tool, the researchers will evaluate the pharmacy records for the past six months within one week. The information provided on the questionnaires, tools, and from the pharmacy records will be recorded in a database on a password protected computer using the microsoft excel program. The data will be de-identified by using the medical record number to associate tool results with pharmacy record results. All paper data will be stored in a locked office at the Center for High Blood Pressure as it normally is for all patient information. Once the study is completed, the information will be shredded.</t>
  </si>
  <si>
    <t>HM20000557</t>
  </si>
  <si>
    <t>Type 2 Diabetes Self-Management</t>
  </si>
  <si>
    <t>Once diagnosed, T2D may be effectively controlled through self-management practices including routine blood glucose monitoring, adherence to healthful, diabetes-friendly diets and exercise routines, foot and eye care, smoking cessation, and, if appropriate, insulin and/or oral medication.3 Of these practices, adherence to dietary regimes are essential to achieving glycemic control, thus reducing diabetes related morbidities.1 For individuals with T2D, achieving glycemic control is closely linked to monitoring of carbohydrate intake, making good nutrition an integral component of diabetes maintenance.3 Risk factors for poor glycemic control and associated complications are multifactorial however, individual level risk factors include insurance status and access to regular clinical care, limited education and numeracy skills, low income, minority status and limited diabetes knowledge.1,4-7 Self-efficacy, the belief that one is able to perform specific tasks, influences behaviors and mediates the role of education and literacy on dietary behaviors.8 Patients may find it difficult to incorporate dietary changes suggested by the ADA. For example, recommended food choices and cooking styles may be unfamiliar to and some patients may not have reliable access to food items necessary for a healthy diet. A growing body of research has linked food insecurity (FI) to chronic health conditions, including diabetes, hypertension, dyslipidemia, and obesity.9-15 FI plagued 17.6 million American households (14.5%) in 2012, including 33.1 million adults and 15.9 million children.16 As with T2D, minorities are disproportionately afflicted with food insecurity.16 Seligman10,17 and others15,18 have reported a higher prevalence of diabetes among individuals with FI, with estimates ranging from 12-46% (representing approximately 2-8 million Americans). As compared to food secure individuals, those reporting some degree of FI exhibit lower diabetes self-efficacy (mean 7.1 vs. 7.7, p&lt;0.001),14,15 lower fruit and vegetable consumption (odds ratio [OR] 0.52, 95% CI 0.33-0.81)18 and poorer glycemic (27.0 vs. 13.3%, p&lt;0.001); and LDL control (68.8 vs. 49.8%, p=0.002).19 Additionally, food insecure individuals are more likely to suffer from severe hypoglycemia (OR 2.95, 95% CI 1.5-5.9) due to the inability to afford the foods needed to adhere to a diabetic diet (43.2% vs. 6.8%, p&lt;0.001).20 The high cost of low-calorie, nutrient-dense foods recommended for diabetics, such as fruits, vegetables and dairy products, relative to their caloric-laden, nutrient-deficient counterparts (i.e., refined carbohydrates and added sugars and fats common to fast and prepared foods) is one reason why FI might compromise the ability to consistently adhere to self-management regimens.17 The cost of food and the time needed to obtain food may also compete with the time needed for self-management and the cost of medication and supplies needed to manage the disease.17 Additionally, socially disadvantaged individuals (e.g., low-income, minorities) often only have the financial resources necessary for food purchases once or twice a month, leading diabetics in these populations to cycle through periods of FI and high glycemic variability.12,16 Finally, FI has been associated with low levels of social support, a factor found to impact diabeticsÆ propensity for self-management.10,19 	To our knowledge, however, no interventional research has been conducted to address the issue of FI and its impact on diabetes self-care and, thus, represents the formative research needed to inform the development of an evidence-based, culturally-appropriate intervention to mitigate the impact of FI on patientsÆ glycemic control.1.	Centers for Disease Control and Prevention. 2011 National Diabetes Fact Sheet. 2011; http://www.cdc.gov/diabetes/pubs/estimates11.htm#7. Accessed 28 May, 2013.2.	Boyle JP, Thompson TJ, Gregg EW, Barker LE, Williamson DF. Projection of the year 2050 burden of diabetes in the US adult population: dynamic modeling of incidence, mortality, and prediabetes prevalence. Population health metrics. 2010;8:29.3.	American Diabetes Association. Standards of medical care in diabetes--2011. Diabetes Care. Jan 2011;34 Suppl 1:S11-61.4.	Bains SS, Egede LE. Associations between health literacy, diabetes knowledge, self-care behaviors, and glycemic control in a low income population with type 2 diabetes. Diabetes Technology &amp; Therapeutics. Mar 2011;13(3):335-341.5.	Ruppert K SL, Stewart AF, Sebesta B, Trott V, Songer T. Diabetes education services and health care charges in a large health system database. Diabetes. 2009;58(1 suppl):329.6.	Gumbs JM. Relationship between diabetes self-management education and self-care behaviors among African American women with Type 2 diabetes. Journal of Cultural Diversity. 2012;19(1):18-22.7.	Cavanaugh K HM, Wallston KA, et al. Association of numeracy and diabetes control. Annals of Internal Medicine. 2008;148(10):737-746.8.	Hill-Briggs F SA. Evaluation of a diabetes and cardiovascular disease print patient education materials for use with low-health literate populations. Diabetes Care. 2008;31(4):667-671.9.	Pan L, Sherry B, Njai R, Blanck HM. Food insecurity is associated with obesity among US adults in 12 states. Journal of the Academy of Nutrition and Dietetics. Sep 2012;112(9):1403-1409.10.	Seligman HK, Laraia BA, Kushel MB. Food insecurity is associated with chronic disease among low-income NHANES participants. The Journal of Nutrition. Feb 2010;140(2):304-310.11.	Tayie FA, Zizza CA. Food insecurity and dyslipidemia among adults in the United States. Preventive Medicine. May 2009;48(5):480-485.12.	Vozoris NT TV. Household food insecurity is associated with poorer health. Journal of Nutrition. 2003;133(1):120-126.13.	Fitzgerald N H-FA, Segura-Perez, Perez-Escamilla R. Food insecurity is related to increased risk of Type 2 diabetes among Latinas. Ethnicity &amp; Disease. 2011;21:328-334.14.	Holben DH PA. Diabetes risk and obesity in food-insecure households in rural Appalachian Ohio. Prev Chronic Dis. . 2006;3(3):A82.15.	Vijayaraghavan M, Jacobs EA, Seligman H, Fernandez A. The association between housing instability, food insecurity, and diabetes self-efficacy in low-income adults. Journal of Health Care for the Poor and Underserved. Nov 2011;22(4):1279-1291.16.	Coleman-Jensen A NM, Singh A. Household food security in the United States in 2012 ERR-155, U.S. Department of Agriculture, Economic Research Service. 2013.17.	Seligman HK JE, Lopez A, Tschann J, Fernandez A. Food insecurity and glycemic control among low-income patients with type 2 diabetes. Diabetes Care. 2012;35:233-23.18.	Gucciardi E, Vogt JA, DeMelo M, Stewart DE. Exploration of the relationship between household food insecurity and diabetes in Canada. Diabetes Care. Dec 2009;32(12):2218-2224.19.	Berkowitz SA, Baggett TP, Wexler DJ, Huskey KW, Wee CC. Food insecurity and metabolic control among U.S. adults with diabetes. Diabetes Care. Oct 2013;36(10):3093-3099.20.	Galesloot S, McIntyre L, Fenton T, Tyminski S. Food insecurity in Canadian adults. Can J Diet Pract Res. 2012;73:e261-e266.21.	Powers BJ, et al. Can this patient read and understand written health information? JAMA 2010;304(1):76-84.22.	Toobert DJ HS, Glasgow RE. The summary of diabetes self-care activities measure: results from 7 studies and a revised scale. Diabetes Care. 2000;23(7):943-950.23.	Al-Khawaldeh OAA-H, M. A. Froelicher, E. S. Self-efficacy, self-management, and glycemic control in adults with type 2 diabetes mellitus. Journal of Diabetes and its Complications. Jan-Feb 2012;26(1):10-16.24.	Lorig K, Ritter, P. L., Villa, F. J.,  Armas, J. Community-Based Peer-Led Diabetes Self-management: A Randomized Trial. The Diabetes Educator. 2009;35:641-651.25.	Anderson RM FJ, Grupen LD, Funnell MM, Oh, MS. The Diabetes Empowerment Scale-Short Form (DES-SF). Diabetics Care 2003;26(5):1642.26.	Michigan Diabetes Research and Training Center. Diabetes Knowledge Scale. http://www.med.umich.edu/mdrtc/. Accessed December 3, 2013.27.	Glasgow RE, Toobert, M. A. Social environment and regimen adherence among type II diabetic patients. Diabetes Care. 1988;11:377-386.28.	Asbury JE. Overview of Focus Group Research. Qualitative Health Research. 1995;5(4):414-420.29.	Strauss AC, Corbin J. Basics of qualitative research: Grounded theory procedures and techniques; 1990.30.	Krueger RA. Focus groups: A practical guide for applied research. Thousand Oaks, CA: Sage; 1994.31.	Stratton IM, Neil AW, et al. Association of glycaemia with macrovascular and microvascular complications of type 2 diabetes (UKPDS 35): prospective observational study. BMJ. 2000;321:405-412.32.	Knaebel J, Irvin BR, Xie CZ. Accuracy and clinical utility of a point-of-care HbA1c testing device. Postgrad Med 2013;125(3):91-8.33.	Yuan YC. Multiple imputation for missing data: Concepts and new development (Version 9.0).  n.d.34.	Berg BL. Qualitative research methods for the social sciences, 6th ed. Boston, MA: Pearson; 2007.35.	Mays N, Pope C. Qualitative research in health care: Assessing quality in qualitative research. British Medical Journal. 2000; 320: 50-52. British Medical Journal. 2000;320:50-52.36.	Vaughn S, Schumm JS, Sinagub J. Focus group interviews in education and psychology. 1996.37.	Neuendorf K. The content analysis guidebook. 2002.</t>
  </si>
  <si>
    <t xml:space="preserve">Benefits from participation include the chance to win an Apple iPad Mini or direct compensation and the knowledge of contributing to a research project aimed at improving patientsÆ ability to engage in diabetes-related self-managment and, in particular, dietary change.    </t>
  </si>
  <si>
    <t>We are targeting adults with clinical diagnoses of Type 2 diabetes to understand the impact diabetes self-efficacy and food security on self-management practices.</t>
  </si>
  <si>
    <t xml:space="preserve">The burden of diabetes on American society is staggering. Recent estimates indicate that nearly 26 million Americans (8.3% of the US population) are affected by diabetes.1 It has been projected that 33% of the population will be diabetic by 2050, with national expenditures increasing proportionately.2 Low-income minorities, particularly Blacks/African Americans, Native Americans and Hispanics, are disproportionately affected by diabetes. As compared to non-Hispanic whites, of whom 7.1% of the population has a clinical diagnosis of diabetes, 8.4% of Asian Americans, 11.8% of Hispanics, 12.6% of non-Hispanic blacks, and 14.2% of Native Americans were diabetic in 2009.1 Diet is a critical component to optimal maintenance of Type 2 diabetes (T2D). Patients with low income are more likely to experience periodic food insecurity and to have fewer resources available to adequately engage in self-management activities including dietary change.  The purpose of this multiphased pilot is to examine the impact of food insecurity on diabetes self-efficacy and diabetes self-management, specifically focusing on adherence to dietary recommendations. </t>
  </si>
  <si>
    <t>Drs. Thomson and Traino will meet in person on a weekly basis with Camilla Nonterah to discuss the study design and progress. Communication outside this scheduled time period will occur via email or telephone as needed.</t>
  </si>
  <si>
    <t>The results of this study will contribute to the understanding of diabetes self-management. Specifically, the research will elucidate the relationship between food security, diabetes self-efficacy and diabetes self-management. Additionally, the findings of the study will be used to develop a nutritional intervention for individuals with clinically-diagnosed Type 2 diabetes.</t>
  </si>
  <si>
    <t xml:space="preserve">Potential participants will be recruited from the population of patients with T2D seen at the VCU Medical Center. A request for the names, telephone numbers and home addresses of adult (over 18 years of age), English-speaking patients with an ICD9 code of 250.xx value seen in the past year will be made to the VCU Biomedical Informatics Core. The personal identifiable information requested is the minimum needed to offer the opportunity of participation to eligible patients. Additionally, participants will be recruited via direct contact at libraries; community events, such as health fairs; and other community-based locations.  Participants will be offered the survey, and asked to complete it while they are at the site, so that a research assistant will be there to conduct consent, answer any questions the participant may have, or if needed, read the survey to them.  They will also be given the option to take the survey home along with consent documentation, cover letters explaining the study, and self addressed return envelopes so they may complete the survey at their leisure. Contact information will be obtained on the last page of the completed survey, asking participants for their name, address and phone number.  </t>
  </si>
  <si>
    <t>Specific Aims for Phase 11)	To explore the impact of food insecurity on diabetes self-efficacy and performance of self-management activities. a.	How does food insecurity influence engagement in routine diabetic dietary and self-care behaviors?Specific Aims for Phase 22)	To understand individual, household and community-level barriers and facilitators to and the impact of FI on diabetes-related dietary and self-care behaviors. We pose the following research question:a.	What specific barriers inhibit persons with Type 2 diabetesÆ understanding and implementation of ADA dietary recommendations?b.	What specific factors facilitate understanding and implementation of ADA dietary recommendations?c.	What household and community-level factors facilitate/impede healthy dietary behaviors? 3)	To evaluate the acceptability of a social-network based community kitchen intervention among low-income, minorities with clinically diagnosed Type 2 diabetes.a.	What are the acceptability of and barriers to participation in a community kitchen intervention?</t>
  </si>
  <si>
    <t xml:space="preserve">Methods for Phase 1 (Survey Instrument and Focus Group Guide Included in Submission)Aim 1 - Standard Surveys: The survey will provide the data needed to estimate the relationships among diabetes self-management, self-efficacy and food insecurity. A sample of 100 patients with Type 2 diabetes will be recruited to complete a survey comprised of 6 previously developed and validated instruments examining diabetes self-efficacy, self- management and food insecurity, among other measures. The specific variables and their measurement are described below:  a)	Newest Vital Sign: A quick, 7-minute measure that evaluates comprehension and numeracy skill in reference to using food nutrition labels.21  b)	Diabetes self-management: Summary of Diabetes Self-management Activities (SDSCA) scale.74 This widely used tool measures the frequency of self-management activity in the previous 7 days for 5 self- management behaviors: general diet, specific diet, foot care, blood-glucose testing, exercise, and cigarette smoking. This scale has reliable psychometric properties including average inter-item correlations of r=0.47, test-retest correlations between r=0.3-0.7 and general correlation with known diet and physical activity measures.22c)	Diabetes self-efficacy: Increased self-efficacy to make positive dietary changes and engage in diabetes self-management is associated with improved diet, blood sugar testing and medication adherence.23 We will use the 8-item Stanford Self Efficacy for Diabetes scale which measures patient confidence for performing various self-management activities and has an internal consistency reliability of 0.82.24 An indicator of psychosocial self-efficacy, diabetes empowerment will be measured using the Diabetes Empowerment Scale (DES-SF).25 The 8-item scale is a modified version of the original 37-item scale and retains good psychometric properties (CronbachÆs alpha = 0.85) and measures the following dimensions of diabetes empowerment: 1) psychosocial aspects of diabetes; 2) dissatisfaction and readiness to change; and, 3) setting and achieving diabetes goals.  d)	Diabetes knowledge: A modified version of the Michigan Diabetes Research and Training CenterÆs test will be used to test general diabetes knowledge. As recommended, a subset of items that provide good item to program match will be used.26 e)	Household support for self-management:  The Diabetes Family Behavior Checklist II (DFBC-II) will measure the frequency of supportive and nonsupportive family behaviors.27 This measure has moderate to high psychometric properties with CronbachÆs alpha scores for the two subscales ranging from 0.65-0.71 and 6month test-retest scores of r=0.55-0.7.  f)	Food insecurity: Individual-level food insecurity will be gauged using the 10-item Adult Food Security Survey. To assess food insecurity at the household level, the 10-item Food Security Survey will be employed. These measures were developed for use by the USDAÆs U.S. Household Food Security Survey Module.16g)	Demographic characteristics: The survey will also collect basic demographic information from respondents, including sex, race, age, marital status, religiosity, and income. Methods for Phase 2 Focus Groups: A series of focus groups will be conducted to collect information about the barriers and facilitators to engaging in dietary and self-care diabetes regimens among low-income, minority individuals with diabetes. Participants in the focus groups will be recruited from the pool of diabetic patients seen by the VCUHS. Patients agreeing to participate will be scheduled to attend one of a series of focus group sessions that will be held in the Richmond community and will be asked to also participate in the household assessment described below.       Ten to 20 focus group sessions are anticipated to elicit enough information from participants to identify clear patterns in responses. The exact number of groups held will depend on how quickly saturation occurs (i.e., the state where only repetitious information is produced).28,29 To effectively manage the focus groups, each session will be held with 6û9 participants (N=132-180). To increase homogeneity among the participants, group composition will be stratified by sociodemographic characteristics. White participants will be included to identify racial and ethnic differences in group responses.      Prior to beginning the focus group, each participant will be asked to answer the survey distributed in Phase 1.  This is to ensure that we have baseline information for all focus group participants as these participants may be a different sample of patients than those who completed the mailed in survey in Phase1.  A topic guide, developed from the extant literatures on diabetes self-care and FI, will be used to direct the flow of discussion during the sessions. The guide will be pilot tested during the first focus group and modified as needed based on participantsÆ responses and reactions. The major topics to be covered in the sessions include factors that impede and facilitate efforts to follow diabetic dietary recommendations, knowledge or understanding of dietary information, issues of food security, cost, availability, price, selection, and quality of foods available in the community, as well as issues relating to time, social norms and personal preferences for food types and health beliefs including body weight expectations. Each focus group will be audiorecorded and is expected to last 90-120 minutes. All focus groups will be led by Dr. Maria Thomson, a trained moderator. A co-facilitator, Dr. Heather Traino, will be responsible for taking handwritten notes of each session to capture aspects of the discussion that may not be obtained through the recording, including the group dynamic, respondentsÆ use of sarcasm or irony, or nonverbal communication exhibited by participants.30 Prior to beginning each focus group session, participants will be asked to individually complete structured surveys gathering information about demographics, food insecurity and self-care knowledge.      Glycemic measures will also be collected. Participant HbA1C (average blood glucose or glycosylated hemoglobin) will be measured upon enrollment and consent in the focus groups. A1C provides a measure of average blood glucose over the previous 2-4 months and has been found to strongly predict diabetes complications.31 We will collect A1C readings using commercially available single use A1C tests such as those developed by Bayer (A1C Now+ 2 test kit). These single use test kits have been found to provide reliable and accurate readings comparable to traditional laboratory measures.32 Although collecting this information from patient charts has been done in previous interventions, it is not practical with this population given the variability of access to primary care. Household Interviews. To obtain a snapshot of food consumption patterns at the household level, a semi-structured interview will be conducted with all members of the household over aged 8 years. Households to be included in this assessment will be identified and recruited from among the focus group participants (n=40 households).  The interview will gather information about family compositions and food habits (e.g., meals eaten together vs. outside of the home, frequency of cooking at home vs. dining out), household food insecurity (using the USDAÆs U.S. Household Food Security Survey Module), food outlets where foods are purchased (classified according to NAICS codes of convenience, grocery, supermarket, fast food, restaurant), food types purchased, and weekly funds allocated to food spending (% of household income). The same procedures as described for the focus groups above will be employed with the family/household interviews. Integrating Data from Phase 1, 2 &amp; the City of Richmond Food Policy Task Force (FPTF) Report: The survey, focus groups and household interviews will provide critical information about the barriers and facilitators that directly and indirectly affect food choice, procurement and consumption for Type 2 diabetics at the household and individual levels. We will also incorporate already existing neighborhood level data collected by the FPTF with the survey, focus group and household interviews to further inform the development of the educational program. ParticipantsÆ home zip codes will be used to link the survey, focus group and household data to the neighborhood level data, however, all data will be deidentified. Data from the FPTF will be used to create the following variables for each participantÆs neighborhood: resides in food desert, resides in high poverty food desert, resides in area with high fast food concentration, resides in an area with a high degree of food retail leakage. Triangulation of the individual and household data with the existing FPTF neighborhood data will provide insights typically unavailable to any single data collection methodology. For example, we will be able to compare individual perceptions of the quality and availability of community food retailers with actual food availability including presence of grocery stores, fast food outlets and convenience stores as identified by the FPTF report. We will also be able to examine access and actual buying patterns by comparing neighborhood food retailer leakage data (patterns of buying inside versus outside of the community) with food receipts and focus group data. This will allow a deeper understanding of the household and individual level factors driving food procurement and consumption patterns within the context of the neighborhood/community level factors identified by the FPTF findings. These insights will provide critical guidance for the development of the CK intervention serving as the basis for identifying community relevant cooking session topics and guiding content development. Finally, a multi-level model will be fitted using data collected Projects 1 &amp; 2 and the FPTF report to identify the most important factors contributing to performance of self- care behaviors and glycemic measures (HbA1C) in the population of Type 2 diabetics in Richmond City neighborhoods.Data Analysis Plans for Survey and Focus Group Data in Phases 1 and 2 Surveys: Deidentified survey responses will be entered in VCUÆs RedCap database that will be developed specifically for this study. Descriptive analyses will be conducted on all variables stemming from the surveys. Categorical data will be reported as percentages and continuous data as medians, means, standard deviations, and ranges. Ordinal data (Likert-scaled scores) will be examined to determine the functional form and appropriate analytic approaches will be used (e.g., if ordinal data are skewed, a dichotomous variable will be created). Bivariate analyses will be used to examine relationships among the variables. Measures of association will include correlation, Chi-square test statistics and nonparametric measures where appropriate. Additionally, we will assess the data for missing values (items and cases) prior to beginning any analyses. Missing values will be imputed via multiple imputation using the MI procedure in SAS and analyzed appropriately.33 Focus Groups: Digital recordings will be stored on HIPAA-compliant University servers protected by username and password.  Digital recordings and notes will be transcribed verbatim using Microsoft Word within two weeks of each session. A random sample of the transcripts will be checked against the audio recordings for accuracy, after which the recordings will be destroyed. Transcripts and handwritten notes for each focus group will be labeled with the date and time of each session and stored in a locked file cabinet to protect respondentsÆ confidentiality.     Transcripts will be entered in MaxQDA, a qualitative data analysis software and a content analysis will be performed on the focus group discussions pertaining to barriers to enacting recommended self management activities and FI related-issues. The analysis will be performed as follows: First, the data will be reviewed after each focus group session to determine whether additional data are needed and to ensure that new information is continuing to emerge. Data collection will be stopped when little or no new information is being obtained during the sessions, indicating that saturation has been reached).29 The data will then be reduced into units for coding purposes.34 Codes will be generated from specific questions included in the moderatorÆs guide and through the identification of topics emerging during the focus group sessions. Comparisons of responses will be made, both within and between the focus group sessions, to identify ônegative casesö, or contradictory statements or ideas in the data.35 Finally, themes in participantsÆ responses will be identified to synthesize and interpret the data.36 Trained coders will code the data separately to ascertain construct validity and intercoder reliability.37 Disagreements in codes will be discussed as a team and resolved through consensus.Household Assessments: Data will be collected using a semi-structured interview and a 4-week collection of all household food receipts. Food receipts will enable analyses of the frequency, content and location of food purchases. Receipts will also provide a tabulation of total food spending over the 4-week period and indicate the extent to which food procurement occurs within versus outside of the community.  </t>
  </si>
  <si>
    <t>HM20000633</t>
  </si>
  <si>
    <t>VCU-BEST Pilot</t>
  </si>
  <si>
    <t>Susanna Wu-Pong</t>
  </si>
  <si>
    <t xml:space="preserve">Graduate education in the biomedical sciences, historically designed to train future academicians, has not changed significantly despite an evolving job market and job trends for biomedical scientists.  The NIH Advisory Committee to the NIH Working Group on the Future of Biomedical Research Workforce recently published a report that confirms that a growing fraction of scientists, approximately 30% in 2008, work in non-research- or even non-science-related jobs.  Only 43% of all biomedical scientists are employed in academia,  and many of these individuals are primarily in teaching positions with little or no involvement in research. VCU Broadening Experiences in Scientific Training (BEST) Program was created as a pilot study in an effort to compete for NIH funding. The purpose of this program is to capitalize on the strengths of the VCU campus and community, with the overarching goal of developing young biomedical scientists who will be leaders in the career path and discipline of their choice. The pilot project continues to develop, although the associated NIH grant submission was not funded and no longer is available. </t>
  </si>
  <si>
    <t>Student Participants in VCU-BEST programming may benefit with regard to learning more about their personal and professional career development, choice, and implementation efforts. Students in GRAD 615 may benefit from learning more about career paths, and could be eligible to enroll in the VCU-BEST program.</t>
  </si>
  <si>
    <t>With the creation of VCU BEST, we aim to transform the culture of biomedical scientist training at VCU by developing AEGDS (Aware - Experience - Guide - Develop - Share; Wu-Pong, 2011) , a university - wide career development program for young biomedical scientists across the VCU campus.This training platform, developed by Wu-Pong, is hypothesized to broaden student awareness of potential careers in biosciences, provide opportunities for students to experience those career paths, provide guidance that enables students to select the career path(s) that best suit their interests and personalities, allow students to develop the technical, leadership, communications, and specialized skills sets necessary to be successful in their chosen career paths, and encourage students to share their experiences, thereby broadening exposure of others in the community.We will evaluate outcomes of this intervention as described below. We will assess VCU BEST participants familiarity with the range of nontraditional Career Paths available to biomedical researchers. VCU-BEST students took a course required for the program (GRAD 611) and are about to take another course (GRAD 615) during which time data will be gathered from VCU-BEST participants. A few recent changes have been made to our research questions, due to a lack of anticipated funding. We will not be involving VCU faculty mentors or Career Center personnel in the research aspects of this intervention. As noted previously, we will assess VCU BEST participants' perceptions of and preferences for biomedical Career Paths from pre-test to post-test. We recently opened GRAD 615 to other VCU graduate students and found great interest. Hence, a change to this protocol will include assessing all GRAD 615 students' perceptions of and preferences for biomedical Career Paths. The methods for taking these measurements are used in the vocational psychology / career development literature. VCU BEST participants will select from, and then take part in, numerous training experiences that expose them to alternative Career Paths for biomedical scientists. They also will attend a seminar series designed to expose them to incumbents of nontraditional biomedical science positions (eg,alumni working in industry, government -- this is GRAD 615 ). VCU BEST trainees will receive career counseling services from professional staff at the University Counseling Center, focused on assessment of self and enhancing workforce options consistent with each individual trainees' measured career interests, values, and work personality. Finally, trainees will reflect, present on, and hear other VCU BEST trainees' experiences with, novel VCU BEST-related training experiences. Taken together, this set of experiences will impact trainees' familiarity with the large range of Career Paths available to biomedical scientists, their perceptions of these Career Paths, and their Career Path preferences.</t>
  </si>
  <si>
    <t xml:space="preserve">The research team, to date, has met more than a dozen times, and is in touch via email and phone conversations. Formal meetings will be held on at least a monthly basis, with consistent phone and e-mail contact throughout the planning, intervention and evaluation phases of this effort. All individuals associated with this grant will be advised on the need to advise / inform the PI of any potentially adverse events or issues with study conduct. </t>
  </si>
  <si>
    <t xml:space="preserve">The aims of the VCU-BEST program are to increase student awareness of potential careers in the biomedical sciences, provide opportunities for students to experience those career paths, provide guidance that enables students to select the career path(s) that best suit their interests and personalities, allow students to develop the technical, leadership, communications, and specialized skills sets necessary to be successful in their chosen career paths, and encourage students to share their experiences, thereby broadening exposure of others in the community. We will be reporting on a program evaluation related to VCU-BEST and, hence, these specific aims. </t>
  </si>
  <si>
    <t xml:space="preserve">Flyers, word-of-mouth, e-mails and other methods will be used to make the VCU-BEST program known to students. Separate from this, VCU-BEST participants will be asked to volunteer for participation in our evaluation of the VCU BEST program. </t>
  </si>
  <si>
    <t>Goals of this study include testing the following ideas:1. VCU BEST trainees will show increased familiarity with a greater number of biomedical science Career Paths upon post-testing (relative to pre-testing) as assessed using a pair-comparison preference. (See attached measure -- created recently and the basis for Amendment 3).2. Examination of VCU BEST traineesÆ perceptions of, and preferences for, biomedical Career Paths will shift towards greater differentiation from pre-testing to post-testing as measured using multidimensional scaling analyses of similarities and dominance data (a pre-and post-intervention comparison). (See attached)3. Note that we have eliminated the judgment task (related to participants' IDPs). 4. VCU BEST trainees will show specific career-related learning outcomes after meeting with University Career Center staff for the purposes of individual career counseling.(See attached)5. VCU BEST trainees will show satisfaction with individual career counseling, as provided by members of the University Career Center staff.(See attached)</t>
  </si>
  <si>
    <t>Evaluation of the VCU-BEST intervention will be completed using a pretest-posttest design. On account of the nature of the VCU-BEST programming, as a pilot program at our university, no control / comparison group will be used. Random assignment to condition will not be used, given the exploratory nature of this effort. Selection criteria for VCU-BEST participants (N ~ 15 PhD students in biomedical sciences training programs) recruited into the evaluation component of this project were described previously. Examination of the Generic Data required by a previously posted NIH RFA will provide an solid understanding of program outcomes. After we obtain informed consent, students will be given approximately 5 brief (one page) surveys (attached) at the beginning of their participation in BEST. Students participating in the GRAD611 course will have their attainment of learning objectives assessed 2-4 times per month. Students will be administered the CVQ-MCM, Occupational Self-Efficacy Scale, General Comments about course, Satisfaction with course will be administered at the beginning and the end of each semester. The NEO-III and the STRONG will be administered mid spring semester. The Occupational Self-Efficacy Scale will be administered at the end of the end of each semester. Learning Objectives will be assessed multiple times per month. Familiarity, Perceptions, Preferences for Career Paths will be assessed at the beginning of the fall semester and again at the end of the Fall semester (via paper-and-pencil task in GRAD 615). The majority of questionnaires will be administered online (STRONG, Familiarity, Perceptions and Preferences task, Learning Objectives, Satisfaction with course, General Comments about Course, IDP, Occupational Self-Efficacy Scale, CVQ-MCM) at studentsÆ discretion. The NEO-III will be administered via hardcopy during class. For all paper and pencil surveys, students are seated in desks far apart to ensure that they can't see other students' responses.The Career Counseling Satisfaction Questionnaire will be administered after career counseling is undergone by interested students. Students will be given the option to participate in optional Career Counseling if interested over the duration of BEST at the University Career Center offices. Student Individualized Development Plans (IDPs) will be completed as part of GRAD611. Before they begin crafting their IDPs, they will take a survey assessing their understanding of what an IDP is and how to complete one.Secondary data analysis includes all information listed in the document entitled Generic Data for NIH RFA.</t>
  </si>
  <si>
    <t>HM20001955</t>
  </si>
  <si>
    <t>Quality of Life in Emerging Adults with Autism Spectrum Disorders</t>
  </si>
  <si>
    <t>Barbara Myers</t>
  </si>
  <si>
    <t>Statement of Problem	Adolescence through emerging adulthood is a period of transition during which there is typically a substantial increase in the ability to think abstractly, conceptually, and flexibly (Syed &amp; Seiffge-Krenke, 2013). It is a time when young people become more able to reflect upon and evaluate their life experiences (Arnett, 1994).This is a time when social cognition and social skills become increasingly important if a young person is to fit in to the social environment of school, work, and community. Communication skills are needed to support social participation, and individuals with Autism  Spectrum Disorder have substantial and longstanding difficulties in this domain (Rubin, Prizant, Laurent, &amp; Wetherby, 2013). Young people expect to become more independent than when in high school; they expect to drive, get a part time job, buy their own music and clothes, and manage their money, at least to some extent. Adolescents and young adults with Autism  Spectrum Disorder are often greatly limited in each of these areas. They may be limited in their ability to participate in everyday activities of life; hence, this likely limits their quality of life. The relations among these factors are unknown, however. There is much evidence that Quality of Life is reduced for individuals with health conditions and disabilities compared to healthy and non-disabled peers; however, the predictors of this lowered Quality of Life for young people with Autism  Spectrum Disorder are not known. Education, Employment, and Quality of Life. Over the past decade, increased attention has been given to a population of students with Autism  Spectrum Disorder  who are transitioning from high school to post-secondary activities. A large portion of young people with Autism  Spectrum Disorder have intellectual disability or other limitations that keep them from pursuing academic work after high school (i.e., college). These individuals hopefully are able to transition into supported employment or other job-related activities despite their cognitive ability (Wehman, 2013). Students with Autism  Spectrum Disorder who attend college are individuals with average to superior intelligence and with special interests and talents (Prince-Huges, 2002; Camarena, et al., 2009). The college setting provides these students with an opportunity to develop their special interests and academic skills. In both school and work settings, however, many individuals with Autism  Spectrum Disorder struggle with negotiating the social interactions and conversations with others that are necessary for their success in those settings. Adults with Autism  Spectrum Disorder report pervasive difficulties not fitting in to many aspects of their life including ôschooling, expectations, friendships, life, and societyö (Portway &amp; Johnson, 2003, p. 437). For young adults with Autism  Spectrum Disorder who are intellectually and academically capable of doing well in college, social struggles can impact their perceptions of personal success and have a negative impact on their overall view of school. Their self-evaluation of success or failure can influence their decision to remain enrolled in college (Harpur, Lawlor, &amp; Fitzgerald, 2004) and ultimately, their quality of life. Some students with Autism  Spectrum Disorder choose to leave college solely based on their inability to cope with the social demands.The challenges that individuals with Autism  Spectrum Disorder face in securing employment, social and economic independence, and freedom to function at the highest possible level (Smart, 2001) suggest a relationship between these milestones and QUALITY OF LIFE. Chan, Wang, Muller, and Fitzgerald (2011) propose that ôlack of employment opportunities and work incentives excludes people with disabilities from full community participation, significantly affecting the quality of their livesö (p.3). Together, these findings suggest that relationships exist between education and Quality of Life as well as employment and Quality of Life.	Social and Communication Abilities and Quality of Life. Competence in getting along with others in adult settings is dependent at least in part on the quality of social skills that an individual possesses. Social skills can vary by situation or context. An individual with Autism  Spectrum Disorder may demonstrate more competent social skills when interacting with a family member or other adults but may be less competent when expected to interact with peers or unfamiliar adults. Some researchers (Billstedt, Gillberg, and Gillberg, 2007) have found that some symptoms of autism lessen as an individual enters emerging adulthood. However, while improvement in communication skills may be seen, the social use of language is generally more resistant to change, and interpreting social information and participating in reciprocal social interaction often continue to be areas of significant difficulty (Farley et al., 2009; Seltzer et al., 2004). These lingering social deficits impact adult outcomes and are thought to be significant contributors to the patterns of unemployment and underemployment, paucity of friendships and romantic relationships, and low rates of independent living that have repeatedly been shown for adults with Autism  Spectrum Disorder (e.g. Billstedt et al., 2011, Farley et al., 2009, and Howlin et al., 2004). Outcomes are highly variable (Levy &amp; Perry, 2011), but even high functioning individuals with Autism  Spectrum Disorder often seem to ôfunction well below the potential implied by their normal range intellectö (Marriage et al., 2009, p. 326).Social functioning in adolescents and adults with Autism  Spectrum Disorder is studied through looking at peer relationships, friendships, and patterns of participation in social activities. Baron-Cohen and Wheelwright (2003) reported that many adults with Autism  Spectrum Disorder have friendships, but that these friendships tended to be less close and had less importance for the adults with Autism  Spectrum Disorder compared to a group of neurotypical (NT) adults. The adults with Autism  Spectrum Disorder were also less likely to enjoy social interaction simply for the sake of social interaction. Orsmond, Krauss, and Seltzer (2004) reported their participants had difficulty defining the term friend; few were considered to have a true friendship, and even those who did still reported feeling lonely. Liptak, Kennedy, and Dosa (2011) and Shattuck, Orsmond, Wagner, and Cooper (2011) found that many adolescents and young adults with Autism  Spectrum Disorder did not tend to get together with friends or talk to friends via email, instant message, or telephone. Research suggests adolescents with Autism  Spectrum Disorder can take advantage of social support, for example, Humphrey and Lewis (2008) found the students in their study who had peer support and real friendships tended to have a much more positive sense of self. Similarly, Lasgaard, Nielsen, Eriksen, and Goosens (2010) found that while adolescents with Autism  Spectrum Disorder were lonelier than a control group, perceived social support from family, peers, or friends was protective against loneliness.	Independence and Quality of Life. The deficits associated with Autism  Spectrum Disorder hinder daily life functioning as the demands for social interactions, communication, and independent living grow more prominent and complex in emerging adulthood. A minority of individuals with Autism  Spectrum Disorder live independently.  Few individuals have social and intimate relationships, and education and employment levels are low, even when general intelligence is within the normal range (Howlin, Savage, Moss, Tempier, &amp; Rutter, 2014). As they move from adolescence and into adulthood, individuals with Autism  Spectrum Disorder find themselves still living in their childhood bedrooms and needing their parentsÆ help for everyday functioning; this world can be very small and the freedoms quite constrained. The typical steps into autonomy seem to be unattainable. We have too little research that tells, from the young adultsÆ point of view, what this lack of independence means to them. We propose that this lack of independence will greatly impact the young personÆs feelings of self-confidence, self-worth, and ultimately their Quality of Life. For this age group, independent activities would include earning money, going out with friends, choosing how to spend money and time, going out to restaurants and movies, and making decisions about clothes and hairstyle.</t>
  </si>
  <si>
    <t>As noted previously, this is a secondary data analysis and this is Not Applicable to this study. The information obtained has potential benefit to other individuals with an Autism Spectrum Diagnosis</t>
  </si>
  <si>
    <t>This study is specific to those with a diagnosis of Autism Spectrum Disorder</t>
  </si>
  <si>
    <t>The  hypotheses for the current research are:HYPOTHESIS 1: Individuals who have higher ability level will report higher Quality of Life. Specifically, participants who score higher on Woodcock Johnson III (applied problems, calculation, and passage comprehension sub scores), take fewer medications to manage symptoms of their disability, and use fewer services for their disability will report higher levels of Quality of Life, over and above the influence of age and gender.HYPOTHESIS 2: Individuals who have more educational success (IVs: higher grades in high school, high-school diploma, involved in post-secondary education) will report higher Quality of Life, over and above the influence of age and gender. HYPOTHESIS 3: Individuals with higher levels of employment (IV; not employed, non-competitively employed, competitively employed) will report higher levels of Quality of Life, over and above the influence of age and gender. HYPOTHESIS 4a: Young adults who participate in more active social activities (IV; number of groups involved in, number of groups relied on to make decisions, invited to social events), will report higher levels of Quality of Life, over and above the influence of age and gender. HYPOTHESIS 4b: Young adults who have better communicative ability (IV; communication ability, conversation ability, ability to understand others, emails) will report higher levels of Quality of Life, over and above the influence of age and gender.HYPOTHESIS: Young adults with greater sense of autonomy (e.g., The ArcÆs Self-Determination Scale, Autonomy subscale) will report higher levels of Quality of Life, over and above the influence of age and gender.</t>
  </si>
  <si>
    <t xml:space="preserve">The data that is being used for this study is from the  National Longitudinal Transition Study (study 2). This database is being used in many other studies  our license number through IES is  -- 10100025. Staci Carr and Adam Sima have been given approval to access the data in the secured location. All communication will occur with all team members at dissertation meetings. All notes will be kept secure in Staci Carr's files. </t>
  </si>
  <si>
    <t>The objective of the current study is to explore the predictors of Quality of Life for late adolescents and emerging adults with Autism Spectrum Disorders. The results of this study may provide a contribution to families, service providers, educators, policymakers, and third party payers in understanding the needs of the young adult population with ASD by identifying the areas of potential impairment or strength (neuropsychological, social, or emotional) that have predictive capacity of future independence and success. Additionally, results may assist in developing treatment priorities for clinicians and direction for educators regarding the skills necessary for development in children and adolescents with ASD so that they can maximize their potential for a high quality life in adulthood.</t>
  </si>
  <si>
    <t>NA  -- secondary analysis</t>
  </si>
  <si>
    <t>The  Aims for the current research are:AIM 1: To examine the influence of degree of disability on Quality of Life of young adults with Autism Spectrum Disorder.AIM 2: To examine the influence of school success on Quality of Life of young adults with Autism Spectrum Disorder.AIM 3: To examine the influence of employment on Quality of Life in young adults with Autism Spectrum Disorder.AIM 4: To examine the influence of social involvement and communication on Quality of Life of young adults with Autism Spectrum Disorder. AIM 5: to examine the influence of independence and autonomy on Quality of Life of young adults with Autism Spectrum Disorder.</t>
  </si>
  <si>
    <t>ParticipantsThis study will use participants from the dataset of the National Longitudinal Transition Study 2 (NLTS2) who have a diagnosis of autism spectrum disorder (ASD) (Cameto, et al, 2004). This is a protected dataset that is accessible only to approved researchers. Carr is currently approved to access the dataset but only from a password-protected computer; she is not permitted to copy the data to her own computer or to her advisorÆs computer. At the proposal stage, she has been able to see how many participants responded to particular questions. She is permitted to conduct analyses and disseminate results upon clearance from the Institute of Education Services (IES), however, all sample sizes must be rounded to the nearest 10 unless the sample weights are utilized.The original Wave 1 sample included approximately900 students whose primary disability was autism spectrum disorder. Participants were lost at each successive wave; the details for the losses at each wave are not publicly available. We have examined the dataset for participants with little or no missing data for our relevant variables and determined that approximately 220 youth  have sufficient data for inclusion. At Wave 4participants were between the ages of 19 and 23. This represents the final year in high-school and post high-school. The ethnicity of the sample is comparable to the general population. Participant factors to be reported and used in the study include age (years), gender (Male, Female), marital status (Married, Not Married), living status (where person resides), employment (full-time, part-time, supported employment, sheltered workshop, volunteer/internship, unemployed), college (currently enrolled, has completed some classes, graduated, or never attended), and presence of other comorbid diagnoses that requires the use of medications to address disability or behavior related issues. Demographic information for the sample will be provided in the completed dissertation.ProcedureData were collected from multiple sources using a variety of different instruments. In this analysis, we used data from the Parent Interview or ParentûYouth Interview, StudentÆs School Program Survey (SPS), and the School Characteristics Survey (SCS). For analysis purposes, students were assigned to a disability category on the basis of the primary disability designated by the studentÆs school or district. In Wave 1, the Parent Interview was conducted by telephone with a parent or guardian (hereafter referred to as parent); when a parent could not be reached by telephone, selected questions were asked via a mail survey. The response rate for combined parent data sources was 82.1% in Wave 1. In Waves 2 to 4, the Parent Interview was replaced with the Parent-Youth Interview. Parents continued to respond to certain interview questions regarding family and youth characteristics and expectations. In addition, youth were interviewed (either by phone or mail) regarding work, extracurricular activities, postsecondary school, and other experiences. If youth were unable to respond to the interview questions, parents continued to respond to key questions. In addition, youth who could not respond by telephone but could complete a self-administered questionnaire were mailed one. For this analysis, when parent and youth responses to the same questions were available, the youth response was chosen. For the current study, primarily Wave 4 youth-report data will be used for variables regarding social supports, employment, independence and the outcome variables of self-image, support, and personal feelings. Academic performance and intellectual capacity data will draw upon school data. Approval for this study will be sought by the Institutional Review Board of the Virginia Commonwealth University (VCU). Measures Quality of Life (Quality of Life)The outcome variable will be a Quality of Life scale developed for this study by utilizing combined responses from three sets of questions (12, 13, and 14) that were asked of the youth. In each wave, the youth were asked to answer a series of items that were assumed to measure one of three total subscales: Personal Feelings, Self-Image, and External Support. The items that make up each of the subscales are displayed in Table 2. The five items related to a youthÆs Personal Feelings were measured on a 4-point scale, with larger values representing more frequent feelings. Self-Image items were measured on a 3-point scale with larger values indicating a stronger feeling of similarity with each item. The four External Support items were measured on a 5-point scale with larger values indicating stronger support with the group corresponding to each item. These scores will be transformed so that the items have equal weights. Internal reliability (Cronbach alpha) will be reported for this transformed scale.Table 2Questions utilized in QUALITY OF LIFE subscale development (Questions 12, 13, and 14)Subscale	ItemPersonal Feelings	(How often youth felt the following in the last week)a)	Enjoyed lifeb)	Depressed c)	That people disliked youd)	Hopeful about futuree)	Lonely*Self-Image	(How much youth thinks each of the following statements are like him or her)a)	You are proud of who you areb)	You are a nice personc)	You can make friends easilyd)	You can tell other people your age how you feel when they upset you or hurt your feelingse)	You feel useful and importantf)	You feel your life is full of interesting things to dog)	You can handle most things that come your wayh)	You know how to get the information you needi)	You can get school staff and other adults to listen to youExternal Support	(How much youth feels supported by people around him/her)a) Adults care about youthb) Parents care about youthc) Friends care about youthd) Family pays attention to youth.* Reverse-codedWoodcock Johnson III The Woodcock Johnson III will be used as a measure of degree of disability. The Woodcock-Johnson Tests of Cognitive Abilities, Third Edition (WJ-III COG; Woodcock et al., 2001) is a revised version of the Woodcock-Johnson Tests of Cognitive Ability, Revised (WJ-R COG; Woodcock &amp; Johnson, 1990). The WJ-III COG is administered individually and can be used with individuals between the ages of 2 and over 90. The Standardization of the WJ-III COG was conducted nationally using 8,818 typically developing participants between the ages of 2 and 90, from over 100 different geographical communities in the United States. Examinees were randomly selected within a sample controlling for census region, community size, sex, race, Hispanic, type of school, type of college/university, education of adults, occupational status of adults, and occupation of adults in the work force. As a result, the norm sample is considered to be representative of the United States population (McGrew &amp; Woodcock, 2001)The Woodcock Johnson III consists of seven measures. The three that will be included in this study are described in Table 3. The median reliability coefficient alphas for all age groups for the standard battery of the WJ III ACH for tests 1 through 12 ranged from .81 to .94. The WJ III is a highly accurate and valid diagnostic system because the two batteries were co-normed, which means that the normative data are based on a single sample. When tests are co -normed, examiners can discover learning differences with few errors (McGrew &amp; Woodcock, 2001). The WJ III was conducted during Wave 2 in person by trained professionals. It was not re-administered at later Waves.Table 3. Woodcock Johnson III Assessment Domains (Included in this study)Domain	Assessment	TaskReading 	Synonyms andAntonymsPassageComprehension	Youth reads a word and must supply a synonym. Youth reads a word and must supply antonym.Youth reads a short passage and identifies a missing word.		Math 	Applied ProblemsCalculation	Youth analyzes and solves problems in mathematics: youth decides the appropriate mathematical operations to use and which of the data to include in the calculationYouth performs mathematical calculations ranging from simple addition to calculus, but is not required to make decisions about what operations to use or what data to include.		The ARC Self-Determination Scale 	The NLTS 2 investigated four key domains of youthÆs self-determination by asking youth to judge and report the extent to which their behavior reflects self-regulation, self-realization, psychological empowerment, and autonomy (Wehmeyer, 1997). NLTS2 selected items from the ArcÆs Self-Determination Scale (Wehmeyer, 2000) that address these topics and included them as part of an in-person interview with youth at Wave 2 For the purpose of this study the Autonomy score will be used as a measure of Independence. The other scores are closely related to the Quality of Life outcome variable that is used in this study and will not be included. The Autonomy Scale can be seen in detail in Table 4.Table 4Arc: Self- Determination (Autonomy subscale)Items of the Autonomy subscale	Response ScalePersonal autonomy items: I keep my own personal items together. I keep good personal care and grooming. I make friends with other kids my age. I keep my appointments and meetings. I plan weekend activities that I like to do. I am involved in school-related activities. I volunteer for things that I am interested in. I go to restaurants that I like. I choose gifts to give to family and friends. I choose how to spend my personal money.  Autonomy in career planning items: I work on schoolwork that will improve my career chances.I do school and free time activities based on my career interestsI make long-range career plans. I work or have worked to earn money. I am in or have been in career or job classes or training.	?	I do not even if I have the chance?	I do sometimes when I have the chance?	I do most of the time I have the chance?	I do every time I have the chanceAdditional Measures	The remaining measures were single items measures that were collected as part of Wave 4 youth interview/questionnaire or parent report. Table 5 outlines the measure, the respondent, and how it was scored.Table 5Measures Measure 	ScoredAchievement 	Woodcock Johnson III as described aboveMedications taken for disability	Yes or no; A list of medications was provided. If any were checked as used, it was considered yes, otherwise noNumber of services currently receiving	Tally of services including: Speech/language therapy, audiology services, Psychological or mental health services, physical therapy, social work, occupational therapy, orientation and mobility, medical services for diagnosis or evaluation for special needs, personal assistant (in home or classroom), reader or interpreter, nursing care, assistive technology services or devices, transportation because of youth's special needs, respite care, financial aid, other servicesUnderstanding	Ability to understand what others are saying: Answered in Wave 2 by studentÆs teacher1=No trouble, 2=a little trouble, 3=a lot of trouble, 4 does not understand at allGrades	Used most recent grades: Above Average, Average, Below Average or Failing at Wave 4 by parent reportHigh School Graduation	Still in high school, GED or Certificate, High School Diploma Post-secondary Education Status	In post-secondary education (Vocational , Community College, 4 year); Still in High-school, not enrolled in schoolEmployment Status	Competitively Employed; Non-competitive employment; not employedGroup Inclusion	Number of groups or group activities involved in (Parent report); Scouting, religious, YMCA/BBBS/etcà, sports, special Olympics, 4-h, special interest club, performing group, student government, school subject matter club, volunteer service group, disability oriented support group, cultural affinity group, homework club, leadership youth development club, vocational club, after school programNumber of people relied on to make important decisions	Includes friends, parents/guardians, girlfriend or boyfriend, siblings, religious figures, guidance counselors, teachers, coworkers, boss/supervisor, other; Each was on a four point scale (A lot, A fair amount, Just some = yes, not too much= no), reduced to a dichotomous variableInvited to social activities in the past year	Yes or noCommunication 	Ability to communicate with others: Answered in Wave 2 by studentÆs teacher1=No trouble, 2=a little trouble, 3=a lot of trouble, 4= does not speak at allConversation	Ability to engage in a conversation with others: Answered in Wave 2 by studentÆs teacher1=No trouble, 2=a little trouble, 3=a lot of trouble, 4 does not converse at allIndependence	Autonomy subscale of Arc Self-Determination ScaleData Analysis Plan Data will be analyzed using SPSS Version 22. The data will be checked for normality, linearity, and homoscedasticity. If normality is violated or the data are found to be homoscedastic, transformation of the data may be necessary. Multicollinearity will also be examined, and if it exists, adjustments will be made in which variables are entered into a model. Descriptive statistics will include frequencies, means, and standard deviations for all demographic variables as well as predictor and outcome variables. Bivariate correlation tables will be presented.Hierarchical regression analyses will be utilized to test hypotheses. In all cases, Quality of Life will be the dependent variable. Age and gender will be entered together as the first step for each model. Table 6 shows the variables that will be used at each step for each of the hypotheses. Table 6Hierarchical multiple regression analysis plan, predicting Quality of LifeHypotheses	Predictors and steps1.	Degree of disability	Step 1 û age and gender Step 2 ûWJ III (Applied Problems, Computation, Synonyms and Antonyms, and Passage Comprehension), Step 3 û Number of ServicesStep 3 ûMeds taken for DisabilityStep 4 ûUnderstanding 2.	Educational success	Step 1- Age and GenderStep 2- GradesStep 3: High School GraduationStep 4: Post-secondary education 3.	Employment	Step 1 age and genderStep 2 Work status 4.	Social Ability 	Step 1 age and genderStep 2 Group InclusionStep 3 number of groups relied on to make important decisions   4b. Communication	Step 1 age and genderStep 2 Communication (Ability)Step 3 Conversation (Ability)Step 4 Using Email5.	Self-Determination	Step 1 age and genderStep 2 IndependenceData from NLTS2 was collected from 2000 - 2009. Data used for this study was collected from 2000 - 2007.</t>
  </si>
  <si>
    <t>HM20003829</t>
  </si>
  <si>
    <t>Bridging the Empathy Gap: Effects of Brief Mindfulness Training on Helping Outgroup Members in Need</t>
  </si>
  <si>
    <t>Kirk Brown</t>
  </si>
  <si>
    <t>Witnessing others in need can be felt just like experiencing it oneself (called empathy; Decety &amp; Jackson, 2004; de Waal, 2008) and motivates helping behavior designed to assist those in need (Singer &amp; Klimecki, 2014; Zaki &amp; Mitchell, 2014). It is well documented that empathy occurs automatically (Preston &amp; de Waal, 2002), but when those in need are not members of a social ingroup, empathy and helping behavior are undermined (Harris &amp; Fiske, 2006, Mathur, Harada, Lipke, &amp; Chiao, 2010; Xu, Zuo, Wang, &amp; Han, 2009). When confronted with an outgroup member in need, neural networks supporting empathy are less active (Gutsell &amp; Inzlicht, 2012; Gutsell &amp; Inzlicht, 2010; Meyer et al., 2012) and helping behavior is often withheld (Batson &amp; Ahmad, 2009). One major ingroup-outgroup division in America and other countries is based on race. Although most condemn racial discrimination, empathy and helping behavior are often lower, however unintentionally, in interracial interactions (Dovidio &amp; Gaertner, 2004; Haslam, 2006). In light of this so-called empathy gap (Cikara, Burneau, &amp; Saxe, 2012), it is important to identify psychological factors that could bolster empathy and helping behavior toward racial outgroup members in need. This proposal asks whether mindfulness training -- cultivating present-centered, receptive attention to one's current experiences (Brown &amp; Ryan, 2003) -- can increase social sensitivity toward racial outgroup members.Contemplative writers have long emphasized the potential for mindfulness and other meditation training to catalyze social sensitivity (Davidson &amp; Harrington, 2002), and may do so by reducing psychological boundaries between self and others (Leary &amp; Terry, 2012) -- an outcome that may confer social sensitivity toward racial outgroup members (Trautwein, Naranjo, &amp; Schmidt, 2012). Incipient research shows that mindfulness training promotes empathy (Birnie, Speca, &amp; Carlson, 2010; Shapiro, Schwartz, &amp; Bonner, 1998) and helping behavior (Condon, Desbordes, Miller, &amp; DeSteno, 2013). This training, however, often includes social support and other non-specific factors that make it difficult to isolate the effects of mindfulness training itself. Moreover, helping behavior targets in these studies are primarily ingroup members. A recent experiment from our lab showed that a brief mindfulness induction promoted helping behavior toward a victim of ostracism, and this relation was mediated by increased empathy felt for the victim (Berry et al., unpublished manuscript, IRB # HM20002328). With this research as background, research is now needed to examine the effects of mindfulness training on empathy and helping behavior toward racial outgroup members in need. The use of structurally-equivalent mindfulness and control trainings, electroencephalographic recordings and EMA-based indicators of empathy, and scenario-based behavioral and EMA-based assessments of helping behavior will permit for a strong test of the study aims. Batson, C. D., &amp; Ahmad, N. Y. (2009). Using empathy to improve intergroup attitudes and relations. Social Issues and Policy Review, 3(1), 141-177.Berry, D. R., Brown, K. W., Cairo A., K., Green, J. D., &amp; Goodman, R., J. Prosocial-orientation in a state of present-centered awareness: Mindfulness induction enhances empathy and affiliative behaviors toward dissimilar victims of ostracism. Unpublished manuscript, Virginia Commonwealth University.Birnie, K., Speca, M., &amp; Carlson, L. E. (2010). Exploring self-compassion and empathy in the context of mindfulness-based stress reduction (MBSR). Stress and Health, 26(5), 359-371.Brown, K. W., &amp; Ryan, R. M. (2003). The benefits of being present: mindfulness and its role in psychological well-being. Journal of Personality and Social Psychology, 84(4), 822-848.Cikara, M., Bruneau, E. G., &amp; Saxe, R. R. (2011). Us and them intergroup failures of empathy. Current Directions in Psychological Science, 20(3), 149-153.Condon, P., Desbordes, G., Miller, W., DeSteno, D., Hospital, M. G., &amp; DeSteno, D. (2013) Meditation increases compassionate responses to suffering. Psychological Science.Davidson, R., &amp; Harrington, A. (Ed.). (2002). Visions of compassion: Western scientists and Tibetan Buddhists examine human nature. New York: Oxford University Press.De Waal, F. B. (2008). Putting the altruism back into altruism: the evolution of empathy. Annual Review of Psychology, 59, 279-300.Decety, J., &amp; Jackson, P. L. (2004). The functional architecture of human empathy. Behavioral and Cognitive Neuroscience Reviews, 3(2), 71-100.Dovidio, J. F., &amp; Gaertner, S. L. (2004). Aversive racism. Advances in Experimental Social Psychology, 36, 1-51.Gutsell, J. N., &amp; Inzlicht, M. (2010). Empathy constrained: Prejudice predicts reduced mental simulation of actions during observation of outgroups. Journal of Experimental Social Psychology, 46(5), 841-845.Gutsell, J. N., &amp; Inzlicht, M. (2012). Intergroup differences in the sharing of emotive states: neural evidence of an empathy gap. Social Cognitive and Affective Neuroscience, 7(5), 596-603.Harris, L. T., &amp; Fiske, S. T. (2006). Dehumanizing the lowest of the low: Neuroimaging responses to extreme out-groups. Psychological Science, 17(10), 847-853.Haslam, N. (2006). Dehumanization: An integrative review. Personality and Social Psychology Review, 10(3), 252-264.Leary, M. R., &amp; Terry, M. L. (2012). Hypo-egoic mindsets: Antecedents and implications of quieting the self. Handbook of self and identity, 268-288.Mathur, V. A., Harada, T., Lipke, T., &amp; Chiao, J. Y. (2010). Neural basis of extraordinary empathy and altruistic motivation. NeuroImage, 51(4), 1468-1475.Singer, T., &amp; Klimecki, O. M. (2014). Empathy and compassion. Current Biology, 24(18), R875-R878.Shapiro, S. L., Schwartz, G. E., &amp; Bonner, G. (1998). Effects of mindfulness-based stress reduction on medical and premedical students. Journal of Behavioral Medicine, 21(6), 581-599.Trautwein, F. M., Naranjo, J. R., &amp; Schmidt, S. (2014). Meditation Effects in the Social Domain: Self-Other Connectedness as a General Mechanism?. In MeditationûNeuroscientific Approaches and Philosophical Implications (pp. 175-198). Springer International Publishing.U.S. Census Bureau. (2010). State and county Quickfacts: Richmond City, VA. Retrieved October 5, 2014, from http://quickfacts.census.gov.Xu, X., Zuo, X., Wang, X., &amp; Han, S. (2009). Do you feel my pain? Racial group membership modulates empathic neural responses. The Journal of Neuroscience, 29(26), 8525-8529.Zaki, J., &amp; Mitchell, J. P. (2013). Intuitive prosociality. Current Directions in Psychological Science, 22(6), 466-470.Zeidan, F., Johnson, S. K., Diamond, B. J., David, Z., &amp; Goolkasian, P. (2010). Mindfulness meditation improves cognition: evidence of brief mental training. Consciousness and Cognition, 19(2), 597-605.Zeidan, F., Johnson, S. K., Gordon, N. S., &amp; Goolkasian, P. (2010). Effects of brief and sham mindfulness meditation on mood and cardiovascular variables. The Journal of Alternative and Complementary Medicine, 16(8), 867-873.</t>
  </si>
  <si>
    <t>STIMULUS VALIDATION STUDY:No foreseeable benefits are expected.PILOT STUDY:No foreseeable benefits are expected.FUNDED STUDY:Research suggests that participation in mindfulness-based courses can afford numerous health, psychological, and interpersonal benefits (Brown, Ryan &amp; Creswell, 2007).</t>
  </si>
  <si>
    <t>PILOT STUDY:This study addresses questions specific to White /Caucasion adults. Thus, we have chosen to include only White/Caucasian undergraduate participants aged between 18 - 60 years. Such inclusion criteria are necessary asour self-reported racial prejudice measure (Symbolic Racism 2000 Scale) is designed to assess subtle forms of racism among White / Caucasian adults.We are excluding individuals who have indicated experience of a traumatic life event over the last six months. This is in response to the report submission filed accompanying this amendment, and to prevent adverse reactions to the procedures used in the study.FUNDED STUDY:This study addresses questions specific to White /Caucasion adults. Thus, we have chosen to include only White/Caucasian community participants aged between 18 - 60 years. Such inclusion criteria are necessary as no empirical evidence has demonstrated the effects of our EEG-based outcome measure outside of this population (Gutsell &amp; Inzlicht, 2012). In addition, our self-reported racial prejudice measure (Symbolic Racism 2000 Scale) is designed to assess subtle forms of racism among White / Caucasian adults.</t>
  </si>
  <si>
    <t>It is well-documented that empathy and helping behavior are often withheld from racial outgroup members in need (so-called empathy gap; Cikara, Burneau, &amp; Saxe, 2012). The proposed randomized controlled trial examines whether brief (4-day) mindfulness meditation training (Zeidan, Johnson, Gordon, &amp; Goolkasian, 2010; Zeidan, Johnson, Diamond, David, &amp; Goolkasian, 2010) promotes empathy and helping behavior toward racial outgroup members in need. The project has three specific research questions:First, we seek to identify whether brief mindfulness training will increase helping behavior toward racial outgroup members in need.Second, we ask whether brief mindfulness training will increase empathy felt toward racial outgroup members in need.Third, and bridging questions one in two, we ask whether the expected mindfulness training-induced increases in helping behavior are mediated by increases in empathy felt for racial outgroup members in need.</t>
  </si>
  <si>
    <t>STIMULUS VALIDATION STUDY:   The study PI and CO-I will conduct training of CITI-certified research assistants/experimenters. Research assistants will receive two training sessions on communicating with human participants and delivering the study protocol.Prior to working with research participants, assistants must demonstrate competency of the protocol in a mock session with the PI. Research assistants will all receive copies of the study protocol, detailing their responsibilities during the study session (e.g., greeting the participant, running the computer software). Research assistants will meet weekly with the PI and CO-I to discuss study progress.PILOT STUDY:  The study PI and CO-I will conduct training of CITI-certified research assistants/experimenters. Research assistants will receive five training sessions on communicating with human participants and delivering the study protocol.Prior to working with research participants, assistants must demonstrate competency of the protocol in a mock session with the PI. Research assistants will all receive copies of the study protocol, detailing their responsibilities during the study session (e.g., greeting the participant, running the computer software). Research assistants will meet weekly with the PI and CO-I to discuss study progress.FUNDED STUDY: The study PI and CO-I will conduct training of CITI-certified research assistants/experimenters. Research assistants will receive five training sessions on communicating with human participants and delivering the study protocol. In addition, research assistants will participate in five training sessions on proper use with electroencephalographic equipment and computer software. Prior to working with research participants, assistants must demonstrate competency of the protocol in a mock session with the PI. Research assistants will all receive copies of the study protocol, detailing their responsibilities during the study session (e.g., greeting the participant, running the computer software). Research assistants will meet weekly with the PI and CO-I to discuss study progress.</t>
  </si>
  <si>
    <t>These studise are likely to yield generalizable knowledge to further society's understanding of the processes under study</t>
  </si>
  <si>
    <t xml:space="preserve">PILOT STUDY:Participation will be voluntary, based on responses to an online SONA advertisement. The PI or CITI-trained personnel will perform consent and debriefing protocols.FUNDED STUDY: Recruitment flyers (attached) will be distributed in local Richmond health centers, in addition to newspaper and email ads. Participant contact information will be requested during phone screening. Trained research assistants or the PI will conduct phone calls. The PI will perform the first on campus (Monroe Park) briefing and information session. </t>
  </si>
  <si>
    <t xml:space="preserve">STIMULUS VALIDATION STUDY: The goal of this study is to identify appropriate sadness stimuli to use in the FUNDED STUDY (detailed below). PILOT STUDY: The goals of this study will be accomplished in these specific ways:(1) To examine whether ingroup vs. outgroup status of people in need will effect helping behavior among witnesses, we will randomly assign participants to witness a White / Caucasian or African American / Black female actor in need. African Americans represent the predominant racial minority in Richmond, Virginia (U.S. Census Bureau, 2010), our recruitment community, and will be helping behavior targets (trained confederates) in two lab-based scenarios (described in detail in the study design section below). Helping will be a binary outcome (helping vs. withholding help) in these scenarios. We anticipate that participants witnessing racial outgroup members in need, will provide less frequent help than those witnessing racial ingroup members in need.(2) Exploratory covariates will be trait mindfulness, trait empathy, and trait racism, and will be administered post-randomization using well validated self-report measures. FUNDED STUDY: The goals of this study will be accomplished in these specific ways: (1) To examine whether brief mindfulness training promotes helping behavior toward outgroup members in need, we will examine whether 4 days of mindfulness training, relative to 4 days of sham mindfulness training will increase scenario-based helping behavior toward racial outgroup members in need. African Americans represent the predominant racial minority in Richmond, Virginia (U.S. Census Bureau, 2010), our recruitment community, and will be helping behavior targets (trained confederates) in two lab-based scenarios (described in detail in the study design section below). Helping will be a binary outcome (helping vs. withholding help) in these scenarios. In addition we will examine helping behavior toward African Americans (and other racial outgroup members) using diary-based, ecological momentary assessment (EMA) methods (described in detail below). We anticipate that participants receiving brief mindfulness training, relative to sham mindfulness training, will provide more frequent help to racial outgroup members in need.(2) To examine whether brief mindfulness training increases empathy toward racial outgroup members in need, we will collect electroencephalographic data of two kinds: (a) alpha frequency oscillations recorded during observation of video stimuli of racial outgroup (and ingroup) in need (e.g., expressing distress; Gutsell &amp; Inzlicht, 2012); and (b) event-related potential amplitudes recording during observation of still image stimuli (photographs) of racial ingroup (and outgroup) individuals under duress. Finally, we will collect diary-based EMA data of empathy felt during reported helping behavior events. We expect those receiving mindfulness training will evidence higher empathy for racial outgroup members in need. (3) The mediating effect of empathy on the hypothesized mindfulness-helping relation will be tested statistically using the mentioned empathy measures in aim 2 and the helping behavior measures in aim 1.(4) Exploratory covariates will be trait empathy and trait racism, trait well-being (moods), and early life experience; these will be administered pre-randomization using well validated self-report measures. </t>
  </si>
  <si>
    <t>STIMULUS VALIDATION STUDY:RECRUITMENT PROCEDURE: Based on a power analysis of small effect sizes for sadness induction stimuli, assuming power = 0.80 and alpha = 0.05, we will recruit up to 300 VCU undergraduate students who are taking psychology courses that offer research participation. We expect that the proportion of men and women will reflect the composition of the VCU undergraduate student population. Participation will be strictly voluntary. RECRUITMENT PROCEDURE: Prospective participants will be recruited through SONA, the VCU Department of PsychologyÆs WWW¼-based research participation software. SONA will describe the study as follows:ôThis brief lab study will investigate your perceptions of others' emotions. The study will be conducted in one laboratory session lasting approximately 30 minutes. In this lab session, participants will complete a brief paper-based packet, in which they rate the emotional content of a series of 18 20-second videos depicting an individual expressing an emotion. öEXPERIMENTAL PROCEDURE: Participants will report to a classroom on the Monroe Park Campus in large groups. Participants will explained informed consent procedures and encouraged to ask question regarding the research. Participants will watch PI-developed video stimuli depicting and individual sitting in a chair behind a table expressing sadness. Similar stimuli have been used in prior research (Gutsell &amp; Inzlicht, 2012). Participants will not be told specifically what this emotion is prior to watching the videos. Participants will then select from a list of emotions and psychological states, what emotion they though the person in the video was expressing (see Video Ratings). At the conclusion of the session, participants will be debriefed, thanked, and dismissed. PILOT STUDY:RECRUITMENT POPULATION: Based on a power analysis of medium effects sizes of brief mindfulness training, assuming power = 0.80 and alpha = 0.05, we will recruit up to N=160, White/Caucasian VCU undergraduate students who are taking psychology courses that offer research participation credit. We expect that the proportion of men and women will reflect the composition of the VCU undergraduate student population. Participation will be strictly voluntary. RECRUITMENT PROCEDURE: Prospective participants will be recruited through SONA, the VCU Department of PsychologyÆs WWW¼-based research participation software. SONA will describe the study as follows: ôThis brief survey study will investigate psychological responses in social interactions. The study will be conducted in one laboratory session lasting approximately 30 minutes. In this lab session, participants will complete a brief online packet of psychological questionnaires. ö Through the SONA software, this advertisement will be made available only for participants who self¼-identify as White or Caucasian. Because only those who self-¼identify as white/Caucasian may access the study advertisement, language regarding the race inclusion criterion will not be included in the advertisement to conceal the specific aims of the present study. More specifically, participants may become suspicious when interacting with African American or Black actors involved in the study when they were previously informed that only White or Caucasian participants would be recruited for this study. Thus, participants will be fully debriefed about the study inclusion criteria at the end of the experimental session. After consent procedures participants will also complete a single item about the occurrence of traumatic life events over the last 6 months. Participants who indicate as having experienced such an event will not be permitted to further participate in the study. Participants will be informed the following by study personnel: "Because this is a pilot study, we are uncertain about the possibility of unpleasant reactions to the procedures used in this study. Because you indicated having experienced a traumatic or unpleasant life event over the last six months, you will receive full credit for your participation today but we are required to discontinue the study procedures at this point. We thank you for your time, and would very much like to address any questions you have."Inclusion criteria for the study: self¼-identifying as White or Caucasian, and not indicating incidence of a traumatic or otherwise unpleasant life event in the last 6 months.EXPERIMENTAL PROCEDUREParticipants will be randomly assigned to one of two scenarios prior to consent and questionnaire procedures. It is important this scenario-based measure is captured prior to consent and completion of questionnaires as these procedures may cause suspicion among participants about the nature of the scenario that may compromise whether the helping behavior is genuine. Scenario 1 will place participants in a situation in which they may spontaneously give their chair to a person in need (a confederate on crutches). Participants will be randomly assigned to witness an African American / Black actor or a White / Caucasian actor on crutches. This scenario will take place before consent and questionnaire procedures as previously described. In this scenario, participants will be asked to take a seat outside of the laboratory while the experimenters ædebrief the previous participant and clean the labÆ. The participant will be asked to wait with two other ostensible participants (actually confederates) occupying two other seats outside of the lab. After one minute of sitting outside of the lab, a third confederate (African American / Black or White /Caucasian) will approach on crutches, and ask if this is where she is supposed to meet for the social interaction research project. One of the seated confederates will respond æyesÆ, and the confederate on crutches will sigh in discomfort, and lean against the wall for support, as all three seats are occupied. The experimenter will return to bring the participant in for his or her session after two minutes. We will measure whether the participant offers his or her seat to the confederate on crutches during this two minute period. This scenario has been successfully used in similar intervention-based research (Condon et al, 2013).Scenario 2 will assess helping behavior as assisting an experimenter (African American / Black or Caucasian / White) pick up papers she dropped, ostensibly accidentally. This scenario will take place outside of the laboratory in a waiting area immediately before consent and questionnaire procedures. Consistent with previous research (Latane &amp; Dabbs, 1975), experimenters will briefly excuse themselves from the experimental running room to go get a packet of papers -- a informed consent form and the to-be-completed questionnaires for the participant. When returning to the room, the experimenter will accidentally drop the papers so that the participant sees her do it, and comment "Oh no. These papers are supposed to be in order." The experimenter will sigh in frustration and begin picking up the papers himself after a few seconds. We will measure whether the participant will help to assist the experimenter or not. As is typically done psychology research, experimenters will withhold study goals (i.e., effects of target race on helping behavior) from participants until fully completing the study. Participants will believe that the study is focusing on the effects of psychological factors in social interactions.QUESTIONNAIRESIndividuals who consent to participate will proceed to complete a brief series of self-report questionnaires. The questionnaire packet will collect basic demographic information (age, gender, race/ethnicity, current income, occupation), and a series of psychological measures as follows (all attached.-Symbolic Racism Scale-Mindful Attention Awareness Scale-Interpersonal Reactivity Index-Five Facet Mindfulness Questionnaire (FFMQ) Acting with Awareness-Attention-Related Cognitive Errors Scale-Attentional Control ScaleDEBRIEFING. Upon completion of the above conditions a check on the participantsÆ psychological state will be made. After probes for suspicion about the task, participants will be debriefed and specifically informed that prior to the surveys they had been interacting with actors in the waiting room, and that we were assessing whether they would help the person in need. After a second probe for psychological distress, participants will be thanked and dismissed.  One-half credit for research participation will be awarded to the participantsÆ SONA accounts within 24 hours of session completion.FUNDED STUDY:PARTICIPANT RECRUITMENT AND PHONE SCREENINGBased on a power analysis of medium effects sizes for brief mindfulness training, assuming power = 0.80 and alpha = 0.05, we will recruit 120 meditation-naive community adults using paper and electronic ads (see attachments) for a free meditation training program, plus monetary incentive. We expect that the proportion of men and women will reflect the composition of the Richmond community. Participation will be strictly voluntary. For example, participants will be recruited by either contacting our laboratory or we will contact those who have previously expressed interest via phone (return phone calls only, no cold calls will be conducted).Inclusion criteria are:1) English speaking (will not be advertised but screened)2) Stable medication regiment for 8 weeks prior to enrollment if taking antidepressant or anxiolytic medications. (will not be advertised but screened)3) Adults aged 18 û 60 years of age4) Self-identify as White / Caucasian (will not be advertised but screened)5) Right hand dominant (will not be advertised but screened)6) Personal SmartPhone (Androied, iOS, or Blackberry operating systems) and/or PC ownership.7) Na∩ve to meditation practiceExclusion criteria are:1) Self-report of one or more of the following psychiatric disorders or history thereof: major depression with psychotic features; psychosis; lifetime history of schizophrenia; bipolar disorder; organic brain syndrome; mental retardation.2) Major, uncorrected sensory impairments. For example, we will exclude those with diagnosis of visual or auditory impairment that has gone uncorrected.3) A history of neurological or medical illness, trauma, or drug and alcohol abuse that could affect the neurological or behavioral measures, as measured by the Medical History Information Form (Boutros et al., 2005).4) Left hand dominant or ambidexterity 5) Self-identify as any racial group other than White / Caucasian6) Self-report of a traumatic or major unpleasant life event over the last six months.These inclusion and exclusion criteria will be checked by phone screening (see attached Phone Screening Inclusion-Exclusion Questionnaire, Handedness Questionnaire and Medical History Information Form). If the participant fails to meet any one or more of the inclusion or exclusion criteria, s/he will be told that, "Unfortunately, you did not meet one or more of the criteria for the study, namely [criteria(on) to be stated here], and this may complicate our interpretation of the study findings. We are sorry but we cannot invite you to participate in the study. However, I want to thank you for your interest in the study and for taking the time to speak with me today. If you are interested in learning more about meditation practice, we can provide you with some local opportunities that do not partner with the Meditation Research Program at VCU." A detailed list of these opportunities is provided in the Phone Screening Inclusion-Exclusion Questionnaire.STUDY BRIEFING AND FIRST LABORATORY SESSIONAfter phone screening, potential participants who meet study criteria will be read a description of the study, and be invited to attend a study briefing session. At this session, potential participants will complete an informational interview with research staff at the Social and Affective Neuroscience Laboratory in the VCU Department of Psychology where full disclosure of study methods and purposes is made. Those who elect to participate will then provide written informed consent.Self-Report MeasuresIndividuals who consent to participate will proceed to complete a brief battery of self-report questionnaires. The questionnaire packet will collect basic demographic information (age, gender, race/ethnicity, current income, occupation); childhood and current economic circumstances (to control for economic factors in well-being); and a series of psychological trait measures as follows (all attached). Participants will also be randomized to receive either helping behavior scenario 1 or 2 at this time.-Demographics - childhood and current economic circumstances-Symbolic Racism Scale-Mindful Attention Awareness Scale-Interpersonal Reactivity Index-Attention-Related Cognitive Errors Scale-Attentional Control Scale-Positive Affect Negative Affect ScheduleFollowing completion of the questionnaires participants will undergo electroencephalographic (EEG) data collection, will be randomized into either the mindfulness meditation training or sham mindfulness meditation training classes, and will be introduced to Ecological Momentary Assessment Training.BASELINE EEG RECORDING AND HELPING BEHAVIOR SESSIONEEG-based MeasurementParticipants will return to the same VCU Department of Psychology Social and Affective Neuroscience Laboratory after two weeks of completing EMA for a baseline EEG recording. Participants will be oriented to the EEG equipment, and to each of the rooms where the study will be undertaken (control room, subject room). Each participant will be informed that after placing an EEG sensor cap and properly setting up the EEG equipment that s/he will be asked to engage in two simple tasks while EEG is recorded.All electroencephalographic signals will be acquired using a Neuroscan SCAN NuAmps Express 40 channel system. The timing, presentation, and synchronization of stimuli, and participants' responses, and continuous EEG recording will be controlled on a PC using Stim2 software (Neuroscan; El Paso, TX).EEG-based TasksTask 1: Empathy will be assessed using a newly-developed and validated "emotional sharing" paradigm (Gutsell &amp; Inzlicht, 2012). Participants will observe 20-second videos of ingroup (White / Caucasian) and outgroup (African American, Asian American, and Hispanic / Latino(a)) expressing sadness. The videos depict actors sitting at a table in front of a white wall expressing sadness. The participant will see four different actors each racial group. For example, four different African American actors will be presented for 20 seconds each, followed by four different White / Caucasian actors will be presented for 20 seconds each, and so on. To ensure that participants attend to the videos through out the whole session, participants will perform a control task during observation of ingroup and outgroup conditions. For this task, the videos stop between 2 and 5 times and the screen will turn black for 1 second during each condition. All videos will be presented in random order, thus the ingroup condition could appear in any position in the set of videos. The actors in the videos will be males. Following the video presentation, participants will be asked to experience the emotion of sadness themselves. To facilitate the experience of sadness, participants will complete an emotion induction exercise, which consist of a series of instructions aimed to elicit vivid memories of past events. On the computer screen, participants will see the following instruction: "Please think about a situation in your past, which made you feel very sad. imagine the situation as vividly as you can." After completing the exercise, participants will continue experiencing the emotion for 80 seconds while they look at a blank computer screen. The primary EEG response of interest will be frontal alpha asymmetry frequency oscillations. These frequency oscillations occur more predominantly over right frontal  EEG electrodes when experiencing negative emotions like sadness (Davidson, 1994). When witnessing sad others, however, right frontal alpha indicates vicarious experiences of sadness that are fostered by feelings of empathy. Previous research has found that while there are no statistical differences in alpha responses between self-sadness and ingroup sadness conditions (described above), there are alpha differences between self-sadness and outgroup sadness conditions. This indicates that we are less inclined to empathize with or "take on" the emotions of outgroup members.After this task, EEG cap removal will be done.Ecological Momentary Assessment TrainingAfter completing the self-report measures participants will be provided instructions on the EMA portion of the study. The purpose of the EMA data collection is to capture baseline differences in empathy and helping behavior toward racial outgroup (and ingroup) members, so that treatment-induced changes can be translated into real world outcomes. A measure of daily emotional state will be included for control purposes.Participants with a Blackberry, Android, or iPhone will be able to complete EMA measures using their personal mobile device via a cloud-based EMA platform developed by the PI. Participants without smartphones will be able to complete be able to access the cloud-based platform via their personal computer. Those who do not own such technology will be excluded from participation during the phone screening. Technical support will be available throughout the time participants are engaged in data collection. EMA measures will be captured for two weeks (14 days) before their first baseline EEG session, and for another two weeks after their second EEG session. An End-of-day diary-based EMA strategy will be used (Morelli, Rameson, &amp; Lieberman, 2012; Weinstein &amp; Ryan, 2010). Along with other measures about different types social interactions one engaged in during the day (Reis et al., 2000), participants will be asked about specific helping behavior actions. In addition, paritipants will be asked about the race of the helping behavior recipient (embedded with other questions about the recipient), and indicators of empathy (Batson, Fultz, &amp; Schoenrade, 1987) and social desirability (Weinstein &amp; Ryan, 2010) for engaging in helping behavior will be measured. A detailed list of these questions can be found in the attached End-of-day Questionnaire. A 9-item measure of daily pleasant and unpleasant emotional state will be completed in the same end-of-day EMA session (see Affect valence (state) measure, attached).Scenario-based MeasureTwo scenarios will be used in the first laboratory session and the second laboratory session (counterbalancing the scenario order). Scenario 1 will place participants in a situation in which they may spontaneously give their chair to an African American person in need (a confederate on crutches). This scenario will take place before laboratory session 1 or 2, depending on randomization procedures described above. In this scenario, participants will be asked to take a seat outside of the laboratory while the experimenters debrief the previous participant and clean the lab. The participant will be asked to wait with two other ostensible participants (actually confederates) occupying two other seats outside of the lab. After one minute of sitting outside of the lab, an African American confederate will approach on crutches, and ask if this is where he is supposed to meet for the Meditation Research Project. One of the seated confederates will respond yes, and the confederate on crutches will sigh in discomfort, and lean against the wall for support, as all three seats are occupied. The experimenter will return to bring the participant in for his or her session after two minutes. We will measure whether the participant offers his or her seat to the confederate on crutches during this two minute period. This scenario has been successfully used in similar intervention-based research (Condon et al, 2013).Scenario 2 will assess helping behavior as assisting an African American experimenter pick up papers he dropped, ostensibly accidentally. This scenario will take place inside of the laboratory immediately before EEG set-up. Consistent with previous research (Latane &amp; Dabbs, 1975), experimenters will briefly excuse themselves from the experimental running room to go get a packet of papers -- a protocol and the participant's questionnaires he or she completed from the previous session. When returning to the room, the experimenter will accidentally drop the papers so that the participant sees him do it, and comment "Oh no. These papers are supposed to be in order." The experimenter will sigh in frustration and begin picking up the papers himself after a few seconds. We will measure whether the participant will help to assist the experimenter or not. As is typically done psychology research, participants will withhold study goals (i.e., meditation effects on interracial sensitivity) from participants until fully completing the study. Participants will believe that the study is focusing on the effects of meditation on social interaction.MINDFULNESS AND SHAM MINDFULNESS TRAINING INTERVENTIONSBoth the mindfulness and sham mindfulness control interventions involve 4, 30 minute sessions spread across 4 days. The meditation training procedures have been used in prior research (e.g., Zeidan et al., 2010), and the training instructor and experimenter will receive training from Dr. Fadel Zeidan, who developed this training protocol and is a consultant on the funded research grant associated with this project.Mindfulness Meditation Training:Substantial evidence supports mindfulness meditation training as an intervention for improving both mental and physical health compared to standard control groups, with effects comparable to similar models for psychological interventions (e.g., Davidson et al., 2003). This brief mindfulness intervention, intended to promote stress reduction and greater mindfulness in daily life, involves instructor-facilitated mindfulness meditation. Participation in mindfulness training has been associated with positive interpersonal outcomes like reduced racial bias (Kang et al., 2013; Leuke &amp; Gibson, 2014).Sham Mindfulness Meditation Training:This procedure was developed to serve as a structurally-equivalent protocol to the mindfulness training to be employed. Similar to mindfulness meditation, this condition will entail seated breathing activities for about 30 minutes per session. Unlike mindfulness meditation, this condition does not involve direct instruction in mindfulness meditation, and is thus intended to serve as an active control intervention for explicitly testing the effects of mindfulness meditation on social sensitivity in interracial contexts. Because the expected benefits of learning this technique are lower, all participants randomly assigned to this condition will be offered the opportunity to attend the mindfulness meditation training after debriefing.SECOND LABORATORY SESSIONAll measures described in STUDY BRIEFING AND FIRST LABORATORY SESSION and BASELINE EEG RECORDING AND HELPING BEHAVIOR SESSION (Except Self-Report Measures) will be completed. Participants will receive a brief version of the training session on EMA use. Additionally participants will receive the version of the Scenario-based helping situation that they did not receive during the first session. For example, if participants were put in the situation where they had the opportunity to give their chair to the confederate during the first session (Scenario 1), they will be put in the scenario that assesses whether they help pick up papers, dropped ostensibly accidentally, by an African American confederate (Scenario 2). After 14 days of EMA capture, participants will be debriefed and thanked over the telephone. Participants will be mailed a check as compensation for their participation. They will be paid $110 for completion of the study. Partial payment will be given on a pro-rated basis if a participant decides to end participation before the study is over.References not appearing in Background and Significance SectionBrown, K.W., Goodman, R., &amp; Inzlicht, M. (2013). Dispositional mindfulness and the attenuation of neural responses to emotional stimuli. Social Cognitive and Affective Neuroscience, 8, 93-99.Davidson, R. J. (1994). Asymmetric brain function, affective style, and psychopathology: The role of early experience and plasticity. Development and Psychopathology, 6(04), 741-758.Davidson, R. J., Pizzagalli, D., Nitschke, J. B., &amp; Kalin, N. H. (2003). Parsing the subcomponents of emotion and disorders of emotion: Perspectives from affective neuroscience. Handbook of affective sciences, 8-24.Kang, Y., Gray, J. R., &amp; Dovidio, J. F. (2013). The Nondiscriminating Heart: Lovingkindness Meditation Training Decreases Implicit Intergroup Bias.Lang, P.J., Bradley, M.M., Cuthbert, B.N. (2008). International Affective Picture System (IAPS): Affective Ratings of Pictures and Instruction Manual. Technical Report A-8. Gainesville, FL: University of Florida.Latane, B., &amp; Dabbs Jr, J. M. (1975). Sex, group size and helping in three cities. Sociometry, 180-194.Lueke, A., &amp; Gibson, B. (2014). Mindfulness meditation reduces implicit age and race bias: The role of reduced automaticity of responding. Social Psychological and Personality Science, 1 û 8. doi: 10.1177/194855061455965Rameson, L. T., Morelli, S. A., &amp; Lieberman, M. D. (2012). The neural correlates of empathy: experience, automaticity, and prosocial behavior.Journal of cognitive neuroscience, 24(1), 235-245.Reis, H. T., Sheldon, K. M., Gable, S. L., Roscoe, J., &amp; Ryan, R. M. (2000). Daily well-being: The role of autonomy, competence, and relatedness.Personality and Social Psychology Bulletin, 26(4), 419-435.Weinstein, N., &amp; Ryan, R. M. (2010). When helping helps: autonomous motivation for prosocial behavior and its influence on well-being for the helper and recipient. Journal of personality and social psychology, 98(2), 222.</t>
  </si>
  <si>
    <t>HM20007292</t>
  </si>
  <si>
    <t>Understanding Predictors of Self Care among Patients with T2D</t>
  </si>
  <si>
    <t>Type 2 diabetes may be effectively controlled by performing self-management behaviors including nutrition management, physical activity, blood glucose self-monitoring, and adherence to medication or insulin regimen (ADA, 2011). The shift toward patient-centered medicine has the importance of patient characteristics in chronic disease management and clinical decision-making. A number of interventions have targeted diabetes self-management skills by promoting patient self-efficacy and empowerment. Self-efficacy refers to the belief in oneÆs ability to perform a behavior or exert control over oneÆs environment (Bandura, 1986), and patients with higher diabetes-specific self-efficacy have better treatment adherence and glycemic control (Williams &amp; Bond, 2002; King, Glasgow, Toobert, Stryker, Estabrooks, Osuna, &amp; Faber, 2010; Sarkar, Fisher, &amp; Schillinger, 2006; Bohanni, Wu, Liu, Yeh, Tsay, &amp; Wang, 2013). Patient empowerment is a collaborative approach that recognizes patients as experts in their own diabetes care (Anderson &amp; Funnel, 2010) and encourages patients to self-reflect on their behaviors and set their own goals to manage their disease (Funnel &amp; Anderson, 2003). Like self-efficacy, diabetes empowerment is positively associated with knowledge and self-care behaviors (Hernandez, Campbell, Walker, Smalls, Davis, &amp; Egede, 2012). Few studies have considered the role of material needs in diabetes management (Barnard, Wexler, DeWalt, &amp; Berkowitz, 2015). Nutrition management is cornerstone to diabetes care, which requires patients to have access to healthy and affordable food. However, up to 20% of patients with diabetes report household food insecurity (Barnard, Wexler, DeWalt, &amp; Berkowitz, 2015), which refers to limited or uncertain access to adequate food within a household (Coleman-Jensen, Nord, &amp; Singh, 2013). Therefore, patients with food insecurity may be unable to adhere to diabetes self-management plans, regardless of self-efficacy or motivation to change their behavior. To address this gap in knowledge, this study assessed the role of food insecurity on self-care behaviors in a sample of low-income adults with type 2 diabetes.</t>
  </si>
  <si>
    <t>Diabetes mellitus is a chronic disease affecting 29.1 million people in the United States and the incidence is rapidly increasing, affecting a disproportionately high rate of low-income minorities (Centers for Disease Control and Prevention [CDC], 2014; Barker, Gregg, Thompson, Boyle, &amp; Williamson, 2010). Patients with diabetes are at increased risk of costly complications including retinopathy, limb amputations, cardiovascular disease, and premature death (CDC, 2014). Risks of these complications can be reduced by maintaining glycemic control (Nathan, Zinman, Cleary, Backlund, Genuth, Miller, &amp; Orchard, 2009), which is achieved through self-management behaviors such as physical activity, nutrition management (American Diabetes Association, 2011). However, patients with low income are at greater risk of food insecurity, which limits their ability to adhere to dietary recommendations (Barnard, Wexler, DeWalt, &amp; Berkowitz, 2015). The purpose of this study is to assess the role of food insecurity on diabetes self-care behaviors, as well as diabetes-specific self-efficacy and empowerment.</t>
  </si>
  <si>
    <t>The PI is available to discuss the study and answer questions that may arise.</t>
  </si>
  <si>
    <t>1. To explore the impact of food insecurity on diabetes-specific self-care behaviors, self-efficacy, and empowerment.2. To explore the relationships among food insecurity, family support, and knowledge, as well as their associations with diabetes self-care behaviors.</t>
  </si>
  <si>
    <t>Paper-and-pencil surveys were collected from 128 adults with type 2 diabetes. Surveys included the following measures:a. Self-care behaviors. Participants were asked how many days in the last week they had performed ten self-care behaviors, on a range from zero to seven days. Behaviors included following their meal plan, exercising, consuming fruits and vegetables, and testing their blood sugar (Toobert &amp; Glasgow, 2000). b) Self-efficacy. The Diabetes Self-Efficacy scale asks participants their confidence in performing eight self-management behaviors: choosing appropriate foods, eating meals every four to five hours, following diet around people who do not have diabetes, exercising four to five times per week for fifteen to thirty minutes, preventing low blood sugar during exercise, knowing what to do when blood sugar is too high or low, judging when to visit the doctor, and controlling diabetes so it does not interfere with interests (Lorig, Ritter, Villa, &amp; Armas, 2009). Participants rated their confidence on a ten-point scale (10=totally confident, 1=not at all confident). c) Empowerment. The eight items from the Diabetes Empowerment Scale ûShort Form asks participants to rate their confidence on a five-point scale in the following abilities: knowing which part of diabetes they are dissatisfied with, turning diabetes goals into a workable plan, overcoming barriers to diabetes goals, finding ways to feel better about having diabetes, knowing positive ways to cope with diabetes-related stress, asking for support for caring for their diabetes, knowing what helps them stay motivated to care for diabetes, and knowing enough about themselves to make diabetes choices that are right for them (Anderson, Fitzgerald, Gruppen, Funnell, &amp; Oh, 2003). d) Food insecurity. Food insecurity was measured using the 10-item Adult Food Security Survey (Coleman-Jensen &amp; Singh, 2013). Participants were asked whether they had experienced a variety of scenarios related to food shortage. Questions included ôIn the previous 12 months, have you worried about not having enough money for food?ö Responses were summed to create a total score, with higher scores represent higher levels of food insecurity.e) Supportive and non-supportive family behaviors. The Diabetes Family Behavior Checklist II was used to assess how often family members engaged in nine supportive and seven non-supportive behaviors (Glasgow &amp; Toobert, 1988). Participants responded to each item on a 5-point scale (5=strongly agree, 1=strongly disagree).f) Knowledge. Knowledge was measured using fourteen multiple-choice questions from the Diabetes Knowledge Test (Fitzgerald, Funnel, Hess, Barr, Anderson, Hiss, &amp; Davis, 1998). Items address the effect of infection on blood sugar and the fat content of foods. The total knowledge score was the total number of correct responses.f) Demographics. Participants provided their age, sex, race, marital status, household income, education, diabetes duration, and whether they received food stamps, Medicare, or Medicaid.Data Management and Analysis:Deidentified survey responses will be entered into VCUÆs RedCap database. Descriptive statistics will be used to assess normality, mean, and standard deviations of each construct, and frequencies will be calculated to assess demographic information of the sample. Associations among constructs will be assessed using PearsonÆs correlation and linear regression will be used to predict diabetes self-care behaviors from each of the independent variables, accounting for the effects of the others.</t>
  </si>
  <si>
    <t xml:space="preserve">Delete: Unclear how participants were recruited.
</t>
  </si>
  <si>
    <t>HM20003464</t>
  </si>
  <si>
    <t xml:space="preserve">Preparing for the Care of Patients with Unique Communicable Pathogens </t>
  </si>
  <si>
    <t>Moshe Feldman</t>
  </si>
  <si>
    <t>Preparing for the care of patients with unique communicable pathogens requires a vast amount of resources including financial and personnel in a well coordinated effort to ensure success. The CDC has updated their recommended guidelines for the care of these patients and VCUHS is using these as a minimum guideline to develop this process (http://www.cdc.gov/media/releases/2014/fs1020-ebola-personal-protective-equipment.html). Evaluation of the effectiveness of the curriculum and educational process will assist us in identifying issues with training to recommend improvements on an ongoing basis and for the future. Effective preparation of health care providers will decrease the risk of accidental exposure to a patient with a unique communicable pathogen. There is a paucity of evidence available to help guide health systems on which strategies and factors can be leveraged to improve training of health care provider teams and sustaining organizational resilience for responding to unique pathogens. This study investigates how health systems can best prepare and build resilience to unique pathogen threats such as Ebola virus. Our main research question is how much training is needed to achieve and sustain readiness to use PPE and provide effective and safe care for patients with unique pathogens.Citations: CDC guidelines. http://www.cdc.gov/media/releases/2014/fs1020-ebola-personal-protective-equipment.html, accessed Dec. 14, 2014.</t>
  </si>
  <si>
    <t xml:space="preserve">Direct benefits include improvement to training received by participants so effective and safe care and be provided. </t>
  </si>
  <si>
    <t>What are the training requirements for establishing and maintaining preparedness for the care of patients with unique communicable pathogens ?</t>
  </si>
  <si>
    <t xml:space="preserve">Communication by email, confidential shared drive, and in person meetings- frequency to be determined </t>
  </si>
  <si>
    <t>The knowledge gained from this study will inform other health care organizations to plan, implement, and evaluate their preparedness for responding to a unique pathogen.</t>
  </si>
  <si>
    <t xml:space="preserve">Participants are identified as the healthcare providers at VCUHS that volunteered to participate in unique pathogen preparedness training. Evaluation team members will approach trainees with an information sheet and evaluation survey after each training session in a secluded area in the isolation unit where they will have privacy. Evaluators will then briefly describe the type of data collection, how data will be reported to the health system, and how data might be used for research during training sessions. Trainees will also be offered the option to complete the evaluation survey online. If trainees elect to take the online survey, an email will be sent with a survey link. </t>
  </si>
  <si>
    <t xml:space="preserve">1. How do we achieve competence in donning and doffing personal protective equipment  (PPE)2. Which patient and provider safety risks are associated with performing patient care tasks while wearing PPE3. How can we use simulation to optimize systems and workflow </t>
  </si>
  <si>
    <t>This study will use a prospective longitudinal design with repeated post-tests. Researchers will have access to participants names but all data will be de-identified in the analysis.This study is based in an action research framework, hence study questions are based on organizational priorities and goals. The research will change based on changes made to the training or preparedness strategy implemented by VCUHS. Within the action research framework, all data collected is part of organizational efforts to improve readiness and resilience. We are not asking participants to complete any additional surveys or measures that are not part of the information collected for QI purposes. The data collected for quality improvement is also considered beneficial knowledge for other hospitals preparing for  unique pathogens and so we are asking participants to use the deidentified QI data for research and providing them the option to remove their data for research purposes.Data will be collected longitudinally to coincide with health system Ebola preparedness training sessions and any future unique pathogen patients admitted to and cared for at VCU Health System. All providers selected to the unique pathogen response team are required to participate in a mastery training program and pass a readiness assessment. The training program will initially consist of 2 core training sessions and deliberate practice with expert trainers. This study is based in an action research framework, hence study questions are based on organizational priorities and goals. The research will change based on changes made to the training or preparedness strategy implemented by VCUHS.Training Session 1: Objectives for training Session 1 are to identify all PPE equipment demonstrate the donning and doffing procedures. The session lasts about 4 hours with 1 hour to review a powerpoint on personal protective equipment (PPE) and watch a video on the donning and doffing procedure. Any questions about the powerpoint or video are then discussed with an expert trainer. The final 3 hours of session one includes simulation based training donning and doffing in the provider role and the safety assistant role. Expert trainers facilitate the session by observing, coaching, and providing feedback on technique. After the training session, participants are asked to complete a survey to provide feedback on perception of training effectiveness. The front page of the survey will include an explanation of the research and provide the opportunity to withdraw from the project or their data for research purposes. In addition, the evaluator was introduced to the participants at the beginning of the session with an explanation of the purpose of data collection, that it would be reported to the unique pathogen task force to ensure quality and safety are maintained, and that de-identified data collected during training might be disseminated in conferences or journals. Training Session 2:  Objectives for training session 2 were to provide additional training in Donning and Doffing procedures and simulation based training in clinical patient care tasks such as drawing blood and running an IV. Although patient care procedures themselves do note generally change, the added discomfort from the PPE equipment can make procedural and operational tasks requiring hand, visual, or spatial coordination more difficult and prone to error. Each provider practiced a variety of clinical tasks during a simulated patient care scenario using high fidelity mannequin simulators and part task trainers (e.g. IV arm). Training session lasted approximately 4 hour where each provider again All providers will be asked to complete paper based evaluation surveys following the training session or an online survey.Demographic data: Demographic data will be collected such as name, profession, and years of experience in their profession. All names will be assigned a random study ID which will only be used for connecting performance data longitudinally.Donning and Doffing Skills Assessment: All training sessions are observed by a trained evaluator who provides ratings on accuracy performing each donning and doffing step using the don/doff competency checklist (attached) In addition, observers provide comments related to any issue observed or mentioned by providers. All participants and the trainer debrief on any questions or concerns with the process. Retention of Don/Doff skills: To test for skill decay, participants will return at staggered time intervals to retest on donning and doffing performance to evaluate retention of skills and better plan when to provide additional training.Evaluation surveys: Two post-training evaluation surveys; the first distributed immediately following Session 1 and the second distributed immediately following Session 2 include items about basic demographics, perceptions about the quality of the training, perceptions of preparedness for effectively and safely responding to a patient with a unique pathogen (i.e. Ebola).  Perceptions of workload and task difficulty performing patient care tasks while in personal protective equipment (PPE) was also collected. Post event evaluation survey: A post event evaluation survey will be distributed following an real unique pathogen event. The post event evaluation survey will collect the same measures as training session 2 survey additional items related to the unique pathogen event response. Analysis: All data will be deidentified for research purposes and analysed using SPSS statistical software. Descriptive and inferential statistics will be run on data.</t>
  </si>
  <si>
    <t>HM20012692</t>
  </si>
  <si>
    <t xml:space="preserve">Training in Trauma-Informed Care for Care Providers of Adults with Intellectual Disabilities </t>
  </si>
  <si>
    <t>Ruth Brown-Ennis</t>
  </si>
  <si>
    <t xml:space="preserve">Mental and physical trauma is a hidden epidemic among people with IDD. National surveys by the Bureau of Justice Statistics (2010) and the Spectrum Institute (2013) found that more than 70% of people with IDD have been victims of abuse; they are more than four times as likely to be victims of crime; and they are 2 to 10 times more likely to be victims of sexual abuse. Practitioners, including physicians, psychiatrists, nurses, social workers, psychologists, and support staff, rarely receive training in IDD or trauma-informed care. As a result, people with IDD who experience trauma are likely to be underdiagnosed or misdiagnosed. Research has shown that adults with IDD who have experienced trauma are more likely to experience the use of interventions that are in ineffective or inappropriate including the use of physical restraints that risk revictimizing the patient or chemical restraints that expose them to undue side effects (e.g., tardive dyskinesia). As a result, adults with IDD experience a disparity in the quality of health care they receive and experience poorer outcomes and quality of life.  This program will improve healthcare delivery by training providers to recognize signs of traumatic stress in their patients with IDD, know how to respond to and support the patient, and direct their patients to evidence-based treatments for trauma. The continuing education workshop that will be evaluated for this project is adapted, with permission, from the National Child Traumatic Stress Network's ôThe Road to Recovery: Supporting Children with IDD Who Have Experienced Traumaö toolkit.  The Road to Recovery toolkit includes complete materials, available online, to host workshops to train care providers of children with IDD in a trauma-informed framework. It was developed by a panel of experts in child trauma and IDD. The original child-focused toolkit launched in December of 2015, and in the first year and a half over 3,000 people have enrolled in the course and over 2,000 people have downloaded the Toolkit. </t>
  </si>
  <si>
    <t xml:space="preserve">There are no direct benefits to participants for participating in the study. </t>
  </si>
  <si>
    <t xml:space="preserve">Participants who are not fluent in English will be excluded from participation because the continuing education workshops that are being evaluated are conducted only in English at this time. Participants must at least 18 years of age to be able to provide legal consent. The workshop format will not be suitable for assent and parental consent procedures and the online survey will not be able to confirm that participants are 18 or over. </t>
  </si>
  <si>
    <t xml:space="preserve">We hypothesize that:1) care providers of adults with intellectual and developmental disabilities (IDD) will demonstrate improved knowledge of the prevalence, effects of, and treatment options for trauma and abuse among people with intellectual disabilities following completion of a continuing education workshop. 2) care providers will report an increase in the use of trauma-informed care practices (e.g. assessment of trauma in clinical practice, referral for trauma-focused interventions) at 3-month transfer of learning follow-up. 3) effectiveness of the workshop will vary depending on the participant's prior training and/or experience in intellectual disabilities and/or traumatic stress, work setting, degree of job-related stress, and workshop format (i.e., in-person vs online). </t>
  </si>
  <si>
    <t xml:space="preserve">At this time, the PI will be responsible for all research activities. Any project personnel (e.g., research assistants) added later to the study (following amendment to IRB Personnel List) will receive training in study activities, how to handle and report any adverse events or protocol deviations, and will report to the PI on a weekly basis during in-person meetings and additional email or telephone communication as needed.  </t>
  </si>
  <si>
    <t xml:space="preserve">The study will lead to important knowledge about the effectiveness of training healthcare workers who serve adults with intellectual disabilities in trauma-informed care. If effective, the training program may be disseminated nationally to address the epidemic of trauma and abuse experienced by people with intellectual and developmental disabilities.  </t>
  </si>
  <si>
    <t xml:space="preserve">Research participants will be invited to participate in the research study when they attend or enroll in the workshop. In-Person Workshops:When participants arrive and sign-in for the workshop, they will be provided with a survey packet that contains a cover letter, consent form, and surveys, in addition to their standard workshop booklet. The training facilitator will begin the workshop with an invitation to the group to participate in the workshop. The consent form will be displayed on the powerpoint slides and the facilitator will read the consent form out loud. Participants will have the opportunity to ask questions, either in front of the group or by calling the facilitator over to them to ask questions individually (participants may also request stepping out of the room for more privacy), before signing the consent form and completing the survey forms. Participants may decide at any time during the workshop to participate. Participants may withdraw from participating at any time. Online Workshops:When participants enroll in the online workshop they will be taken to a webpage inviting them to participate in the research study and provide a description of the study. The webpage will include an electronic consent form that mirrors the paper-based consent form given to the in-person workshop attendees where they can indicate whether or not they would like to participate. They will be provided with contact information for the PI (Dr. Brown-Ennis) for questions. Participants may decide at any time during the workshop to participate by contacting the PI. Participants may withdraw from participating at any time by contacting the PI or declining to answer survey questions.All Participants: Participants who consent to participate in the study will be asked to provide their contact information for the three-month follow-up. Names and contact information will be stored separately from survey responses as described in the data confidentiality section. Participants will be contacted via their provided means of contact approximately 3 months following their enrollment/participation in the workshop. Participants who provide mail or email will be sent a reminder of the upcoming follow-up two weeks prior to the follow-up contact. Attempts to make initial contact will occur up to 2 attempts per week for 4 additional weeks, after which time participants will be considered lost to follow-up. No formal screening will occur. The only exclusion criteria is English-language proficiency which will be inferred via their enrollment in the English-language workshop. </t>
  </si>
  <si>
    <t xml:space="preserve">This project will evaluate the effectiveness of an adaptation of an existing child-based toolkit, ôThe Road to Recovery: Supporting Children with IDD Who Have Experienced Trauma,ö developed by the National Child Traumatic Stress Network, for adults with IDD, conduct local trainings of healthcare providers in trauma-informed care for adults with IDD, and develop web-based learning modules for expanded dissemination. The project will target healthcare providers who care for people with IDD, whether regularly (e.g., staff of treatment centers for adults with IDD) or incidentally (e.g., emergency room healthcare providers) during routine clinical care. Ultimately, we aim to improve the lives of adults with IDD who have experienced trauma by ensuring they have access to compassionate, informed providers who are knowledgeable of evidence-based trauma-informed treatments. Phase 1: Pilot workshop and revise toolkit. During the first phase, we will pilot test the adapted workshop with at least 2 groups. We will collect pre/post knowledge and 3-month follow-up transfer-of-learning data to evaluate the extent to which participants implement self-identified goals for improving trauma-informed care in their practice. We will also conduct a brief survey at the end of the workshops to elicit feedback to guide revisions of the materials. In addition, we will collect data on potential alternative formats to improve accessibility of materials. For example, two-day workshops may be prohibitive to some, so we will consider adapting the format to include multiple half-day or intensive weekend formats to accommodate more participants. Phase 2: The revised in-person workshop and toolkit will be implemented statewide. The workshop will be advertised to local agencies and healthcare settings that provide services to adults with intellectual disabilities. The online version of the workshop will be hosted on a VCU webpage and advertised nationally. Workshop participants will be invited to participate in the program evaluation when they begin the training. Program effectiveness will be determined by significant improvement on pre/post knowledge evaluations and positive participant satisfaction ratings collected at the end of the workshop. A 3-month transfer of learning follow-up will be conducted to evaluate the extent to which participants implement the individualized action plan in their work setting. </t>
  </si>
  <si>
    <t>This study will recruit participants who attend the in-person or enroll in the online continuing education workshop to 1) answer questions about their pre-training demographics, professional characteristics, knowledge and beliefs about people with intellectual disabilities, and work-related stress, 2) answer post-training questions about workshop materials and presentation and changes in knowledge and beliefs about people with intellectual disabilities, and 3) answer 3-month follow-up questions about the impact of the training on their professional activities. All workshop attendees will be asked to complete all forms for internal program evaluation purposes. Attendees will be asked for consent to use their program evaluation responses for generalizable research purposes. Procedures for in-person workshops:When participants arrive at the workshop and sign-in, they will be given the consent form and survey packet with a randomly-assigned ID number along with the standard workshop handouts. At the beginning of the workshop, the workshop facilitator/research staff will conduct a group informed consent discussion as described in the consent process section. After the consent discussion, participants will be given sufficient time to complete the pre-training surveys, described in more detail below. During the training, participants will be asked to answer Comprehension Check Questions. Participants with wi-fi enabled computer or smartphone devices will be directed to a Redcap survey to answer the questions. Participants will sign in to Redcap using their assigned ID number. All participants will also be provided with paper/pencil surveys that will be collected at the end of the training session in case they do not have or prefer not to use their devices. At the end of each training day, participants will complete a post-training evaluation form to assess the extent to which the training accomplished the learning objectives and the strengths and weaknesses of the training. Workshop participants will develop an individualized plan for applying what they learned to their work with adults with IDD utilizing the "Personal Trauma-Informed Practice Action Plan". Research participants will be ask to create a duplicate copy of the action plan to submit to research staff for the 3-month transfer of learning follow-up.Procedures for online workshops:When participants enroll in the online workshop they will be taken to a webpage inviting them to participate in the research study and provide electronic consent to participate, as described in the consent section. After the consent, participants will be taken to a Redcap page to complete the pre-training surveys, described in more detail below. During the training, participants will be asked to answer questions via Redcap surveys embedded within the modules.  At the end of the training modules corresponding to the end of an in-person training day, participants will complete a post-training evaluation form to assess the extent to which the training accomplished the learning objectives and the strengths and weaknesses of the training. Research participants will submit a copy of their "Personal Trauma-Informed Practice Action Plan" via Redcap for the 3-month transfer of learning follow-up. 3-Month Transfer of Learning Follow-up Procedures (in-person and online participants):Approximately 3 months following completion of the training, participants will be contacted by research staff at the phone, email, and/or mailing address provided. Telephone interview will be the preferred method of follow-up, although participants will be provided with the option of completing the follow-up via REDCap. For those participants providing telephone numbers, research staff will attempt to contact them by telephone 1-2 times per week for 4 weeks following the Transfer of Learning Follow-up Script.  Participants providing email or physical mail will be contacted simultaneously to request to schedule a telephone interview and provide them the option to complete the follow-up via Redcap. Program Evaluation/Research Measures: Pre-Training Surveys:Demographics. A study-made demographics form will be used to identify participant characteristics, including professional training and experience. Beliefs About Problems (BAP) is an adaptation of a survey conducted by Jorm et al. (1997). The BAP asks respondents to rate the likelihood (from 1 = Strongly Disagree to 5 = Strongly Agree) that various environmental, biological, or supernatural risk factors cause emotional, behavioral, or drug/alcohol problems in adults with intellectual and developmental disabilities. Burnout Measure Short (BMS; Malach-Pines, 2005) is a well-validated self-report measure of job-related burnout. It contains 10 items rated on a 7-point scale (from 1 = never to 7 = always) that ask respondents to rate how often they feel symptoms of burnout when they think about their work (i.e., tired, physically weak/sickly, trapped).Community Living Attitudes Scale (CLAS; Henry et al., 1996) is a self-report measure of attitudes towards people with intellectual and developmental disabilities. It contains 17 items on a 6-point scale (from 1 = Disagree Strongly to 6 = Agree Strongly) among 4 subscales (Empowerment, Exclusion, Sheltering, and Similarity). Vicarious Trauma Scale (VTS; Benuto et al., 2018) is a self-report measure that assesses symptoms of vicarious trauma, which are cognitive and affective symptoms similar to posttraumatic stress that can occur in response to helping others who have experienced trauma. It contains 8 items rated on a 7-point scale (from 1 = strongly disagree to 7 = strongly agree) with example items "My job involves exposure to distressing material and experiences," and "I find myself thinking about distressing material at home." Comprehension Check Questions. The comprehension check questions were developed for this study to be delivered throughout the workshop to assess participant engagement and knowledge. They include 10 multiple choice questions, each one that reflects one of the training's "10 Essential Messages" (e.g., Recognize a personÆs developmental level and how IDD and traumatic experiences are affecting his/her functioning.)Post-Training Surveys: Day 1 Post-Training Evaluation. This measure is adapted from the original Road to Recovery post-training evaluation.  Participants rate whether they agree (yes, no, maybe) to 13 statements that reflect the learning objectives of the course presented in Day 1. They also rate their opinion of the overall quality of the training (from excellent to poor) and can provide open feedback.  Day 2 Post-Training Evaluation. This measure is also adapted from the original Road to Recovery post-training evaluation. Participants rate whether they agree (yes, no, maybe) to 12 statements that reflect the learning objectives of the course presented in Day 2. They also rate their opinion of the overall quality of the facilitator, teaching methods, facility, and logistics, and can provide open feedback. Personal Trauma-Informed Practice Action Plan. This measure is also adapted from the original Road to Recovery post-training evaluation. Participants who opt to participate in the 3-month follow-up will be asked to provide a copy of the Action Plan they develop during the workshop to the research staff. This will be used during the follow-up interview to assess the degree to which people implement the action plan in practice. 3-Month Follow-up Form. The 3 month follow-up form reviews the participants' Action Plan and asks whether the participant was able to implement the plan over the past three-months, what facilitated or hindered their ability to implement the plan, and what impact the plan had on their practice/job. Participants are also asked open-ended questions about what they learned, what strategies were easiest/hardest to implement, and general feedback. Participants will also be re-administered the Beliefs about Problems, Burnout Measure Short, Community Living Attitudes Scale, and the Vicarious Trauma Scale. References:Benuto, L., Singer, J., Cummings, C., &amp; Ahrendt, A. (2018). The Vicarious Trauma Scale: Confirmatory factor analysis and psychometric properties with a sample of victim advocates. Health &amp; Social Care in the Community. https://doi.org/10.1111/hsc.12554Henry, D., Keys, C., Jopp, D., &amp; Balcazar, F. (1996). The Community Living Attitudes Scale, Mental Retardation Form: Development and psychometric properties. Mental Retardation, 34(3), 149û158.Jorm AF, Korten AE, Jacomb PA, Christensen H, Rodgers B, Pollitt P (1997) Public beliefs about causes and risk factors for depression and schizophrenia. Soc Psychiatry Psychiatr Epidemiol 32:143û148.Malach-Pines, A. (2005). The Burnout Measure, Short Version. International Journal of Stress Management, 12(1), 78û88. https://doi.org/10.1037/1072-5245.12.1.78</t>
  </si>
  <si>
    <t>HM20014858</t>
  </si>
  <si>
    <t>The Effect of BST with In Situ Training on the Acquisition of Social Skills for Working or Interning Youth and Young Adults with ASD</t>
  </si>
  <si>
    <t>To date, very few specific instructional practices have been identified as having an evidence base for youth and young adults with ASD. Even fewer instructional strategies have been identified as having an evidence base for young adults with ASD in an employment setting. BST consists of four sequential steps: instruction, modeling, rehearsal, and feedback (Miltenberger, 2014). Studies have demonstrated that incorporating in situ feedback in BST packages is effective in developing skills when generalization to other settings or people is difficult (Gunby &amp; Rapp, 2014; Miltenberger et al., 2013). Given documented difficulties students with ASD often experience in generalizing social skills to other settings (Bellini, Peters, Benner, &amp; Hopf, 2007) and the unique social skill requirements of specific work environments (Wehman et al, 2012), incorporating an in situ training element into the overall BST package will facilitate skill development. In situ training occurs within authentic contexts in which skills are used. As participants are observed engaging in targeted skills within these real-life contexts, in situ training is implemented to quickly address any performance errors and increase skill acquisition (Miltenberger, 2014). BST packages have been shown to be an effective instructional approach for teaching a variety of skills, including conversational skills (Hood, Luczynski, &amp; Mitteer, 2017; Nuernberger, Ringdahl, Vargo, Crumpecker, &amp; Gunnarsson, 2013), safety skills (Gunby &amp; Rapp, 2014), and on-task behaviors (Palmen &amp; Didden, 2012). However, BST packages have been used on a limited basis to teach social skills to youth and young adults with ASD in work settings (Burke, Andersen, Bowen, Howard, &amp; Allen, 2010). It is common for individuals with ASD to engage in challenging behaviors (Matson &amp; Rivet, 2008).  Due to the underlying characteristics of ASD it is often necessary to address and intervene to decrease challenging behaviors in order for individuals with ASD to remain and/ or access integrated employment (Hendricks &amp; Wehman, 2010). Examples of challenging behaviors that may be displayed in the workplace are: self-injurious behaviors, aggression, stereotypy, inappropriate social behavior, and off task behavior (Hughes &amp; Rusch, 1996). The presence of challenging behaviors are a barrier to employment and individuals who engage in challenging behaviors are less likely to access or remain in employment settings (Stevens &amp; Martin, 1998; Hughes &amp; Rusch, 1996). A typical approach to addressing challenging behavior is to conduct a functional behavior assessment to identify how the challenging behavior is serving this individual (ie. its function) and then identify a socially appropriate replacement skill that serves a similar function (Carr &amp; Durand, 1985). Functional assessment methodology can be used in various levels of intensity. For example, from records review to naturalistic observations in the environment to simulated situations where you manipulate variables hypothesized to influence the behavior. Once the function of the behavior has been identified, instructing the individual on a functional replacement communicative behavior can be one method to decrease the frequency of the challenging behavior (Rughes &amp; Husch, 1996). Experiment 1 proposes to replace a challenging behavior identified through a FBA and use BST with in situ training to teach a social skill that is appropriate to the workplace. For some learners with ASD, traditional instructional approaches which rely heavily on auditory presentation of information may be ineffective. Video modeling, in which learners view themselves or others successfully completing the steps of a given task, has proven efficacy in the acquisition of a variety of skills (Roth, Gillis, &amp; DiGennaro-Reed, 2014). In the proposed studyÆs Experiment 2, video modeling will be incorporated into the modeling step of BST as part of the training package during the second phase of intervention to investigate its effect on workplace social skill acquisition.The current study addresses a gap in the evidence base by examining the effectiveness of BST with in situ training as an instructional practice for developing workplace social skills for youth and young adults with ASD in a vocational setting.Identifying effective instructional practices for youth and young adults with ASD in a vocational setting is an identified need in the field. Young adults with ASD continue to have poor post-school outcomes and tend to be under or unemployed at a higher rate than youth with other disabilities (Holwerda et al., 2012; Wehman, et al., 2016.).</t>
  </si>
  <si>
    <t xml:space="preserve">Participants in this study may learn new workplace social skills that help them find employment faster, perform the job better, or maintain employment longer than they would otherwise. Participants in this study may experience improved social interactions with coworkers, supervisors, and/or customers. </t>
  </si>
  <si>
    <t>The proposed pilot study is written with the intention of implementing a smaller scale version of two future larger studies. This study is designed to measure the effectiveness of instruction using Behavioral Skills Training (BST) with in situ training to increase workplace social skills of youth and young adults (greater than or equal to 18 years old) with Autism Spectrum Disorders (ASD). The study includes two experiments, both of which use the BST with in situ training technique. The research question for both experiments is what is the effect of BST with in situ training on the acquisition of social skills for working or interning youth and young adults with ASD?  A corollary research question for Experiment 1 is does the use of functional behavioral assessment to identify the function of a maladaptive behavior and identification of a functionally replacement communicative skill, taught with a BST and in situ training package, decrease the frequency of the challenging behavior and increase the frequency of the functionally replacement social skill? In addition, Experiment 2 asks does the use of video modeling within the BST and in situ training package affect the acquisition of work-related social skills for youth and young adults with ASD?</t>
  </si>
  <si>
    <t>We will hold initial training to provide instruction on the research design and implementation of instructional strategies and data collection. We will hold monthly meetings to ensure all engaged staff are implementing the protocol correctly. We will follow-up with weekly emails and phone calls to ensure that all study activities are occurring as planned. We will also keep in close contact between planned meetings to discuss issues and share implementation ideas as the study proceeds.</t>
  </si>
  <si>
    <t>This study will add to the research regarding the effectiveness of  BST with in situ training for teaching youth and young adults with ASD. It will extend the research by examining the interventionÆs effect on the development of workplace social skills within integrated employment settings.</t>
  </si>
  <si>
    <t xml:space="preserve">Potential subjects will be identified through pre-existing relationships with study team members (all potential subjects currently receive supported employment services through VCUÆs Business Connections). Study team members will contact potential subjects in person or via the phone and will describe the study to them, using the provided recruitment letter. If the potential subject indicates that he or she would like to participate in the study, then the study team member (one of the two student investigators) will complete consent/assent procedures. Recruitment activities will occur one to two weeks prior to the start of the study. </t>
  </si>
  <si>
    <t>The specific aims of this study involve applying a teaching approach, BST with in situ training, to a novel skill set, workplace social skills, for youth and young adults with ASD.Aim 1: Identify if application of a BST with in situ training package is effective in increasing the frequency of workplace social skills.Aim 2: Identify if BST with in situ training plus the use of functional behavior assessment to identify a functionally appropriate replacement communication skill increases the frequency of workplace social skills.Aim 3: Identify if video modeling with a BST in situ training package increases the frequency of workplace social skills.</t>
  </si>
  <si>
    <t xml:space="preserve">Study DesignWe propose using a  single subject reversal design to measure the effectiveness of BST with in situ training as an instructional approach for teaching workplace social skills to youth and young adults with ASD. A reversal design involves implementing the intervention, BST plus in situ training, and then withdrawing the intervention in a systematic fashion to confirm that a change in the dependent variable (targeted social skills behavior) correlates to a change in the independent variable (presence or absence of the BST with in situ training package).  In this study we will implement BST with in situ training to increase social skills in different individuals and across different behaviors as follows: in Experiment 1, FBA plus BST with in situ training will replace a challenging behavior. In Experiment 2, video modeling plus BST with in situ training will teach a new social behavior.Procedures:Stage 1: Recruitment and Identification of Dependent Variables The dependent variable for each experiment will be identified by evaluating participantsÆ current workplace social skill repertoire and identifying the workplace social skill(s) needed within the specific work context. The dependent variable in Experiment 1 will be a social skill that replaces an identified challenging behavior. The dependent variable  in Experiment 2 will be a social skill not used independently by the participant. The evaluation process consists of:?  Conducting a structured observation of participantÆs social skills in work setting using the Community Based Functional Skills Assessment (CBFSA) for Transition Aged Youth with Autism Spectrum Disorder, Work Observation, Peer Relationships, Socialization, Social Communication - Level 3 Life Seeker subscale.?  Conducting a semi-structured interview with participantÆs teacher or employment specialist using the Peer Relationships, Socialization, Social Communication subsection of the interview portion of the CBFSA.?  Administering the Employer Social Skills Rating Form, based on an adapted version of the CBFSA, in which the employer is asked to identify and rate subscale itemsÆ importance to that specific work setting. Information gathered during this survey will be used to identify the skill to be focused on during the intervention. No other data analysis or generalization of this information will occur.After the evaluation process is completed, the experimenter will identify the DV for each experiment based on participantÆs needs and employerÆs relevance ratings.? DV = a workplace social skill identified on the CBFSA  rated as a 3 or lower on the independence scale and observed to be absent at least 3 times within one week when the opportunity to perform the skill is naturally presented in the environment or through a contrived situation, and is rated as ôimportantö for that particular work place setting.Next, the DV will be task analysed. This will be done by watching a person without a disability perform the skill in the specific work environment and writing down each step needed to complete the skill. The researcher will be conducting the observation and the educator or job coach will be observed performing the social skill identified to be taught through BST with in situ training package. The task analysis will be reviewed by the participantÆs job coach for contextual accuracy. Stage 2: BaselineData collection will be an accuracy percentage of steps on the task analysis, using event recording to observe the number of steps completed accurately by participants across all phases of both experiments.Baseline data will be collected during 3 baseline sessions, during which the participant will be observed in the work setting. If a naturally occurring opportunity to perform the skill does not present within the first 10 minutes of observation, then a contrived opportunity within the work setting will be presented to the participant.Stage 3: InterventionIn both experiments, the intervention will consist of the BST with in situ training package (Miltenberger, 2014; Nuernberger et al., 2013).?Step 1 (instruction): in area immediately adjacent to or within workplace setting, the experimenter describes the behavior to participant, using the steps of the task analysis.Step 2 (model): the experimenter models the behavior for the participant.?  Step 3 (training): the participant practices the behavior using pretend situations for at least3 trials or until participants has achieved the performance criterion. Criterion for moving into in situ training is three 100% accurate consecutive trials in training setting.?  Step 4 (feedback): immediately after each training trial, the experimenter provides specific verbalpraise for correct steps (e.g., You did great making eye contact, Nice work asking your coworker a question about his weekend) and specific instruction for incorrect steps (e.g., Say ôGood morning!ö when the customer is an armÆs length away from you, Remember to say ôOKö when your boss asks you to do that a different way).?  Step 5 (in situ): After each BST training session during which training criterion is met, an in situ training session will be conducted in the work setting using a naturally occurring or contrived opportunity. If the participant completes steps incorrectly, the experimenter will intervene immediately afterwards and implement BST for that skill with the participant. Criterion for skill mastery will be three consecutive in situ training sessions with at least 80% accuracy for the targeted behavior(s).After 3 to 5 intervention sessions, the reversal phase will be implemented for 3 sessions. The reversal phase will mirror baseline, in that the BST with in situ training package will be withdrawn, and the participant will be observed in the work setting. If a naturally occurring opportunity to perform the skill does not present within the first 10 minutes of observation, then a contrived opportunity within the work setting will be presented to the participant.The intervention phase will then be reinstated for an additional 3 to 5 sessions. After the second intervention phase, a second reversal phase will be reintroduced for 3 sessions. In Experiment 1, a FBA component will be used  to identify and address the presence of a challenging behavior. The FBA process consists of the following steps:?Meet with the individual and the team to conduct an interview and define the challenging behavior;?Observe to confirm interview reports and collect data on occurrence of challenging behavior;?Collect data on the occurrence of the behavior;?Develop a hypothesis for function of behavior and develop intervention to address it.In Experiment 1, the FBA process will take place during recruitment and identification of dependent variables. During the semi-structured interview, staff will identify the presence of and define a challenging behavior to address. The team will then identify a functional and socially appropriate replacement behavior to be taught using BST with in situ training.  The team will collect data on the frequency of occurrence of the challenging behavior during baseline. Intervention and reversal phases will follow steps outlined above.In Experiment 2, the second intervention phase following the first reversal phase will include the video modeling component. The steps for this intervention phase will follow the intervention steps described above, with the exception of Step 2. In Step 2 of the second intervention phase using video modeling, the participant will watch a video recording of him or herself using the targeted social skill in the work environment, instead of watching the experimenter model the targeted behavior. Stage 4: MaintenanceTwo weeks after the final intervention session, a maintenance session will be conducted. As in baseline and reversal phases, the participant will be observed in the work setting. If a naturally occurring opportunity to perform the skill does not present within the first 10 minutes of observation, then a contrived opportunity within the work setting will be presented to the participant.MeasuresThe Community Based Functional Skills Assessment (CBFSA) for Transition Aged Youth with Autism Spectrum Disorder, Work Observation - Peer Relationships, Socialization, Social Communication - Level 3 Life Seeker subscale - this measure will be used during 3 structured observations with the participant prior to the start of intervention in order to identify the social skills to be taught. This assessment tool was developed based on a review of existing literature and seeks to identify critical areas of functional life skills for young adults with ASD. The Work Observation - Peer Relationships, Socialization, Social Communication - Level 3 Life Seeker subscale is a 12-item observational rating scale specifically tailored to identify the critical skills needed by young adults with ASD who are post-high school and seeking employment or postsecondary education opportunities. It utilizes a 5-point independence rating scale, where 1 = does not do, 3 = requires extensive prompting, and 5 = requires no support. This same measure will be administered post-intervention to assess the social validity of the intervention.Peer Relationships, Socialization, Social Communication subsection of the interview portion of the CBFSA - This interview form consists of 14 semi-structured interview questions. The interview is conducted with someone who knows the participant well (e.g., family member, school staff member, job coach) and asks questions about their social communication skills. The interview also utilizes the 5-point independence rating scale and the 3-point generalization rating scale. This same measure will be administered post-intervention as a measure of social validity.Employer Social Skills Rating Form - in this adapted version of the CBFSA or Transition Aged Youth with Autism Spectrum Disorder, Work Observation - Peer Relationships, Socialization, Social Communication - Level 3 Life Seeker subscale, employers rate the importance of various social communication skills described in the subscale within their workplace, using a 5-point scale, where 0 = Not Important At All, 1 = Of Little Importance, 2 = Of Average Importance, 3 = Very Important, 4 = Absolutely Essential (Brown, 2010).Measures of interobserver agreement (IOA) - will be calculated on the d.v during 25% of sessions in each phase of the study. IOA will be calculated using the frequency ratio method, staff will calculate the amount of agreements over the total number of possible responses, the smaller frequency /larger frequency x 100.Fidelity of Implementation Checklist - a Fidelity of Implementation Checklist will be completed during a random sample of 25% of the BST and in situ training sessions by a secondary observer. The observer will use the checklist to rate implementation of each step of intervention package through a 0-2 scale (0=step not implemented, 1=step partially implemented, 2=step fully implemented).Social Validity Measure for Participants - Participants will be asked to participate in a brief survey post-intervention to describe their perceptions of the intervention.Social Validity Measure for Teachers or Employment Specialists- Teachers or employment specialists who support the participants during their internship or employment will be asked to participate in a brief survey post-intervention to describe their perceptions of the intervention. </t>
  </si>
  <si>
    <t>HM20006131</t>
  </si>
  <si>
    <t>Disclosure, socialization, and sex behaviors</t>
  </si>
  <si>
    <t>Sexual identity exploration and non-heterosexual identity development has been shown to occur during emerging adulthood (Diamond &amp; Savin-Williams, 2009; Brewster &amp; Moradi, 2010), and young adults are more likely to express identification with particular sexual minority identities before engaging in actual same-sex behaviors (Floyd &amp; Bakeman, 2006). Both qualitative and quantitative research has shown that emerging heterosexual adults have reported in sexual identity questioning and exploration (Morgan et al., 2010; Morgan &amp; Thompson, 2011; Morgan, 2012), and that acknowledgement of same-sex sexuality among ômostly heterosexualö individuals peaks in the early 20s (Savin-Williams &amp; Vrangalova, 2013).Despite being an established phenomenon among emerging adults (many of which were sampled from college undergraduate populations; e.g., Morgan &amp; Thompson, 2011; Morgan, 2012), little research has been done in this population concerning this construct of sexual identity exploration and its correlates. Research that has been done among heterosexual identified men and women who experience same sex attraction or who perform same sex behaviors has found significant mental health risks among this population. Gattis, Sacco, and Cunningham-Williams (2012) found that this discordance between identification and behavior was associated with an increased likelihood of lifetime substance abuse, major depressive disorder symptomology, and generalized anxiety.Some research has looked at antecedents of these associations. In a study of lay perceptions of identity-incongruent sexual experiences (i.e., heterosexual identification, same-sex experiences), heterosexual participants reported a greater likelihood that they would experience stigmatization and physical harm from engaging in same sex behaviors than did gay and lesbian participants. In a systematic review of ômostly heterosexualsö (i.e., heterosexual individuals who identify with some same sex sexuality), Vrangalova and Savin-Williams (2014) found that this group reported higher levels of health risk behaviors (e.g., substance use, risky sex) and physical health outcomes (e.g., sexual health, disordered eating, etc.) than completely heterosexual individuals. Additionally, heterosexual same sex attraction has been associated with increased risk of suicidality among adolescents (Zhao et al., 2010).Socialization may be a large factor that influences risk behaviors among heterosexual-identified individuals who experience same sex attraction or desire. Preciado, Johnson, and Peplau (2013) found that social support for same-sex sexuality was associated with self-identification with same-sex sexuality than did cues or exposure to stigma against same-sex sexuality. This implies that peer groups as well as other networks of socialization (e.g., media, family) may influences decisions surrounding sexual identification, and by proxy, sexual behavior. Identity disclosure is another factor that may influence health risk in this population. Schrimshaw and colleagues (2013) found that disclosure of sexual orientation among non-gay identified, behaviorally bisexual men was less likely to occur to close friends or family if they were in a heterosexual relationship, and overall, men who identified as heterosexual reported less disclosure of same sex identity than bisexually identified men despite being behaviorally bisexual. Again, this indicates that social networks may play a significant role in disclosure in this population.CitationsGattis, M. N., Sacco, P., &amp; Cunningham-Williams, R. M. (2012). Substance use and mental health disorders among heterosexual identified men and women who have same-sex partners or same-sex attraction: Results from the national epidemiological survey on alcohol and related conditions. Archives of Sexual Behavior, 41(5), 1185û1197. http://doi.org/10.1007/s10508-012-9910-1Hust, S. J. T., Brown, J. D., &amp; LÆEngle, K. L. (2008). Boys Will Be Boys and Girls Better Be Prepared: An Analysis of the Rare Sexual Health Messages in Young AdolescentsÆ Media. Mass Communication and Society, 11(November), 3û23. http://doi.org/10.1080/15205430701668139Katz-Wise, S. L. (2015). Sexual fluidity in young adult women and men: associations with sexual orientation and sexual identity development. Psychology &amp; Sexuality, 6(2), 189û208. http://doi.org/10.1080/19419899.2013.876445Kuperberg, A., &amp; Padgett, J. E. (2015). Dating and Hooking Up in College: Meeting Contexts, Sex, and Variation by Gender, PartnerÆs Gender, and Class Standing. The Journal of Sex Research, 52(5), 517û531. http://doi.org/10.1080/00224499.2014.901284Morales Knight, L. F., &amp; Hope, D. A. (2012). Correlates of Same-Sex Attractions and Behaviors Among Self-Identified Heterosexual University Students. Archives of Sexual Behavior, 41(5), 1199û1208. http://doi.org/10.1007/s10508-012-9927-5Morgan, E. M. (2013). Contemporary Issues in Sexual Orientation and Identity Development in Emerging Adulthood. Emerging Adulthood, 1(1), 52û66. http://doi.org/10.1177/2167696812469187Morgan, E. M., &amp; Thompson, E. M. (2011). Processes of sexual orientation questioning among heterosexual women. Journal of Sex Research, 48(1), 16û28. http://doi.org/10.1177/1097184X08322630Preciado, M. A., &amp; Johnson, K. L. (2014). Perceived Consequences of Hypothetical Identity-Inconsistent Sexual Experiences: Effects of PerceiverÆs Sex and Sexual Identity. Archives of Sexual Behavior, 43(3), 505û518. http://doi.org/10.1007/s10508-013-0113-1Preciado, M. a., Johnson, K. L., &amp; Peplau, L. A. (2013). The impact of cues of stigma and support on self-perceived sexual orientation among heterosexually identified men and women. Journal of Experimental Social Psychology, 49(3), 477û485. http://doi.org/10.1016/j.jesp.2013.01.006Savin-Williams, R. C., &amp; Vrangalova, Z. (2013). Mostly heterosexual as a distinct sexual orientation group: A systematic review of the empirical evidence. Developmental Review, 33(1), 58û88. http://doi.org/10.1016/j.dr.2013.01.001Schrimshaw, E. W., Siegel, K., Downing, M. J., &amp; Parsons, J. T. (2013). Disclosure and concealment of sexual orientation and the mental health of non-gay-identified, behaviorally bisexual men. Journal of Consulting and Clinical Psychology, 81(1), 141û153. http://doi.org/10.1037/a0031272Shtarkshall, R. A., Santelli, J. S., &amp; Hirsch, J. S. (2007). Sex Education and Sexual Socialization: Roles for Educators and Parents. Perspectives on Sexual and Reproductive Health, 39(2), 116û119. http://doi.org/10.1363/3911607Vrangalova, Z., &amp; Savin-Williams, R. C. (2012). Mostly Heterosexual and Mostly Gay/Lesbian: Evidence for New Sexual Orientation Identities. Archives of Sexual Behavior, 41(1), 85û101. http://doi.org/10.1007/s10508-012-9921-yVrangalova, Z., &amp; Savin-Williams, R. C. (2014). Psychological and physical health of mostly heterosexuals: a systematic review. Journal of Sex Research, 51(4), 410û45. http://doi.org/10.1080/00224499.2014.883589Zhao, Y., Montoro, R., Igartua, K., &amp; Thombs, B. D. (2010). Suicidal ideation and attempt among adolescents reporting ôunsureö sexual identity or heterosexual identity plus same-sex attraction or behavior: forgotten groups? Journal of the American Academy of Child and Adolescent Psychiatry, 49(2), 104û113. http://doi.org/10.1016/j.jaac.2009.11.003</t>
  </si>
  <si>
    <t>Participants would be directly contributing to knowledge in a widely overlooked area in sexual identity research. Further, this may be participants first exposure to questions of identity exploration, and they may personally gain insight about their own identities through participation in the study. However, there are no direct benefits to participants for participation.</t>
  </si>
  <si>
    <t>The primary research question involves whether sexual communication and disclosure practices, self-efficacy, and attitudes towards bisexuality influence sexual risk behaviors among college undergraduates. It is hypothesized that: 1.) Sexual communication and disclosure mediate the relationship between sexual health self-efficacy and same sex behaviors, 2.) Lower levels of sexual communication and disclosure and higher levels of sexual identity exploration affect sexual self-efficacy and risk behaviors, and 3.) Higher levels of sexual identity exploration and more negative attitudes about bisexuality predict risky sex behaviors.</t>
  </si>
  <si>
    <t>The project will be a collaboration between the PI, co-PI, and the research team. All study personnel have completed and passed CITI training. Bi-weekly meetings will be held between member of the research team to insure all study personnel are informed about the protocol and their research-related duties and functions. Additional communications will occur via e-mail or phone.</t>
  </si>
  <si>
    <t>Given the previously explored risks associated with incongruent sexual identity and same sex attraction or behaviors (e.g., suicidality, substance abuse, etc.), findings from this study could shed light on an important population that has been traditionally overlooked in the literature. By breaking down and examining pathways of sexual identity exploration, communication/disclosure, and self-efficacy, findings could greatly contribute to understanding of how social groups impact sexual health, as well as identify ways by which individuals engage in risk behaviors.</t>
  </si>
  <si>
    <t>Recruitment is conducted completely through the SONA system. A brief description of study aims and the credit incentive will be listed in the SONA description for the study. Since psychology department students are already familiar with the SONA system, no outside advertisement will be needed for the recruitment.</t>
  </si>
  <si>
    <t xml:space="preserve">The study has three primary aims: 1.) To investigate the relationship between sexual communication and disclosure practices, sexual self-efficacy, and sexual health behaviors and knowledge among individuals who experience same-sex attraction, 2.) To examine how attitudes about bisexuality affect sexual health practices and sexual disclosure, 3.) To determine if discrepancies between same-sex attraction and previous sexual history predict present sexual self-efficacy attitudes. </t>
  </si>
  <si>
    <t>Undergraduate students will be recruited from Virginia Commonwealth University via the SONA system. Eligibility criteria require participants to be 1.) Age 18 or older. Students who agree to participate in the study will access SONA in order to take the online survey. After giving informed consent, participants will be able to take the survey online. Personal identifying information will not be collected in order to protect participant confidentiality and privacy. Surveys will include measures that ask information about basic demographics, past sexual experiences, sexual-self efficacy (i.e., susceptibility to initiating or stopping sexual intercourse), attitudes regarding bisexuality, sexual identity exploration, sexuality disclosure, sources of sexual health information, peer sexual behavior, sexual risk, and STD knowledge and attitudes. The survey is estimated to take 40 minutes to complete.The survey will include the following constructs:1. Demographics: Age, race, gender identity, sexual orientation, relationship status, income2. Sexual Experiences in the last 6 months: List provided, participants indicate which they've experienced. Taken and adapted from National Survey of Sexual Health and Behavior, a widely used national survey on sexuality and sexual behaviors.3. Attitudes about Bisexual Scale (Male and Female versions): Measures attitudes about male and female bisexual individuals (Matsuda et al, 2014). 4. Sexual Self-Efficacy: Items adapted for use in present study from studies examining HIV-specific self-efficacy (Redmond et al., 2011; Jemmott, Jemmott &amp; Fong, 1992; 1998; Jemmott, Jemmott, Fong &amp; McCaffree, 1999). Measures self-efficacy concerning starting and stopping sexual acts or pursuing communication topics.5. Measure of Sexual Identity Exploration and Commitment: Measure of sexual identity exploration for use with individuals of all sexual identities, and has been previously used with heterosexual samples (Thompson &amp; Morgan, 2008; Worthington et al., 2008).6. Sexual Health Information Seeking in the last 6 months: This will be assessed by asking participants to indicate which sources of health information they used from a list (e.g., internet, formal healthcare entity) and how often they have searched for sexual health information in the past twelve months.7. Sexual Disclosure Scale: Adapted for use with present study objectives, examines past disclosure of a variety of sexuality and sexual health topics to parents, friends, partners, and anonymous Internet groups (Herold &amp; Way, 1988). 8. Perceived Sexual Permission from Media: Dichotomous yes/no questions, measures perceived messages from social media about same sex attraction. 9. Perceived Peer Sexual Behavior: Dichotomous yes/no questions, measures perceptions of peer behavior.10. Perceived Peer Group Support: 5-point Likert items, measures perceived support from peer groups pertaining to same sex attraction.11. Sexual Risk in the last 6 months: Open ended questions and dichotomous yes/no questions.12. Sexual Health Practices Self-Efficacy: Measures confidence in engaging in sexual health practices. Self-efficacy has been successfully examined in previous studies of sexual health behaviors of young adults and adolescents (Koch, 2009; Smylie et al., 2013).13. Klein Grid: Measures sexual identity among several dimensions, including desire, attraction, behavior, and lifestyle. Widely used classification system for sexual orientation (e.g., Klein, Sepekoff, &amp; Wolf, 1985; Weinrich et al., 1992).ReferencesHerold, E. S., &amp; Way, L. (1988). Sexual self-disclosure among university women. The journal of Sex Research, 24, 1-14.Jemmott, J. B., Jemmott, L. S., Fong, G. T., &amp; Morales, K. S. (2010). Effectiveness of an HIV/STD risk-reduction intervention for adolescents when implemented by community-based organizations: A cluster-randomized controlled trial. American Journal of Public Health, 100(4), 720-726.Jemmott, J. B., Jemmott, L. S., &amp; Fong, G. T. (1998). Abstinence and safer sex HIV risk-reduction interventions for African American adolescents: A randomized controlled trial. Journal of the American Medical Association, 279(19), 1529-1536.Jemmott, J. B., Jemmott, L. S., &amp; Fong, G. T. (1992). Reductions in HIV risk-associated sexual behaviors among black male adolescents: Effects of an AIDS prevention intervention. American Journal of Public Health, 82(3), 372-377.Klein, F., Sepekoff, B., &amp; Wolf, T. J. (1985). Sexual orientation: A multi-variable dynamic process. Journal of Homosexuality, 11(1-2), 35-49.Koch, P. B. (2009). Promoting positive sexual health practices for university students: What works? Presentation at the World Congress for Sexual Health, Gothernberg, Sweden.Koch, P. B., Colaco, C., &amp; Porter, A. W. (2013). Sexual Health Practices Self-Efficacy Scale. Handbook of Sexuality-Related Measures, 345.Matsuda, W. T., Rouse, S. V., &amp; Miller-Perrin, C. L. (2014). Validation of the attitudes regarding bisexuality scale: Correlations with ratings of a positive media image of bisexual men and women. Journal of Bisexuality, 14(2), 265-276.OÆLeary, A., Jemmott, L. S., &amp; Jemmott, J. B. (2008). Mediation analysis of an effective sexual risk-reduction intervention for women: The importance of  self-efficacy. Health Psychology, 27(2), 180-184.Redmond, M. L., &amp; Lewis, R. K. (2011). Are there gender differences in perceived sexual self-efficacy among African-American adolescents? Journal of Health Disparities Research and Practice, 7(5).Smylie, L., Clarke, B., Doherty, M., Gahagan, J., Numer, M., Otis, J., à, &amp; Soon, C. (2013). The development and validation of sexual health indicators of Canadians aged 16-24 years. Public Health Reports, 128(1), 53-61.Thompson, E. M., &amp; Morgan, E. M. (2008). ôMostly straightö young women: Variations in sexual behavior and identity development. Developmental Psychology, 44(1), 15-21.Weinrich, J. D., Snyder, P. J., Pillard, R. C., Grant, I., Jacobson, D. L., Robinson, S. R., à &amp; McCutchan, J. A. (1993). A factor analysis of the Klein sexual orientation grid in two disparate samples. Archives of Sexual Behavior, 22(2), 157-168.</t>
  </si>
  <si>
    <t>HM20006498</t>
  </si>
  <si>
    <t xml:space="preserve">TREAT008: An Open-Label, Cohort Dose Escalation Study to Assess the Safety and Efficacy  of F-652 in Patients with Alcoholic Hepatitis </t>
  </si>
  <si>
    <t>Arun Sanyal</t>
  </si>
  <si>
    <t>F-652 is a recombinant fusion protein consisting of human interleukin 22 (IL-22) and human IgG2 Fc fragments. F-652 is glycosylated with an apparent molecular weight of approximately 101.97 kDa and is produced in CHO cells with serum-free medium. F-652 has an immunoglobulin-like structure with an IL-22 dimer at the N-terminal. Therefore, F-652 is expected to have the same mechanism of action as the native or recombinant IL-22 described in literatures, but with extended and/or improved pharmacokinetics and pharmacodynamics properties due to the addition of human Fc fragments at the C-terminal.F-652 under development is intended to treat patients with graft vs host disease (GvHD) after bone marrow transplantation, and acute alcoholic hepatitis (AAH), a severe form of alcoholic liver disease (ALD).Several publications have described the protective role of IL-22 in hepatitis in various animal models. In the ConA and carbon tetrachloride (CCl4)-induced liver injury mouse model, injection of rmIL22 ameliorated the elevated serum levels of ALT and AST. Delivery of IL-22-expressing plasmid in the liver significantly reduced the elevated serum levels of ALT, AST and apoptotic damage in these models. In an alcoholic hepatitis mouse model, mice fed with ethanol exhibited elevated serum levels of ALT, AST and TG. Administration of IL-22 adenovirus ameliorated the elevation of serum AST, ALT as well as the TG level in the liver. In the HFD-induced liver steatosis mouse model, administration of rmIL-22 not only reduced liver steatosis, but also down-regulated SREBP1-c and HMGCR, key enzymes for the synthesis of triglyceride and cholesterol, and the mRNA level of FAS, a critical modulator for de novo lipogenesis. The efficacy of IL-22 in mitigating liver injury induced by alcohol, CCl4 and high fat diet was clearly demonstrated.In developing recombinant IL-22 for human therapeutic use, it is anticipated that the restriction of IL-22 receptors (IL-22 R1) to epithelial cells, such as hepatocytes, would also limit the potential side effects. Corticosteroids, which are widely used to treat alcoholic hepatitis (AH), have well-documented side effects that include increased risk of infection. Therefore, Corticosteroids and IL-22 could be a good combination treatment for AH because IL-22 might overcome the corticosteroid-mediated promotion of infection. For this study, concomitant steroid use is therefore not an exclusion criterion.L-22 could potentially also be used as monotherapy for AH due to its unique biology acting specifically on epithelial cell types.The sponsor has developed F-652, a recombinant human IL-22 IgG2 Fc fusion protein produced in serum-free culture of Chinese Hamster Ovary (CHO) cells. F-652 is able to protect tissue from damage and enhance tissue repair during the inflammation process and infection by activation of STAT3 mediated by the IL-22R1 expressed on epithelial cells such as hepatocytes.The efficacy of F-652 was demonstrated in the acute liver injury models including ConA and MHV-A59-induced murine hepatitis. In monkey models of alcohol-induced liver steatosis with and without CCl4 treatment, F-652 was able to reduce hepatic steatosis and serum levels of ALT and AST. F-652 demonstrated a favorable safety profile in acute and long-term (3-month) toxicity studies in rats and monkeys with a large safety window.Administration of pharmacological doses of F-652 could benefit patients with alcoholic hepatitis, and is unlikely to induce immunological complications since the specific IL-22 R1 is not expressed on immune or hematopoietic cells.</t>
  </si>
  <si>
    <t>There may be benefits to particpants in this study since steroid therapy is the only course of treatment currently in use and the addition of F-652 may prove to be effective. However, there is no guarantee that it will.</t>
  </si>
  <si>
    <t>Subjects who are pregnant or lactating are excluded from this study as the safety of F-652 in this population has not been determined.  Subject &lt; 21 years of age are excluded because 21 is the legal drinking age.*Patients with limited English profiency will not be enrolled. Due to the nature of this study and the many questionnaires involved, they cannot be translated without possibly changing their meaning, thus changing the answers to the questions. Consequently, we will not be enrolling subjects who do not speak English. We are planning to enroll 6 patients at our site, and we need the ability to explain the drug/dosing procedures, speak with them over the phone, and make follow-up appointments for their safety and continued adherence to the study protocol and procedures.</t>
  </si>
  <si>
    <t>Alcoholic hepatitis is a syndrome of progressive inflammatory liver injury associated with long-term heavy intake of ethanol. The pathogenesis is not completely understood. Patients who are severely affected present with subacute onset of fever, hepatomegaly, leukocytosis, marked impairment of liver function (e.g., jaundice, coagulopathy), and manifestations of portal hypertension (e.g., ascites, hepatic encephalopathy, variceal hemorrhage). However, milder forms of alcoholic hepatitis often do not cause any symptoms.Alcoholic hepatitis usually persists and progresses to cirrhosis if heavy alcohol use continues. If alcohol use ceases, alcoholic hepatitis resolves slowly over weeks to months, sometimes without permanent sequelae but often with residual cirrhosis.F-652 is a recombinant fusion protein consisting of human interleukin 22 (IL-22) and human IgG2 Fc fragments .IL-22 is a member of the IL-10 family of cytokines which control bacterial infection, homeostasis, and tissue repair. IL-22 may be used to treat patients with alcoholic liver disease because of its antioxidant, anti-apoptotic, anti-steatotic, anti-microbial, and proliferative effect that have been demonstrated in various experimental systems.The current investigational new drug application is to conduct a phase 1b-2a clinical study in alcoholic hepatitis patients to evaluate the safety and pharmacokinetic profile, and measures biomarkers associated with treatment with F-652 which is administered by intravenous infusion (IV)</t>
  </si>
  <si>
    <t>Each person will be required to read the protocol.  The study will be discussed at weekly study team meetings in our department.  In addition, monthly study conference calls are scheduled by Indiana University and the study coordinators participate in bi-monthly conference calls.The coordinators (Susan Walker and Stephanie Taylor) will be trained by Mayo Clinic by Dr. Kamath and Sarah Wilder, RN in the proper procedures for administering F-652.  A site initiation visit is planned for May 5, 2016 for training, and a face to face meeting occurred on March 1, 2016 with Ms. Wilder from Mayo Clinic, where Susan Walker was present.Review of the proper procedure for IV drug administration of F-652 was reviewed at the meeting, along with proper dosing, pre and post-dose serial vital signs, PK sampling, and follow up care.  Also reviewed were the necessary labs, pregnancy testing, chest x-ray, EKG, and all assessments required during the study and follow-up phases of the trial.Inservices of the CRSU and nursing personnel will be conducted by the site coordinators after initial approval.Any AE's will be reported to the site PI, Generon, and the Mayo Clinic per reporting guidelines.</t>
  </si>
  <si>
    <t>Current standard medical treatment for AH is corticosteroid therapy. Many patients do not respond to treatment. Unfortunately, no other treatment than steroids has been rigorously evaluated in clinical trials. Steroids work best in those with encephalopathy (mental confusion due to liver disease) and are contraindicated in those with infection or gastrointestinal (GI) bleeding. The limited therapeutic options for AH along with the &gt;40% mortality associated with it, make AH a major public health problem.</t>
  </si>
  <si>
    <t xml:space="preserve">Potential subjects in the hospital will be identified by the physician on that service. The research study team will make direct contact with the potential participants for recruitment into the study.  The physician will make first contact with the subject regarding the research study and the coordinator will follow up with the subject to review in much greater detail every aspect of the study and to answer subject questions. </t>
  </si>
  <si>
    <t>Primary:? Assess the safety and tolerability and find the MTD of F-652 in patients with alcoholic hepatitis as determined by:a. Absence of unexpected serious adverse events and,b. Absence of worsening of alcoholic hepatitis (as determined by increase in MELD score &gt; 5) up to Day 42 following administration of first dose of study drug.Secondary:? Determine the pharmacokinetics (PK) and pharmacodynamics (PD) of F-652 in patients with alcoholic hepatitis.Additional:Assess the efficacy signal of F-652 in patients with alcoholic hepatitis as determined by:a. Clinical: improvement in clinical statusb. Biochemical: Improvement in liver biochemistry, MELD and Lille scores at days 7, 28 and 42c. Biomarkers of Il 22 activity (CRP, SAA, triglycerides)</t>
  </si>
  <si>
    <t>This is an Open-Label, Cohort Dose Escalation Study to assess the safety and efficacy of F-652 in patients with alcoholic hepatitis.  In addition to VCU, Indiana University, Hennepin County Medical Center, Minneapolis and Mayo Clinics Rochester, La Crosse, WI, Arizona, and Florida are participating in the conduct of this study with the Mayo Clinic being the lead site.  The National Institute on Alcohol Abuse and Alcoholism (NIAAA) is the primary sponsor and is funding this study.  Generon Corp Ltd. is the secondary sponsor and is providing the study drug.  Twenty-four subjects will be enrolled at up to eight study sites over a three year period.The subjects will be screened to determine eligibility criteria and will be identified on the inpatient service at VCU by the on call hepatologist and referred to one of the investigators.  Those who meet all the inclusion and none of the exclusion criteria will be asked to participate and sign an informed consent form (ICF) before any study related procedures are performed.  The inclusion/exclusion criteria are:Inclusion criteria:1. Able to provide written informed consent (either from patient or patientÆs legally acceptable representative)2. Male or female patients 21 years of age or older3. Patients with alcoholic hepatitis defined as:a. History of heavy alcohol abuse use: &gt;40 g/day in females and &gt;60 g/day in males for a minimum period of 6 months ANDb. Consumed alcohol within 6 weeks of entry into the study ANDc. Serum bilirubin &gt; 3mg/dL AND AST &gt;ALT, but less than 500 U/Ld. MELD score range between 11-28. Patients with MELD scores 11-20 will be included in the first phase and patients with MELD scores 21-28 will be recruited for the second phase and escalation phase.e. Liver biopsy will be carried out to confirm diagnosis in all patients except those who meet criteria a-c and in whom other causes of liver disease have been excluded (viral, drug, autoimmune etc).4. Women of child-bearing potential must utilize appropriate birth control.*Patients on steroids and/or pentoxifylline will not be excluded from the study.Exclusion Criteria1. Other or concomitant cause of liver disease as a result of:a. Autoimmune liver disease (positive anti-mitochondrial antibody and smooth muscle antibody, positive reading on anti-nuclear antibody titer &gt;1:160)b. Wilson disease (ceruloplasmin levels &lt;10 mcg/L)c. Vascular liver diseased. Drug induced liver diseaseNote: Concurrent viral hepatitis is not excluded.2. Co-infection with human immunodeficiency virus (HIV)3. Any active malignancies other than curatively treated skin cancer (basal cell or squamous cell carcinomas) or any other malignancy diagnosed within the last five years.4. Active tuberculosis on chest x-ray at study entry5. Significant systemic or major illness other than liver disease, including coronary artery disease, cerebrovascular disease, pulmonary disease, renal failure, serious psychiatric disease, that, in the opinion of the Investigator would preclude the patient from participating in and completing the study6. Patients requiring the use of vasopressors or inotropic support7. Liver biopsy, if carried out, showing findings not compatible with alcoholic hepatitis8. Any patient that has received any investigational drug or device within 30 days of dosing or who is scheduled to receive another investigational drug or device in the course of the studyNote: Investigational drug includes any drug that is used off-label.9. If female, known pregnancy, or has a positive urine or serum pregnancy test, or lactating/breastfeeding10. Serum creatinine &gt;2.5 mg/dLDuration of individual patient participation:? Approximately 45 days (3 days Screening, 7-10 days of treatment. Follow up for 42 days following first dose)? In the Dose Expansion Cohort (who receive 3 doses at approximately 7 day intervals, the duration of follow up will be for 49 days following first dose, or 21 days following third dose.  Information for the 3 dose schedule will be provided by Mayo Clinic.Participants will receive 10 ╡g/kg, 30 ╡g/kg or 45 ╡g/kg of F-652 on Day 1 and Day 7 via slow intravenous infusion. Three patients will receive 10 ╡g/kg of F-652. Pharmacokinetic testing will be completed on these subjects. If evaluations demonstrate safety and efficacy signals, the next 3 patients will receive 30 ╡g/kg. If pharmacokinetic testing demonstrates safety and efficacy signals, the next 3 patients will receive 45 ╡g/kg.  During Study Drug Infusion:Intravenous access. Peripheral intravenous access is started for those who do not have an intravenous access.b. Pre-medication. Acetaminophen 500 mg and diphenhydramine 25 mg will be given by mouth prior to the infusion.  This is standard of care for this patient population.c. Infusion- related reaction medication. The following would be the medications used as standard of care for this patient population:i. Diphenhydramine 25 mg intravenously for skin rashesii. Demerol 25 mg intravenously single dose and repeated every 15 minutes if ineffective for rigors.iii. Methylprednisone (Solu-Medrol) 1 mg/kg intravenously as a bolus for more severe infusion-related reactions like hypotension or severe bronchospasm.The study will stop if any of the following occur:1. The participant decides to withdraw from the study.2. The participant experiences a Serious Adverse Event (SAE) that, in the opinion of the investigator, is possibly, probably or definitely related to the study drug utilizing the National Cancer InstituteÆs CTCAE system as a guide.3. The participant experiences a medical condition that, in the opinion of the investigator, continuation on the study drug would be detrimental.4. At least two patient have either:a. AST or ALT &gt;500 U/L orb. Lille score &gt;0.85.The following are criteria for subject discontinuation from the study:1. Subject withdraws study consent.2. Subject is found to be ineligible for the protocol as per the Inclusion/Exclusion criteria.3. Subject experiences disease progression.4. Lille scores at any time are &gt;0.45 (treatment failure).5. A subject that requires more than 2 investigation drug (F-652) dose reductions.6. Failure of the subject to comply with protocol requirements.7. Exhibition of unacceptable toxicity which would make it difficult or dangerous to comply with further protocol requirements such as study visits, blood draws, etc.8. There are changes in medical status of the subject such that the Investigator believes that subject safety will be compromised or that it would be in the best interest of the subject to stop participation in the study.9. Death of the subject.10. Subjects with a test consistent with pregnancy such as a positive beta-hCG.11. Subject is lost to follow-up.12. Any complication that requires prolongation of the hospitalization or change in treatment and in the opinion of the investigator is related to the study drug.Standard of care nutrition support and alcohol cessation recommendations will be provided to all subjects.  Alcohol withdrawal will be managed per standard of care.Identifiable data will include lab results from routine standard of care labs and medical records.  Subjects will most likely be in hospital when first identified as research subjects Upon discharge from the hospital, they will be seen on the CRSU at Day 7, 14, 28, 35 and 42.  It is anticipated that the subjects may be seen more frequently in clinic due to the nature of their illness.During the infusionDay 1:  Physical exam, vital signs pre-dose, and then every 30 min. for 3 hours post infusion. Collect PK samples pre-dose, 30 min. 1 hr, and 8 hrs post doseDay 7:  Physical exam, vital signs pre-dose, 30 min. after infusion starts, upon completion of infusion and every 30 min. for 3 hours post infusion. Collect PK samples pre-dose, 30 min. 1 hr, and 8 hrs post doseAlso, an EKG is performed.Lille score will be determined prior to dosing, if &gt; 0.45, the ID will not be given. Study procedures during the baseline and follow-up visits:Informed consentConfirmation of eligibility citeriaHistory and physicalNutritional AssessmentAUDIT, NIAAA, Tobacco Use, PTSD, Sleep QuestionnairesTimeline Followback (TLFB) QuestionnaireConcomitant medicinesAdverse EventsElectrocardiogramChest x-rayPregnancy testsCBC, CMP, INRLipid profile, CRP, SAA1, Total protien , AlbuminCalculation of MELD, Lille, Maddrey ScoresStudy Drug DosingPharmacokinetic sample collectionImmunogenicity CollectionBiomarkers collection (urine and blood)Confirm abstinence from alcoholA serum pregnancy test (in women of childbearing potential) will be done at screening.  Urine pregnancy tests will otherwise be conducted.Screening of subjects who meet all criteria will be consented to the study and all screening procedures completed.  If the subject declines to remain in the study, no further data will be collected, but the subject will still receive standard of care for their AH.  Samples will be destroyed if requested by the subject, and they will then become a screen failure.  No further data or procedures will be completed.  Screened subjects who meet all criteria and remain in the study will follow the "Schedule of Procedures" below.  The subjects will be identified by a 5 digit study ID and all charts will be kept in a locked office/cabinet.  All lab samples will be labeled only with the study ID and date of specimen.Please see the attached "Schedule of Procedures" in the documents section. 		                                                               Treatment Phase Visits	              Safety Assessments	            Screening (-72 hr)   	Day   1	   Day   3	       Day 7 (+3 Days)Inclusion/Exclusion Criteria 	             X	                            X						Informed consent	                                 X							History and Physical Exam	             X		                                                        X			Medical/Surgical History	             X		                             X	                  X	Nutritional Assessment	                                X	                            X	          X	                  X	AUDIT, NIAAA, Epworth, Berlin, Tobacco &amp; Marijuana,  and PTSD Questionnaires (if not completed for TREAT 01) 	            X							  Timeline Followback Questionnaire              X					Vital Signs(Temp, pulse, BP, RR)                 X		                             X		Serial Vital Signs		                                               X	                                    X				Serum Chemistry	                               X	                            X	          X	                 X	Coagulation	                               X	                            X	          X	                 X	Hematology                                                  X	                            X	          X	                 X	Serum Pregnancy Test	                               X							Urine Pregnancy Test 		                                               X	                                    X				Lipid Profile, CRP, SAA1, Total Protein, Albumin	                              X			                                    X				Calculate MELD Score	                              X	                            X	         X	                 X	Calculate Lille Score				                                                       X				Calculate Maddrey Score	           X							Urinalysis1	                                                 X							Electrocardiogram (ECG)2	          X		                                                       X	                             				Chest X-Ray3	                             X							Review of Adverse Events		                        X	      X	                X	            	Review of current/past medications	          X    	                        X	      X	                X	Study Drug Dosing		                                           X	                                   X				Pharmacokinetic Sample Collection4		     X	      X	                X	Biomarkers (blood &amp; urine)	            		                                                    	Confirmation that Patient is Abstinent from Alcohol		                                           X	      X	                XImmunogenicity Collection	        X            Follow up Phase:               Day 14 (▒2 Days   Day 28 (▒4 Days)  Day 35 (▒2 Days) Day 42 (▒2 Days)History and Physical Exam                                      X                                                        XMedical/Surgical History        X	               	    X	               X                          XNutritional Assessment          X	               	    X	               X                          XTimeline Followback Questionnaire                         X		                         XVital Signs(Temp, pulse,       X                 	    X	               X                           X BP, RR)Serum Chemistry                   X	              	    X	               X                           XCoagulation                            X	              	    X	               X                           XHematology                            X	              	    X	               X                           XLipid Profile, CRP, SAA1,                                        X                                                                   Total Protein, Albumin                             Calculate MELD Score         X	              	    X	               X                           XElectrocardiogram (ECG)2                                      XReview of Adverse Events    X                                X                            X                           XReview of current/past          X                                 X                           X                           XmedicationsBiomarkers (blood &amp; urine)   X                                 X                           X                            XPharmacokinetic Sample Collection4                            X                                 X                           X                            XConfirmation that Patient      X                                 X                           X                            Xis Abstinent from AlcoholImmunogenicity Collection    X                                X                                                          X1.	Urinalysis results can be used for Screening if tested within 7 days.2.	ECG results can be used for Screening if tested within 7 days3.	Chest X-ray reults can be used for Screening if tested within 30 days.4.	Day 1 and Day 7 labs and testing must be completed prior to dosing.**All specimens are collected by the study nurse or nursing staff, trained in the protocol, and sent to the Outreach Lab for processing.  They will be shipped to the Indiana University Biobank on a monthly basis by the Outreach lab, after freezing.  PK samples will be sent to the Outreach lab for processing and shipping to InVentiv for processing.  Lab manuals for the study labs and PK samples have been provided by the Mayo Clinic.Liver biopsies are performed by liver specialists participating in the study, and radiologists.  A biopsy will only be performed if medically necessary, or to confirm diagnosis in all patients except those who meet criteria a-c (a. History of heavy alcohol abuse use: &gt;40 g/day in females and &gt;60 g/day in males for a minimum period of 6 monthsb. Consumed alcohol within 6 weeks of entry into the studyc. Serum bilirubin &gt; 3mg/dL AND AST &gt;ALT, but less than 500 U/L) and in whom other causes of liver disease have been excluded (viral, drug, autoimmune etc).Data AnalysisAs the primary outcome is observational, the study is based upon the efficacy outcome, which is defined as a biochemical signal for success if AST/ALT is reduced by at least 30% on treatment.  With no treatment, approximately 15-20% of patients reach this outcome following study drug treatment.  They anticipate that a minimum of 50% will achieve this outcome.  Using a conservative 2 sided assessment of superiority (50% with outcome vs. 20%) they will require 22 subjects to reach 80% statistical power.For efficacy outcome of AST/ALT, the primary analysis will assess a binary outcome of at least 30% reduction when on treatment.  They plan to evaluate this with a 95% confidence interval of the percentage of subjects who have at least 30% reduction in AST/ALT on treatment, using an exact binary confidence interval.  As a secondary analysis, we will use robust linear regression with the change in AST/ALT at follow-up as compared to baseline as the outcome variable and baseline AST/ALT as the predictor.  They will pair this analysis with a Bland-Altman plot.  The goal of the secondary analysis is to assess the degree to which the reduction in AST/ALT attributable to treatment changes according to the subject's baseline AST/ALT.  They will use 2 sides 5% type I error rate throughout. (pg 14-15 of Protocol)All subjects will continue to be followed by this study through Day 42, even if they fail due to liver scores or disease progression. Subjects will continue to be seen by our hepatologists, if their condition worsens. If they have agreed to enroll in HM 15148, our observational study, they will be followed for one year, with clinic visits.</t>
  </si>
  <si>
    <t>HM20011314</t>
  </si>
  <si>
    <t>Improving Access to and Experiences with Health Care for Sexual Minority Women Survivors of Violence</t>
  </si>
  <si>
    <t>Background and Literature Review. Intimate partner violence (IPV) is a pervasive health issue that impacts a majority of women in the United States. However, it does not impact all women equally. While 55% of heterosexual women will experience violence at the hands of an intimate partner in their lifetime, 67% of lesbian women and 83% of bisexual women will;6 whatÆs more, while one-third of heterosexual women report at least one negative health-related impact of IPV, almost two-thirds of bisexual women (57.4%) do.6,7 This project expands the fieldÆs understanding of IPV by more deeply evaluating and assessing the role of sexual identity and marginalization in access to high-quality healthcare for sexual minority survivors of violence (SMSV).Previous research has identified widespread disparities in access to high-quality healthcare and, correspondingly, worse health outcomes for sexual minorities. For example, bisexual and lesbian women are less likely than heterosexual women to see the doctor regularly,8 despite the fact that they are far more likely to report physical and mental health related problems that require regular access to quality healthcare.7 This is especially true for SMSV, who are more likely to report negative physical and mental health outcomes, such as chronic long-term pain, anxiety, depression.7 Additionally, some qualitative research suggests that these health consequences are worsened by minority stress, or the stress associated with being a sexual minority and experiencing (directly or indirectly) homophobia.9,10 And yet, since 1989, when multiple agencies both domestic (American Medical Association) and international (World Health Organization) began a campaign to end violence against women, fewer than 25 empirical studies on sexual minority womenÆs experiences of IPV have been published; most of which rely on small, convenience and snowball sampling.11 Thus, there is a critical need for correlational research, using nationally-representative probability samples, on the impact of sexual identity, marginalization, and access to quality healthcare.The long-term goal of this project is to produce rigorous literature on the barriers to care for sexual minority women, such that this literature can inform relevant policies and procedures for health systems integration, to increase both SMSV access to care and positive care experiences. Historically, the health field has focused on individual-level health determinants and interventions;12 by using a social ecological conceptual model, this project understands health and healthcare as being influenced by multiple factors (see Appendix A for diagrammatic model).6 These factors are central to effective health systems integration, in that they directly inform patient-centered care and culturally-competent leadership, which can directly impact access and utilization.13References attached with full proposal narrative.</t>
  </si>
  <si>
    <t>This study largely focuses on bisexual and non-monosexual women in the U.S. Although I will be using heterosexual/straight women as a comparative category, the choice to focus on bisexual/non-monosexual women is one rooted in their significantly higher likelihood of experiencing violence in their lifetime.</t>
  </si>
  <si>
    <t>Hypotheses. Although previous research on IPV and healthcare disparities among SMSV is limited by sampling techniques, I hypothesize that:1) Sexual minority women will encounter a greater number of barriers to quality healthcare access, along personal, interpersonal, community and institutional lines.2) Sexual minority women will be more likely to utilize non-traditional medical/psychological health care, e.g. via community services and advocates, because of their specific knowledge or expertise in LGBTQ+ related issues.</t>
  </si>
  <si>
    <t>I am the only person involved in the research.</t>
  </si>
  <si>
    <t>There will be no recruitment of participants.</t>
  </si>
  <si>
    <t>Specific Aims. This project has three specific aims:1) Examine the disparities in healthcare utilization post-IPV, using a social ecological and minority stress model of sexual minority health outcomes to discern specific barriers to and correlates of utilization (such as age, race ethnicity, disability, indigeneity, social networks, and structural or political barriers).2) Evaluate the role of healthcare providers in offering alternative options to the traditional medical system for sexual minority women survivors, to discern if a truly integrated healthcare system must include cooperation between and among service providers at all levels.3) Disseminate findings via publications, speaking engagements and professional meetings, and reporting to local organizations and healthcare providers.</t>
  </si>
  <si>
    <t>Methods. These analyses examine several measures: intimate partner violence (physical, sexual, psychological, control and stalking); healthcare utilization, including traditional medical and psychological care as well as community-based service providers; and health-related utilization barriers (including, but not limited to age, race ethnicity, disability, indigeneity, social networks, and structural or political barriers). To test the above hypotheses, this project employs both descriptive and inferential statistical techniques using Stata/MP 14 quantitative data analysis software for large datasets. Namely, this study uses correlational tests, chi-square and t-tests, binary logistic regression modeling and event history analysis.</t>
  </si>
  <si>
    <t>HM20010459</t>
  </si>
  <si>
    <t>Exploring the value of guided tours of disadvantaged neighborhoods to support transformative learning experiences among second year medical students</t>
  </si>
  <si>
    <t>Edward Brooks</t>
  </si>
  <si>
    <t xml:space="preserve">Schools of medicine increasingly seek to train students who are technically competent clinicians as well as engaged ômedical citizensö committed to redressing the social causes of inequality and injustice. In particular, the Institute of Medicine suggests medical school curricula prioritize teaching about ôthe impact of social inequalities in health care and the social factors that are determinants of health outcomesö, and the Association of American Medical CollegeÆs Medical School Objectives Project recommends graduating medical students demonstrate ôa commitmentàto advocate for access to health care for members of traditionally underserved populations.ö However, traditional service-learning programs and empathy building courses insufficiently develop studentsÆ social consciousness, in part due to a lack of critical engagement with the social and structural roots of health inequalities and educational activities that fail to promote ôtransformational,ö ôpersonal learning experiences.ö  To fill this critical gap, faculty members in the VCU Department of Family Medicine and Population Health pilot tested a community-based guided tour of a public housing neighborhood as part of a 4-year track preceptorship program focused on medically underserved populations. By conducting a secondary analysis of de-identified student writings completed during the activity, this study will investigate medical studentsÆ perceptions of how participating in the guided tour facilitates transformational learning and contributes to the development of qualities associated with medical citizenship, including: awareness of social inequalities, knowledge of how poverty impacts health, self-reflexive attitude towards personal feelings and biases, and motivation to pursue careers of medical service. The objective of this work is to assess the value of a community-based guided tour activity for promoting transformational learning within a manageable time period that could be easily replicated nationally. </t>
  </si>
  <si>
    <t xml:space="preserve">There are no potential or direct benefits to participants. </t>
  </si>
  <si>
    <t>By conducting a secondary analysis of de-identified student writings completed during an educational activity, this study seeks to identify whether a brief community-based guided tour can enhance the social consciousness of medical students by deepening understandings of health disparities and promoting personally meaningful learning experiences.</t>
  </si>
  <si>
    <t xml:space="preserve">The study analyzes a de-identified pre-existing data set and the PI is the only member of the research team. </t>
  </si>
  <si>
    <t xml:space="preserve">Study findings will help improve an educational activity that seeks to increase students' awareness of the impact of poverty on people's health and wellbeing. If the educational activity proves successful, there is the possibility that other schools could adopt it to benefit their students and communities. </t>
  </si>
  <si>
    <t xml:space="preserve">No contact information of participants will be collected. There will be no participant recruitment. Only the de-identified writings of students will be analyzed. </t>
  </si>
  <si>
    <t>Identify learning outcomes of the community-based guided tour, including impact on students' understanding of poverty, social determinants of health, and personal motivation to pursue careers of medical service.</t>
  </si>
  <si>
    <t>There will be no intervention, interaction with research participants, or access to identifiable data. The study involves a secondary analysis of de-identified student writings completed as part of the educational activity.</t>
  </si>
  <si>
    <t>HM20010826</t>
  </si>
  <si>
    <t>Type 1 Diabetes Management</t>
  </si>
  <si>
    <t xml:space="preserve">Type 1 diabetes is a lifelong chronic disease associated with serious complications, including cardiovascular disease, kidney failure, and premature death (Centers for Disease Control and Prevention [CDC], 2014). To reduce the risk of long-term complications, people with type 1 diabetes are recommended to maintain glycemic control as measured by the Hemoglobin A1C (A1C) blood test, a measure of average blood glucose from the previous three months (Diabetes Control and Complications Trial Research Group [DCCT], 1993). However, maintaining glycemic control requires patients to perform frequent, demanding self-management behaviorsùincluding administering insulin and monitoring blood glucose multiple times per day (Chiang, Kirkman, Laffel, &amp; Peters, 2014). Two thirds of adults with type 1 diabetes do not maintain an A1C&lt;7% (Miller et al., 2015) as recommended by the American Diabetes Association (American Diabetes Association [ADA], 2017). Therefore, it is critical to identify modifiable predictors of diabetes self-management behaviors and glycemic control among adults with type 1 diabetes.	Diabetes distressùor the emotional burdens of managing the diseaseùis associated with worse glycemic control and lower quality of life (Fisher et al., 2015). Given that forty percent of adults with type 1 diabetes report at least moderate distress, more work is needed to understand the factors contributing to diabetes distress (Sturt, Dennick, Due-Christensen, &amp; McCarthy, 2015). In particular, while perceived financial barriers are recognized stressors for many patients with chronic diseases (Tran, Barnes, Montori, Falissard, &amp; Ravaud, 2015), little work has assessed perceived financial barriers among adults with type 1 diabetes. For example, among adults with asthma, higher perceived financial burdenùcontrolling for out-of-pocket medication costsùhas been associated with lower quality of life and more frequent urgent care visits (Patel, Caldwell, Song, &amp; Wheeler, 2014). People with type 1 diabetes require multiple medications and supplies, in addition to regular physician visits. While health insurance provides access to care at lower costs, insurance companies provide variable coverage of diabetes supplies and devices (Burge &amp; Schade, 2014) and the cost of insulin is rapidly increasing (Hua et al., 2016). Therefore, perceived financial burden might be common in adults with type 1 diabetes, but its associations with diabetes distress, self-management behaviors, and glycemic control are unknown. 	In addition to identifying sources of burden or distress that are associated with worse self-management behaviors and glycemic control, it is important to identify characteristics that buffer against distress (Hilliard, Harris, &amp; Weissberg-Benchell, 2012). Self-management behaviors and glycemic control are often better in those with higher diabetes self-efficacy (Johnston-Brooks, Lewis, &amp; Satish, 2002), as those with higher self-efficacy are more likely to set goals, overcome setbacks, and cope with challenges (Bandura, 2004). Thus, bolstering diabetes self-efficacy could be a potential intervention strategy for reducing distress and improving glycemic control. However, more work is needed to understand relations among perceived financial burden, diabetes distress, diabetes self-efficacy, diabetes self-management behaviors, and glycemic control. </t>
  </si>
  <si>
    <t>Direct benefits to participants are low, but participants might benefit from sharing their experiences, especially given the limited research attention given to adults with type 1 diabetes.</t>
  </si>
  <si>
    <t>Hypothesis 1: Perceived financial burden is positively associated with diabetes distress.Hypothesis 2: Higher perceived financial burden is associated with a) lower self-management behaviors and b) higher A1C. 	Hypothesis 3: Higher diabetes distress is associated with a) lower self-management behaviors and b) higher A1C. 	Hypothesis 4: Diabetes self-management behaviors are negatively associated with A1C.Hypothesis 5: Diabetes self-management behaviors partially mediate the association between perceived financial burden and A1C. Hypothesis 6: Diabetes self-management behaviors partially mediate the association between diabetes distress and A1C.Hypothesis 7: The association between perceived financial burden and diabetes self-management behaviors is stronger when self-efficacy is lower.Hypothesis 8: The association between diabetes distress and diabetes self-management behaviors is stronger when self-efficacy is lower.</t>
  </si>
  <si>
    <t>The PI and trainee will hold regular biweekly research team meetings to discuss the research protocol and duties. Minutes will be recorded for each meeting to track any changes made to the research protocol or research duties.</t>
  </si>
  <si>
    <t>Adults with type 1 diabetes face high risk of mortality and morbidity, and the majority do not maintain recommended glycemic control, which increases their risk of costly complications. However, little research is focused on understanding predictors of glycemic control among adults with type 1 diabetes. This work is important for identifying psychosocial and demographic factors that may increase or decrease the health and quality of life of adults with type 1 diabetes. In addition to contributing to the little scientific knowledge in this area, results may be helpful for informing the development of future interventions to support adults with type 1 diabetes in managing their condition and improving their health and quality of life.</t>
  </si>
  <si>
    <t xml:space="preserve">Contact information for potential participants will be obtained from electronic medical records and extracted by the Clinical Research Informatics Group at VCU Center for Clinical and Translational Research (CCTR). After obtaining IRB approval and a partial waiver of authorization for recruitment, we will provide the Clinical Research Informatics Group with the participant inclusion and exclusion criteria, both demographic characteristics and ICD-9 and ICD-10 codes. Clinical Research Informatics will identify patients who: have received care at any VCU Health location within the previous 24 months, are between the ages of 26 and 64, have been diagnosed with type 1 diabetes, excluding those whose electronic medical chart contains a diagnosis code for major depression with psychotic symptoms; bipolar disorder with psychotic symptoms; or schizophrenia, schizotypal, delusional, and other non-mood psychotic disorders. For each patient who meets these criteria, Clinical Research Informatics will extract each patientÆs name, date of birth, street address, email address, phone number, and the date and department where the patient most recently received care within VCU Health. As described in the study design, all participants who meet eligibility criteria will be contacted up to five times by mail or email and invited to participate in the study.        Eligible participants with an email address in their electronic medical record, which we refer to as the "email condition" will receive up to five contacts by mail and email: 1) A mailed letter on day 1, with instructions for completing an online survey, and a $1 bill enclosed;  2) A reminder email on day 7; 3) A reminder email on day 12 (sent to non-respondents only); 4) A mailed letter with a paper-and-pencil questionnaire and return envelope on day 26 (sent to non-respondents only); and 5) a reminder email on day 42 sent to non-respondents only.	Eligible participants without an email address in their electronic medical record will be receive up to five contacts by postal mail: 1) a letter with instructions for completing an online survey on day 1, with a $1 bill enclosed; 2) a reminder postcard on day 7; 3) a reminder letter on day 21 sent to non-respondents only, with instructions for completing the survey online; 4) a letter with a paper-and-pencil questionnaire on day 35 (sent to non-respondents only); and 5) a final reminder letter on day 49 sent to non-respondents. </t>
  </si>
  <si>
    <t xml:space="preserve">People with type 1 diabetes must perform frequent self-management behaviors to keep blood sugar levels within a safe range (i.e., maintain glycemic control) and reduce their risk of severe diabetes-specific complications. Emerging evidence suggests that diabetes self-efficacy (e.g., perceived ability to manage diabetes) and diabetes distress (e.g., diabetes-specific stressors and depressive symptoms) are associated with better and worse self-management behaviors and glycemic control, respectively. However, despite increasing costs of diabetes supplies and devices, it is unknown how perceived financial burden of diabetesùand its relationships with diabetes self-efficacy and diabetes distressùare associated with self-management behaviors and glycemic control among adults with type 1 diabetes. Using cross-sectional surveys collected from adults aged 26-64 with type 1 diabetes, the aims of this study are to:Aim 1: Assess the associations among perceived financial burden, diabetes distress, self-management behaviors, and glycemic control (as measured by A1C).Aim 2: Test whether self-efficacy moderates the associations between perceived financial burden and diabetes distress with diabetes self-management behaviors. Exploratory Aim: Describe factors associated with perceived financial burden. </t>
  </si>
  <si>
    <t xml:space="preserve">Using a cross-sectional design, we will collect online and paper-and-pencil surveys from patients with type 1 diabetes who have received care at VCU Health. Survey items include measures of perceived financial burden, diabetes distress, diabetes self-efficacy, diabetes self-management behaviors, glycemic control, and demographic and health characteristics. Participants will be asked to authorize the release of medical chart A1C blood test, but this is not mandatory for participation.   Participant Eligibility        Eligible participants are adults aged 26-64 years who have been diagnosed with type 1 diabetes and who have received care from any inpatient or outpatient department at VCU Health within the previous 24 months. We will exclude patients who have been diagnosed with: major depression with psychotic symptoms; bipolar disorder with psychotic symptoms; or schizophrenia, schizotypal, delusional, and other non-mood psychotic disorders. Survey materials will be in English, so only patients who can read English will be able to participate. There are no eligibility criteria regarding gender or race/ethnicity.Participant Identification	We are requesting a Partial Waiver of Authorization for Recruitment in order to identify potential research participants through VCU electronic medical records. After obtaining IRB approval, we will provide the Clinical Research Informatics Group at VCU Center for Clinical and Translational Research (CCTR) with the participant inclusion and exclusion criteria, both demographic characteristics and ICD-9 and ICD-10 codes. Clinical Research Informatics will identify patients who: have received care at any VCU Health location within the previous 24 months, are between the ages of 26 and 64, have been diagnosed with type 1 diabetes, excluding those whose electronic medical chart contains a diagnosis code for major depression with psychotic symptoms; bipolar disorder with psychotic symptoms; or schizophrenia, schizotypal, delusional, and other non-mood psychotic disorders. For each patient who meets these criteria, Clinical Research Informatics will extract each patientÆs name, date of birth, street address, email address, phone number, and the date and department where the patient most recently received care within VCU Health. Data Collection	Data will be collected using cross-sectional surveys, which will be designed and implemented using strategies from the Tailored Design Method (Dillman, Smyth, &amp; Christian, 2014). Two key strategies of the Tailored Design Method that consistently increase survey response rates are: 1) first, sending five coordinated contacts to eligible participants, and 2) second, providing participants with incentives to respond to the requestùincluding advance token incentives of $1-5 and entering respondents into a lottery for a large prize (Dillman et al., 2014). Further, using multiple modes (e.g., mail, email) to contact participants and collect survey responses can increase response rates and reach a wider range of participants.	All patients who meet eligibility criteria will be contacted and invited to participate in the study. Participants will receive up to five contacts by mail or email, depending on available information in their electronic medical record. Based on VCU census data from July 2015-July 2016, we expect to have mailing addresses of all eligible participants, plus email addresses of about half of participants. Participants with an available email address will be contacted by both mail and email, though we will refer to these participants as the email condition. For those without an email address in their electronic medical record, all contacts will be via postal mail, and we will refer to this group as the mail condition. Respondents will have the option of being entered into a drawing for an iPad Air. 	We will collect web and mail surveys, which will be distributed to all patients who meet eligibility criteria. Web surveys will be completed on Redcap, a HIPAA-secure method for data collection and storage that is free to VCU students and faculty. Mail surveys will be labeled with a personalized participant ID, and responses will be manually entered into Redcap. 	Email condition. Eligible participants with an email address in their electronic medical record will receive five contactsùtwo via mail, three via email. On day 1, we will send a postal letter that describes the purpose of the study, explains how we obtained the participantÆs contact information, and requests that participants complete an online survey by accessing the Redcap URL and entering a unique access code. A $1 bill will be enclosed with the initial letter as a token of appreciation. On day 7, we will email participantsùreminding participants of the letter we recently sent, and providing participants with a clickable link to the Redcap survey. Another email will be sent to non-respondents on day 12. On day 26, non-respondents will be sent a mail survey packet including a cover letter, consent form, paper-and-pencil questionnaire, and stamped return envelope. On day 42, a final email reminder will be sent to non-respondents. All emails will contain a link to the Redcap survey. 		Mail condition. Participants without an email address in their electronic medical record will be receive five contacts by postal mail. On day 1, we will send participants the same cover letter and instructions that were sent in the initial contact for the email condition. The letter will provide a Redcap URL and unique access code, and an enclosed $1 bill. One week later (day 7), we will send a postcard to all participantsùthanking those who have responded and asking those who have not responded to please do so. The postcard will not include the URL or access code, as this sensitive information would be visible to those other than the intended recipient. However, the postcard will state that participants may call the provided phone number if they misplaced instructions for completing the survey, and the researcher will provide participants with the URL and unique access code. On day 21, non-respondents will receive a reminder letter containing the URL and access code. Two weeks later (day 35), a paper-and-pencil questionnaire will be sent to non-respondents, concluding with a final reminder letter sent to non-respondents on day 49. 	Survey and mailing materials. Mail materials will be sent on VCU stationary enclosed in envelopes with the VCU logo; emails will be sent from a VCU email address. All contacts will include the researcherÆs phone number, email address, and mailing address that participants can contact with questions about the study. Letters and email addresses will also provide an ôopt outö phone number and email address that recipients can contact if they are not interested in participating and do not wish to receive additional correspondence about the study. 	Incentives to participate. In addition to the $1 bill enclosed in the initial contact, respondents will be entered into a drawing for an iPad Air (32GB, Wi-Fi enabled) to further incentivize participation. The final survey item will ask participants whether (yes/no) they want to be included in the iPad drawing. We will contact the iPad winner using the phone number, mailing address, and/or email address provided in their electronic medical chart. 		Incomplete web surveys. Participants completing the Redcap web survey will have the option to save and return to the survey at a later time. When respondents click the ôsave and return laterö button, Redcap will provide a screen displaying a random validation code, different from the initial unique access code. Participants are instructed that they must write down the validation code in order access the partially completed survey at a later time, because the validation code is not accessible to the researcher. If participants misplace the validation code, Redcap does not allow participants to return to their partially completed surveyùinstead, their only option is to restart the survey from the beginning using the initial survey access code. 	Participants in the email condition who partially complete the web survey will receive two reminder emailsùthree days and again six days after beginning the survey. Email condition participants who do not complete the web survey be sent the paper survey on day 26 in the timeline described above. Participants in the mail condition who partially complete the survey cannot be sent reminder emails. Instead, partial respondents will receive the same mail contacts as non-respondents, in the timeline described above.  	Survey MeasuresSurveys will include the following measures and will take participants approximately fifteen minutes to complete.	Demographics and health information. We will ask participants their age, gender, race/ethnicity, employment status, marital status, household size, education, household income, health insurance coverage and type, and height and weight (to calculate BMI). Participants will be asked their diabetes duration, current form of insulin delivery (insulin pump vs. multiple daily injections), whether they use a continuous glucose monitor (yes/no), on how many times per day they check their blood sugar. These items will be used to calculate descriptive statistics of the sample and might be used as covariates, which is further described in the analysis.	Complications and comorbidities. We will ask participants if they have ever been diagnosed (yes/no) with the eight most common complications and comorbidities among adults with type 1 diabetes as indicated in the cross-national Diabetes Attitudes, Wishes, and Needs (DAWN) survey: sleeping problems, eye damage, depression, nerve damage, sexual dysfunction, foot ulcers, kidney disease, and heart disease (Nicolucci et al., 2013). We will ask participants, ôHave you ever experienced seizure or loss of consciousness from low blood sugar (hypoglycemia)?ö and ôHave you ever had diabetic ketoacidosis diagnosed by a doctor that required treatment at a healthcare facility?ö to measure severe hypoglycemia and diabetic ketoacidosis, respectivelyùand participants will be asked to indicate yes/no to each. If participants respond ôyesö to either experiencing severe hypoglycemia or diabetic ketoacidosis, we will ask how many times it occurred in the last 12 months. Studies have shown that recall of significant and often infrequent health events like hospitalizations and emergency department visits are highly correlated with medical records (Cabana et al, 2006). We will sum each participantÆs total number of complications and comorbidities, which will be used to describe the sample and might be a covariate in the statistical model.	Glycemic control. We will ask participants to self-report the date (month/year) and result (%) of their last A1C test, which assesses a patientÆs average blood sugar level over the previous two to three months (Sacks et al., 2011). Higher A1C scores indicate worse glycemic control. Though self-report A1C will be used as the outcome measure for all participants, approximately half of patients with type 1 diabetes seen at VCU Health have an A1C test result in their electronic medical chart. Among participants who have an A1C result in their chart and consent for us to access this, we will calculate the correlation between self-report A1C and chart A1C to assess accuracy of self-report A1C within our sample.	Diabetes distress. The Type 1 Diabetes Distress Scale includes twenty-eight items, which measure seven sources of distress: powerlessness, eating distress, management distress, hypoglycemia distress, negative social perceptions, friend/family distress, and physician-related distress (Fisher et al., 2015). Participants indicate how much of a problem each item is, responding on a six-point scale ranging from not a problem to a very serious problem. The average response for each subscale is calculated, ranging from 1 to 6, with higher scores indicating higher diabetes distress. The scale has shown high internal consistency (a=0.91) and significant associations with A1C (r=0.17) (Fisher et al., 2015). 		Diabetes self-efficacy. The 8-item Diabetes Empowerment Scale-Short Form assesses participantsÆ perceived ability to set and achieve goals, recognize dissatisfaction and readiness to change, and manage psychosocial aspects of diabetes (Anderson et al., 2003). Items include ôIn general, I believe that Ià æknow the positive ways I cope with diabetes-related stressÆ and æam able to turn my diabetes goals into a workable plan.ö Participants respond to each item on a five-point scale ranging from strongly disagree to strongly agree and the average response across eight items is calculated, with higher scores representing higher diabetes self-efficacy. This measure has good reliability (a=0.85). 	Diabetes self-management behaviors. The Diabetes Self-Management Questionnaire includes fifteen items within four subscales: glucose management, dietary control, physical activity, and healthcare use. Respondents indicate the extent to which each item applies to their self-care behaviors performed over the previous eight weeks, on a four-point scale ranging from "not at all" to "very much." We will calculate scores for each subscale, with higher scores indicating more frequent performance of self-management behaviors. The scale has good internal consistency (a=0.84) and scores are associated with lower A1C (r=-.53) for adults with type 1 diabetes (Schmitt et al., 2013). 	Perceived financial burden. No known validated scale has been developed to measure perceived financial burden in adults with type 1 diabetes. Therefore, we will include six items measuring of perceived financial burden, each which are measured on a five-point scale ranging from ôstrongly agreeö to ôstrongly disagree.ö One item, adapted from Patel and colleaguesÆ (2014) asthma study, asks participants to rate their agreement with the statement, ôCost is a problem in managing my diabetes.ö Three items, adapted from the Caregiver Reaction Assessment, include ôCaring for my partner puts a financial strain on meö (Nijboer et al., 1999). Two items were also developed that ask participants how much they agree or disagree with the following statements: "Because of costs, I underuse diabetes supplies (e.g., insulin, testing strips, CGM supplies)" and "Because of costs, I go to the doctor less frequently than I should." For all six items, higher scores represent higher perceived financial burden.	Descriptive and exploratory measures of perceived financial burden. The following measures will be used to explore potential factors associated with perceived financial burden. Out-of-pocket costs for diabetes supplies. Participants will be presented with a list of common diabetes supplies and devices (e.g., insulin, testing strips, needles, insulin pump supplies) and will be asked whether they have purchased the item in the last twelve monthsùand, if so, how many times they purchased the medication/supplies in the last twelve months. We will calculate participantsÆ annual out-of-pocket costs for each item by multiplying the out-of-pocket cost by the number of times the item was purchased. This approach was used to measure out-of-pocket costs of recurrent medication incurred by adults with asthma (Patel et al., 2014). 	        Perceived adequacy of health insurance. Participants with health insurance will be asked to rate the adequacy of their health insurance plan using four items from the National Survey of Children with Special Health Care Needs (Bramlett et al., 2014). Participants are asked whether their health insurance 1) offers benefits that meet your needs, 2) allows you to see the healthcare providers you need, and 3) whether the costs not covered by your health insurance are reasonable. For those three items, participants respond on a four-point scale ranging from never to always. A fourth question asks participants whether they would change to a different health insurance plan given the chance, responding on a four-point scale ranging from definitely yes to definitely not. 	Other measures related to financial burden. Two items were created that will ask participants whether (yes/no) they have ever discussed diabetes costs with their healthcare provider and whether (yes/no) they have received financial assistance for diabetes medication or supplies.	        General quality of life. The five-item World Health Organization (WHO-5) Well-Being Index (Bech, Gudex, &amp; Johansen, 1996) is a widely used measure of general quality of life (Topp, ╪stergaard, S°ndergaard, &amp; Bech, 2015). The five statements ask participants to indicate how they have felt over the previous two weeks (e.g., I have felt cheerful and in good spirits), responding on a six-point scale ranging from at no time to all of time. Responses are summed and then multiplied by four to create a total score ranging from 0 to 100, with higher scores representing better general quality of life. In samples of adults with type 1 diabetes, the WHO-5 has shown high internal consistency (a=0.91), as well as significant correlations with depressive symptoms (r=0.69, p&lt;.001) and diabetes distress (r=-0.62, p&lt;.001), supporting the reliability and validity of the WHO-5 as a measure of general quality of life (Hajos et al., 2013).	        Diabetes-specific quality of life. The DAWN Impact of Diabetes Profile asks participants how diabetes impacts six aspects of their life: physical health; emotional well-being; work or studies; leisure activities; financial situation; and relationships with family, friends, and peers (Nicolucci et al., 2013). Seven response options range from ôvery negativelyö to ôvery positively.ö 	Authorization of the release of A1C. We will ask participants whether they authorize us to access A1C test results in their electronic medical chart from the previous 24 months (yes/no). Data Storage and Security        Paper-and-pencil surveys will be labeled with a unique participant ID, which will be used to manually enter survey responses into Redcap. Paper-and-pencil surveys will be stored in a locked file cabinet within a locked storage room, separate from identifiable patient information. Only the PIs will have the key to the file cabinet.        Participant information and survey responses will be stored on Redcap, including participantsÆ name, email address, mailing address, and survey responses. This will allow us to track and schedule the date/time participants are sent emails/letters and when they complete the survey, ensuring that reminder letters and emails are sent to non-respondents only. 	Data will also be stored on HIPAA-secure departmental shared drive in password-protected files, which will be only be accessible to the PIs. Four separate datasets will be stored on the shared drive: 1) a spreadsheet containing identifiable information of eligible participants obtained from Clinical Research Informatics (e.g., participant name, DOB, address, MRN); 2) a spreadsheet linking patient MRN with the assigned participant study ID; 3) a dataset with survey responses, labeled by study ID; and 4) A1C test results obtained from BIO, labeled by MRN. We will temporarily merge datasets in order to match participant survey responses with A1C test results. Then, we will remove patient MRN from this dataset, which will be used for all analyses, and responses will only be linked with participant study ID. </t>
  </si>
  <si>
    <t>0 unless the CCTR circa 2017 had a CAB</t>
  </si>
  <si>
    <t>Np</t>
  </si>
  <si>
    <t>HM20010054</t>
  </si>
  <si>
    <t>Relationship between Richmond Agitation-Sedation Scale and exposure keratopathy</t>
  </si>
  <si>
    <t>Christopher Leffler</t>
  </si>
  <si>
    <t xml:space="preserve">Exposure keratopathy has been described in ICU settings as relates to sedation and paralysis. Current protocol at VCU Health for patients treated with paralytics to have topical lubrication. However for sedative use there is no such protocol which often necessitates ophthalmology inpatient consultation. Goal is to determine if such a relationship exists in hospitalized patients between their level of sedation and development of exposure keratopathy, not just in an intensive care unit setting. </t>
  </si>
  <si>
    <t>retrospective chart review, not applicable</t>
  </si>
  <si>
    <t>No individuals are being specifically targeted in this retrospective study; retrospective study of VCU Health system patients in regards to exposure keratopathy as previously outlined</t>
  </si>
  <si>
    <t xml:space="preserve">Retrospective review of records to determine the relationship between sedation level as measured by the Richmond agitation and sedation scale (RASS) (which is collected as part of the vital signs assessment in inpatient interactions) and exposure keratopathy in inpatient population at VCU.  Exposure keratopathy is a spectrum ranging from 'dry eye' symptoms to corneal ulceration related to decreased lubrication secondary to poor eyelid closure or poor blink reflex. </t>
  </si>
  <si>
    <t xml:space="preserve">Members of the research team are VCU Health employees within the department of ophthalmology. Communication will be completed through e-mail, phone and periodic meetings. Persons involved in the study shall use aforementioned communication methods to inform PI/members of difficulties with the study. </t>
  </si>
  <si>
    <t xml:space="preserve">benefit is in identifying and documenting risk factors in hospitalized patients in regards to sedation/altered mentation as well as the frequency of exposure keratopathy in a given inpatient population at VCU. </t>
  </si>
  <si>
    <t>not applicable. retrospective review of medical record</t>
  </si>
  <si>
    <t xml:space="preserve">The relationship between the development of exposure keratopathy and use of sedatives and paralytics in ICU settings has been previously described. The goal of this study is to determine if a relationship exists in hospitalized patients between a patient's level of sedation regardless of mechanism (pharmacologic, pathologic, physiologic, other substances) and exposure keratopathy. </t>
  </si>
  <si>
    <t xml:space="preserve">study to include patients hospitalized at VCU from January 1, 2012 - January 1, 2017. Patients to be included are those aged 18-89 years. Data collection through retrospective chart review. Medical record numbers (MRN) are to be collected through ICD-10/9 billing codes. Plan to use ICD-10 and ICD-9 codes for the following in an attempt to capture patients with exposure keratopathy to include:  include Exposure keratopathy, Lagophthalmos (ICD 10 H02.201 through H02.232,  ICD 9 374.20, 374.21, 374.22, 374.23, 374.34), Corneal Abrasion (ICD 10 S05.00, S05.01, S05.02, ICD 9 918.1),  Dry Eye (ICD 10 H04.121, H04.122, H04.123, H04.129; ICD 9 375.15), Cranial Nerve VII (Facial) Palsy (ICD 10 G51.0, G51.8, G51.9; ICD 9 351.0, 351.9), Microbial keratitis (ICD 10 H16.001, H16.002, H16.003, H16.009, H16.011, H16.012, H16.013, H16.019; ICD 9 370.00).Similarly (i.e. same date and age range as above), data collection of inpatients through retrospective chart review for those inpatient's who are unlikely to have ocular complaints for which ophthalmology is consulted to include patients with fungemia (ICD - 10 code B37.7 for candidemia; ICD 9 117.9). Patients for whom ophthalmology is consulted as an inpatient who have fungemia and found to have fungal endophthalmitis are to be excluded. retrospective chart review of previously collected inpatient data. No direct patient participation. MRNs to be stored on VCU health system computer in separate file apart from data set. Names of patients are not to be collected nor stored for use. Data to be collected include age of patient, sex of patient, dates of hospitalization to include month &amp; year, length of hospitalization in days, RASS score at time of ophthalmologic therapy start or ophthalmology consultation, admitting diagnosis, diagnosis as relates to exposure keratopathy, dry eye, etc as above, ophthalmologic therapy provided and duration of such therapy while hospitalized, RASS score at end of duration of specified therapy, presence of ocular or head trauma, use of paralytic or sedative medications and which medications used, presence of ventilator, presence of CPAP. MRN and data set to be accessed by researchers as previously outlined only. Data to be collected and stored on VCU Health system computers accessible by aforementioned researchers. should electronic communication of data review and statistical analysis occur, it is to be done so through VCU Health e-mail accounts. </t>
  </si>
  <si>
    <t>HM20012411</t>
  </si>
  <si>
    <t>The role of consumer empowerment in cause-related marketing: An integration of the Situational Theory of Publics and Empowerment Theory</t>
  </si>
  <si>
    <t>Baobao Song</t>
  </si>
  <si>
    <t>Cause-related marketing (CRM) is defined as a commercial activity in which business and charities form a partnership with each other to market an image or product, for mutual benefit (Nan &amp; Heo, 2007). However, there is a dearth in the CRM literature in investigating how consumersÆ perception of the social cause and their participation in CRM influences the long-term relationship between the company and the consumers. The current research integrates the Situational Theory of Publics (Sriramesh, Moghan, &amp; Kwok Wei, 2007), a well-established public segmentation model in the public relations literature, and the Empowerment Theory (Perkins &amp; Zimmerman, 1995), a theoretical framework from management literature, to examine the important factors in determining organizational public relations. The purpose of this study is to propose a theoretical model that describes how public perception of a social cause in the CRM (in terms of problem recognition, constraint recognition, and involvement recognition) influences their relationship with the company through the psychological process of empowerment.Ajzen, I. (1985). From intentions to actions: A theory of planned behavior. In Action control (pp. 11-39). Springer Berlin Heidelberg.Nan, X., &amp; Heo, K. (2007). Consumer responses to corporate social responsibility (CSR) initiatives: Examining the role of brand-cause fit in cause-related marketing. Journal of advertising, 36(2), 63-74. Sriramesh, K., Moghan, S., &amp; Kwok Wei, D. L. (2007). The situational theory of publics in a different cultural setting: Consumer publics in Singapore. Journal of Public Relations Research, 19(4), 307-332. Perkins, D. D., &amp; Zimmerman, M. A. (1995). Empowerment theory, research, and application. American journal of community psychology, 23(5), 569-579.</t>
  </si>
  <si>
    <t>There is no direct benefit for participating in this study.</t>
  </si>
  <si>
    <t xml:space="preserve">Since this study examines how participation in cause-related marketing affect consumers' relationships with the company, those who have never participated will not be able to offer their feeling. Therefore, they are excluded. </t>
  </si>
  <si>
    <t xml:space="preserve">It is expected that participants' stronger involvement with a social cause will lead to the stronger feeling of empowerment by participating in the cause-related marketing campaign that supports the social cause. It is also expected that the stronger feeling of empowerment will lead to a more positive relationship with the company. </t>
  </si>
  <si>
    <t>The PI and Co¡PI from another institution have conducted research together for three years and have a long¡standing research relationship. The PI will ensure that the Co¡PI is familiar with research policies and procedures at VCU. The study and research procedures for the project will be developed together and a clear line of communication will be established. The researchers will communicate regularly as needed with each other as the research project is conducted, at minimum once a week. The Co¡PI will immediately inform the PI via phone, if any problem occurs with the study. The PI and Co¡ PI will keep each other informed in all matters regarding this study.</t>
  </si>
  <si>
    <t>This study will help understand how to better foster consumer relationships through conducting cause-related marketing campaigns. It is anticipated that the study's result will be presented at an academic conference and will be published in an academic journal.</t>
  </si>
  <si>
    <t>The PI will create a project and public batches on Amazon Mechanical Turk to recruit voluntary participants. In the participant filtering system, PI will select to only display this project to MTurk workers of 18 and above. Then interested MTurk workers can choose to complete the HIT for compensation. Only PI will interact with participants if contacted by participants.</t>
  </si>
  <si>
    <t>This research project aims to investigate the effects of consumersÆ perception of varied social causes that are supported a cause-related marketing campaign and examine how such perception influences their long-term relationship with the organization that sponsors such campaigns. It is expected that individuals who recognize the importance and have the stronger involvement in the social cause will feel more empowerment by participating in the cause-related marketing, resulting in a more positive relationship with the company.</t>
  </si>
  <si>
    <t xml:space="preserve">This study will use an online survey for data collection. At the start, all participants will read the informed consent and the purpose and procedure of the study. If they agree to participate, they will complete a brief pre-screening question (ôHave you ever participated in a cause-related marketing campaign?ö) to determine if they are eligible to participate in the current research project. Eligible participants who successfully pass the pre-screening question will be directed to the current survey. In the survey, participants will answer a series of questions based on their particular cause-related marketing campaign experience to evaluate their problem recognition, constraint recognition and involvement recognition regarding the social cause supported by the campaign. They will also assess their empowerment level after participating in the campaign and evaluate their relationship with the company. After that, they will be asked to evaluate perceived subjective norm related to participation in cause-related marketing campaigns as well as their persuasion knowledge. Their ratings of corporate reputation, and their relationships with the organization or the brand will also be provided. Some demographic information will be collected towards the end of the survey (see the survey questionnaire below for details). At the end, the participant will be paid $1.00 compensation through the Amazon Mechanical Turk system. At no time will the identity be linked to the answers, and confidentiality and anonymity of the responses will be assured at all times.Data will be analyzed using SPSS 24 and Mplus. Statistical methods such as correlations, multiple regressions, hierarchical regressions, and structural equation modeling will be utilized. Data will NOT include information that can be used to identify any individual participant. </t>
  </si>
  <si>
    <t>HM20012418</t>
  </si>
  <si>
    <t xml:space="preserve">Southern Virginia Living Well Research and Registry </t>
  </si>
  <si>
    <t xml:space="preserve">The mission of VCU Massey Cancer Center (MCC), an NCI-designated cancer center, is to serve the Commonwealth of Virginia as a nationally recognized comprehensive center of excellence in cancer research, prevention and control, patient care, and education. Our guiding principles are to make important discoveries about cancer and to translate these discoveries rapidly into better detection, prevention, treatment, and control of cancer to enhance the quality of life of all individuals affected by cancer in Virginia and nationwide. MCC began partnering with  community stakeholders and the Tobacco Commission prior to 2010 with the goal of engaging community members in learning about and participating in cancer prevention and control research via tailored educational programming and activities.  The 2017 County Health Rankings, published by the University of Wisconsin and the Robert Wood Johnson Foundation, highlighted areas of Virginia that have poor health outcomes, with counties within the health districts of Pittsylvania/Danville, Piedmont, Western Piedmont and Southside ranked among the worst in the state. According to the Virginia Department of Health, many individuals in these health districts receive a cancer diagnosis later than patients in other localities within the state. The problems of late-stage cancer diagnosis and increased mortality faced by the residents of these health districts not only directly impact the health of cancer patients, but the overall health of their families and their communities because of lost work and income and lower productivity. Identifying and addressing modifiable cancer risks like healthy lifestyle change and greater participation in cancer screening has the potential to influence not only overall health of the community, but also cancer specific risks, thus helping to support the productivity of healthier, stronger communities. MCC has a long and rich history of building relationships with community partners throughout the state. This proposal aims to lay the foundation for research that will increase healthcare access through a unique approach to community involved research focusing on the systematic collection of data to identify population patterns for key cancer risk-reducing behaviors. These data will lead to the development of future community initiatives that will address and support healthy lifestyles and cancer screening. </t>
  </si>
  <si>
    <t xml:space="preserve">The Southside or Central Southside Virginia regions are targeted due to the greater burden of cancer as compared to other regions of Virginia. This is the area targeted by the funding obtained to support this work. Residents in the Richmond and Petersburg area will also be included as these areas are also part of the education and outreach catchment of the OHED and CRRC's.  </t>
  </si>
  <si>
    <t xml:space="preserve">Registry Purpose.  Given the high rates of cancers like colorectal and breast, which are known to benefit from screening, early detection and lifestyle behaviors, research interventions are needed that will be tailored to the attitudes, knowledge, behavior, and risk factors relevant to the residents. Leveraging cancer prevention education activities currently organized through the Cancer Research and Resource Centers (CRRC), the Southern Virginia Living Well Research and Registry aims to understand how to better provide cancer prevention and early detection information that can be made to make referrals to screening and/or treatment as necessary. The data collected for the registry will enable researchers to answer important research questions regarding lifestyle behaviors (physical activity, diet, tobacco use), screening behaviors, and the identification of biological factors that may be associated with the increased cancer incidence observed in this region. The establishment of the Southern Virginia Living Well Research and Registry directly addresses the Special Projects-Healthcare Program goals outlined in the 2016 Virginia Tobacco Region Revitalization CommissionÆs Strategic Plan. Namely, the establishment of the registry will begin to immediately identify and quantify these risk behaviors within the community as a whole.  The establishment of the ability to create a longitudinal database in which participants may potentially be followed up with in subsequent years will facilitate deeper understanding of the changing needs of the communities, thus facilitating the development of timely, interventions and service provisions. Further, such a resource will make possible the development of additional national funding efforts that will begin to address the health of the Central and South Virginia communities. Together, the CRRCs and the  Virginia Living Well Research and Registry initiative will facilitate the development of partnerships between community members, community research staff, and MCC scientists. </t>
  </si>
  <si>
    <t xml:space="preserve">The research team will have weekly meetings with Dr. Thomson and/or Dr. Cadet to discuss recruitment, data collection and any other issues or concerns that arise. Meetings will include Dr. Sheppard as needed but the Drs. Thomson and/or Cadet will meet with Dr. Sheppard no less than monthly.  Team members will be instructed to immediately report any problems to Drs. Thomson or Cadet by email or phone.  </t>
  </si>
  <si>
    <t xml:space="preserve">The establishment of the registry will begin to immediately identify and quantify these risk behaviors within the community as a whole as well as provide individual community members with actionable, tailored information about their own risk behaviors, including options for accessing cancer screening, as appropriate. The establishment of a longitudinal database in which participants may be followed up with in subsequent years will facilitate deeper understanding of the changing needs of the communities, thus facilitating the development of timely, interventions and service provisions. Further, such a resource will make possible the development of additional national funding efforts that will begin to address the health of the Southside population. Together, the CRRCs and the Southern Virginia Living Well Research and Registry initiative will facilitate the development of partnerships between community members, community research staff, and MCC scientists. </t>
  </si>
  <si>
    <t>Recruitment will occur in conjunction with community events in which the Massey Cancer Research and Resource Centers (CRRC) participate.  The primary sites for the centers and itÆs staff are the primary Massey Cancer Center in Richmond and Petersburg and two satellite offices in Danville, and Lawrenceville VA. These centers have demonstrated success in connecting residents in the tobacco footprint with regional, state and national cancer programs and resources. The established facilities and staff have received training in the ethical conduct of research including CITI certification and will be trained in the completion of informed consent and collection of the registry measures. CRRC staff are VCU employees.CRRC staff will introduce and invite participation in the registry study to individuals who visit the CRRC locations and to attendees of community programming in which the CRRCÆs participate.  Participants can opt into the registry, on site, through leaving contact cards with CRRC staff at community events, via emails with links to the e-registry sent to participants of CRRC programs, recruitment advertising that contain CRRC contact information and a QR code that links to the e-registry secure website.       A.	Onsite recruitment refers to registry enrollment at CRRC offices or events.  Research staff will administer the informed consent, have participants complete the survey using a VCU owned ipad or laptop and collect the saliva kit.B.	Recruitment using contact cards will allow participants who are interested in learning more to opt-in by providing contact information to study staff to be telephone or email at a later date. If participants choose email to complete an electronic version of the survey they will be sent the link with the consent form and survey to be completed on their own or they will be sent the e-registry link.   If they choose to have it mailed or complete it over the phone the study staff will explain the registry, complete an informed consent discussion and answer any questions.  The informed consent form will be emailed or mailed to the participate who will return it to the study staff.  Once the informed consent form is returned the saliva collection kit and survey will then be mailed to those who are interested in participating.  The saliva test kit will be returned in a postage paid envelope. Information about the registry including contact information to learn more about the study and how to participant will be included on the websites of the CRRC's and in local newspapers. This refer to either/or flyer (with QR code to reach secure e-registry website and/or CRRC contact information whom they can call for further information) and news release script. The Massey CRRC also have a facebook page used for announcements which we will also use to post IRB-approved verbiage (see social media below). CRRC staff will also go to local businesses and community organization with whom they have know or have worked in the past and distribute registry advertisement (posters, contact cards) or give brief presentations about the registry.  At these presentations CRRC staff would hand out contact cards and/or the flyer with the QR code for the e-registry. Registry email: The registry email will be granted by the VCU IT, it will be a VCU email address and will be accessible only by registry faculty on this IRB and authorized research staff. It will have the same password protections as other VCU email. It will be monitored daily by authorized registry staff.Social Media: The Cancer Resource and Research Centers have specific social media accounts that they will use to post information about recruitment for the registry. These accounts are managed by VCU employees who are listed as part of the study personnel. Other social media accounts that may be utilized include the Massey Cancer Center Facebook page and the Center for Clinical Transitional Research. Links to the Registry consent and survey will be available on the social media sites. Facebook recruitment. We will contract with Facebook to recruit individuals who are between the ages of 18-84 and live in the state of VA.  Facebook will use zip codes to send our recruitment ad (attached in PDF) that will contain a link to the survey (containing the screener, e-consent and survey--these are all uploaded into the documents section) to it's user accounts who meet our inclusion criteria. The recruitment add is attached. On the advertisement used by FB will be a button called 'Learn More' this will take the user to the living well registry.  The specific URL for this button ishttps://redcap.vcu.edu/surveys/?s=3A4EERCCXJ</t>
  </si>
  <si>
    <t>AIMS.  Collect information on key cancer risk reducing behaviors and to stimulate dedicated cancer prevention and control research among members of MCC and other NCI-Designated Centers. 1.	Recruit 1000 participants to the registry 2.	Using the registry data, describe the community prevalence of cancer risk promoting and risk reducing behaviors (e.g., diet, physical activity, screening rates), comparing across specific demographic groups and types of cancer exposures.</t>
  </si>
  <si>
    <t>Human Subjects We will recruit 1000 community dwelling, healthy volunteers and cancer survivors. To ensure adequate representation of race/ethnicity and sex in the sample, we will recruit near equal numbers of African American and white and male and female participants. We will also oversample Hispanic men and women to ensure representation within the registry (approximately 10%). To be included in the registry, participants need to be adults aged 18-84 years, cognitively able to consent to participation, and be residents of Virginia. Informed ConsentInformed consent will be completed either by: 1) trained research staff or 2) using an e-consent process included in the online survey. 1) In Person: The purpose of the registry, expectations of participants and potential risks will be explained.  Participants will have the opportunity to ask all questions that they would like answered, will be able to have any time that they need to decide and can take the information home prior to agreeing to participate. For individuals completing this on site at a CRRC office there are private rooms in which these discussions can be held.  At community events a specific space that is away from the event will be set up to facilitate informed consent discussions.  For individuals who opt to provide contact information for a telephone call at a later date, the consent discussion will take place over the phone and the form will be returned via mail.     2) e-consent:  Participants will receive a link to the study survey which contains a screener (verifying age and place of residence), the consent form and the survey questions. After completing the screener, those who meet study eligibility (age and residence in VA), the consent form will be presented.  Embedded throughout the consent are 6 questions to ensure participant comprehension of key consent items.  Individuals who do not answer all 6 questions correctly will receive an immediate response (new text box) that appears and informs them of the correct answer.  Following the consent form participants will indicate by checking the appropriate box, their consent to participate in the survey, saliva collection and to be contacted for future research. They will then be asked to sign using the RedCap e-signature feature.  Data Collection Survey. The self-administered survey is designed to be completed in different ways either paper/pencil or online using a secure survey web link. The survey will take 20-25 minutes to complete. Data that will be collected will include demographics, personal and family health and cancer histories, self reported physical measures (height, weight), lifestyle behaviors associated with cancer risk (smoking, physical activity, diet, sleep, alcohol use), and access and use of regular medical care including cancer screening services. Online. Using a secure Redcap survey housed on a VCU server, a unique survey link will be provided to participants using only a unique participant ID number. Research team staff will assign each participant an ID number and provide a link to the survey via participant personal email.  Electronic surveys can also be completed on site (CRRC offices or during events) using wireless enabled tablets.    UPDATED: the combined screener, consent and survey will be used for individuals recruited via Facebook and those who prefer to complete the consent process on their own. The RedCap database will contain 4 separate forms that individually house responses to the screener, the consent form, participant contact information and the survey data.  These forms are linked using a unique numeric identifier.  Access permission to each form is individually managed by the study PI's.  Only study staff that require access to contact information will have be granted access.   The unique ID is generated automatically, is numerical and assigned sequentially by Redcap. Paper and Pencil.  If the survey cannot be completed online (i.e., no or limited internet access), a paper and pencil version will be used.  These documents will not contain personally identifying information and will be labeled only with the participant ID.  They will be entered into Redcap by a research staff member and the paper copies stored in a locked cabinet in offices owned by VCU.    Collection of Bio specimen. These will be mailed to participant homes with a postage paid return envelope.  This method was chosen as it is the least invasive method to procure a viable specimen from participants. Kits will be assembled (e.g. mouthwash, specimen cup, absorbent material, collection instructions) by the registry staff. These samples will be used for future studies to examine biological factors that may be associated with cancer risk.   Community based registry staff are VCU/Massey employees, they are based in offices in the communities of Danville and Lawrenceville or Richmond</t>
  </si>
  <si>
    <t>HM20012568</t>
  </si>
  <si>
    <t xml:space="preserve">Critical Consciousness, Racial Identity,  and Appropriated Racial Oppression in Black Americans </t>
  </si>
  <si>
    <t xml:space="preserve">Freirean Pedagogy Paulo Freire posited that conscientizicao, ôlearning to perceive social, political, and economic contradictions, and to take action against the oppressive elements of realityö, was the ultimate path to authentic liberation for victims of injustice (p. 17). He developed an educational methodology centered upon facilitating the development of conscientizicao, which he used to empower Brazilian peasants who had been historically deprived of equitable economic and educational opportunities. This laid the foundation for a cultural revolution in which peasants across northeastern Brazil achieved literacy, which they had long been denied, and empowered themselves to transform the social order of Brazil, destroying the cycles of oppression that had characterized BrazilÆs economic caste system for ages (Freire, 1994). Freire described critical consciousness as a ôhumanist and libertarian pedagogyö in which the oppressed discover the ills of systemic oppression and commit to the process of intellectual transformation and activism. He emphasized that ongoing critical reflection is essential in the development of each individualÆs critical consciousness. His methodology of liberation was devised of two separate and distinct stages, both instrumental. The first stage involved a process in which the oppressed discover for themselves the realities of systemic oppression and express active commitment to engaging in the struggle towards liberation. In the second stage, the oppressed initiate a ôrevolutionary transformation,ö confronting and ultimately reforming the oppressive systems that once restricted them. Freire stressed that the process of critical consciousness is one that is developed within the psyches of the oppressed, not imposed upon them. Through their own processes, those who experience marginalization establish their own liberation and rid their worlds of injustice. He also expressed the importance of critical dialogue and collective identity and action to shape and move this process. To aid Brazilian peasants in fostering critical consciousness, Freire implemented an approach he termed culture circles (Freire, 1973). Within these culture circles, participants would engage in dialogue to collaboratively deconstruct situations and develop awareness of the foundations and nature of oppression within their society. The goal of the culture circles was twofoldùparticipants developed both academic and sociopolitical literacy as they learned to read and ôread their worlds.ö Contemporary Conceptualizations of Critical Consciousness As FreireÆs work expanded and critical consciousness surfaced as an effective intervention for oppressed people across Latin America, theorists and practitioners sought to build upon his theory and approach. Many have developed models to describe the development process and interventions to foster critical consciousness among other groups who face marginalization and systemic injustice. Though critical consciousness-related literature continues to grow as scholars seek to conceptualize and develop methods to foster critical consciousness primarily in populations of marginalized youth, ages 12-22, there does not yet exist a definitive and cohesive single definition or model of this phenomenon (Diemer et al., 2016). However, scholars have sought to identify shared concepts and general approaches consistent across critical consciousness-oriented literature (Diemer et al., 2016; Watts &amp; Hipalito-Delgado, 2015). Diemer and colleagues (2016) describe the common underlying objective or characteristic of all critical consciousness literature as the idea of ômovement from a critical acceptance of the status quo to critical and liberating action to redress societal inequities.ö In an explorative study of scholarly literature related to the theory and practice of critical consciousness within the social sciences, Watts and Hipolito-Delgado (2015) conducted a literature review of articles within peer-reviewed academic journals to identify trends in theory and practice of critical consciousness. The themes that they identified pertaining to scholarsÆ theory and suggestions for practice for promoting critical consciousness include: shared values, fostering collective identity, encouraging critical questioning, critical social analysis, and taking sociopolitical action. They found that authors of both theory-focused and practice-focused articles expressed the necessity of shared philosophical values within critical consciousness groups. Further, they suggested that the most prevalent shared value that theorists and practitioners identified across critical consciousness groups was praxisùthe use of theory to inform practice and practice to improve theory (Watts &amp; Hipolito-Delgado, 2015).  A second theme is critical social analysis. This entails increasing participantsÆ awareness of sociopolitical conditions, developing awareness of oppression, experiencing identity and membership within an oppressed group, engaging in critical discussion of specific relevant incidents to better understand social injustice, and exploration of the mutualistic relationship between marginalization and current sociopolitical conditions. Watts and Hipolito-Delgado (2015) identified critical social analysis as the critical consciousness theme that leads the oppressed to develop a language to describe the oppression they experience and the liberation they seek. A third theme across critical consciousness theory and practice is encouraging critical questioning that prompts participants to critically re-examine and challenge dominate social narratives that perpetuate oppression. The processes related to critical social analysis and critical questioning beget a fourth theme, moving towards individual and collective sociopolitical action to spur social change. Lastly, these authors identified fostering collective identity as a component of contemporary critical consciousness theory and practice. Fostering collective identity entails inspiring a sense of pride and connectedness among those with shared identities and shared experiences of marginalization. Theorists suggest that fostering collective identity is a piece of critical consciousness that can reinforce critical social analysis and promote critical questioning (Freire, 1993; Watts &amp; Hipolito-Delgado, 2015). This can, in turn, lead oppressed persons to challenge negative stereotypes of their identity group and eliminate self-blame for circumstances born in systemic oppression, warding off the effects of internalized oppression (Watts &amp; Hipolito-Delgado, 2015). While critical consciousness is multifaceted and conceived in several different perspectives, Diemer et al. (2014) offer a succinct explanation of three defining and measurable subcomponents. It is devised into two factors, critical reflection and critical action. Critical reflection is further decomposed into two subcomponents, both an analysis of perceived inequality and the endorsement of social equality. This means that when individuals engage in critical reflection, they become aware of the presence and impact of oppression (perceived inequality), and they reject social injustices in favor of an equitable society (egalitarianism). Critical action involves partaking in sociopolitical action, at the individual or collective level to facilitate change (Diemer et al., 2014). The present study focuses on the perceived inequality dimension of critical consciousness. This dimension is most amenable to the foundational theoretical framework of FreireÆs critical consciousness, primarily entailing critical social analysis that facilitates the dismantling of systemic oppression. It is also most amenable to conceptualizing how critical consciousness can be utilized within a therapeutic context for Black individuals. The process of recognizing, understanding, and cognitively deconstructing systematic institutions of oppression is reflected in the perceived inequality domain of critical consciousness.      Critical Consciousness within Black IndividualsApplying FreireÆs theory and practical approaches, researchers and practitioners within the United States have sought to explore the implications of critical consciousness among historically marginalized Black Americans, specifically Black American youth. In addition, some have sought to construct interventions that promote critical consciousness in this population. Literature focused on exploring the role and impact of critical consciousness for Black individuals reveals various promising outcomes, like greater academic achievement and motivation to engage in academics (OÆConnor, 1997), increased civic engagement (Diemer &amp; Li, 2011), and more desirable career outcomes (Diemer, 2009). There has also been some focus on interventions designed to increase critical consciousness among Black individuals. Watts, Abdul-Adil, and Pratt (2002) developed and implemented a critical consciousness intervention for African American adolescent males, ages 11-21. This eight-session, school-based intervention, the Young Warriors program, sought to raise social, political, and cultural consciousness in low SES, African American boys and young men through sessions in which the participants discussed and analyzed hip-hop music videos, film, and other culturally-relevant forms of media to facilitate the development of critical consciousness. Through involvement in the Young Warriors program, participants used culturally relevant mediums to critically analyze their worlds and develop critical consciousness pertaining to gender, cultural, social class, and racial oppression. In another example of a critical consciousness intervention for African American youth, Lynn, Johnson, and Hassan (1999) applied portraiture as a means to qualitatively assess and analyze an African American school teacherÆs critical consciousness intervention for his affluent African American sixth and eighth grade students. In this intervention, the school teacher aided in the facilitation of critical consciousness for said students via a course curriculum that integrated critical dialogue, use of various forms of media to demonstrate both current and historical sociopolitical oppression and its impact on African American people, and written reflection to encourage critical reflection upon systemic injustice. Upon analyzing themes gathered from classroom observations and individual and group interviews with students, parents, and administrators, the authors found that students experienced greater academic achievement, greater expressed values of humanitarianism, and an increased commitment to social change (Lynn, Johnson, &amp; Hassan, 1999). While both of these interventions demonstrated successful efforts to foster critical consciousness among Black adolescents, they each possess some limitations. In both examples, critical consciousness was measured through subjective, qualitative modes of assessment. Also, while each indicated an implied commitment to the processes of garnering a sense of collective identity among the groups of participants and deconstructing negative dominant social narrative to counteract appropriated oppression, the impact of the critical consciousness development processes on these two domains was not clearly identified nor discussed. To better understand the impact of critical consciousness development in Black Americans on their appropriated racial oppression and to understand the role of collective identity in facilitating this process, it is essential that we integrate measurement of appropriated racial oppression and collective identity concurrently when exploring critical consciousness in Black Americans. Appropriated Racial Oppression  Freire theorized that a primary function of critical consciousness is to serve to protect against appropriated racial oppression, a phenomenon that he suggests serves to maintain systemic oppression (Freire, 1973). Appropriated racial oppression is a contemporary term coined in lieu of the term, internalized racial oppression to provide a language that does not impose victim-blaming upon those of marginalized ethnic groups who experience internalization of negative beliefs about their own ethnic/racial groups as a consequence of racism (Camp≤n &amp; Carter, 2015). Internalized racial oppression is defined as the process by which people of marginalized ethnic groups internalize and accept the dominant White culture's oppressive actions and beliefs toward their people, while rejecting their cultural worldviews (Bailey, Chung, Williams, Singh, &amp; Terrell, 2011). This includes internalization of negative stereotypes, discrimination, hatred, falsification of historical facts, racist doctrines, and White supremacist ideology. Camp≤n and Carter (2015) define appropriated racial oppression as, ôthe process by which an individualÆs racial self-image is formed based on direct and indirect negative stereotypical messages communicated throughout oneÆs life which, in turn, influence the individualÆs personal self-image and worth, thoughts, emotions, and behaviors.ö They found a four-factor structure to conceptualize the construct which includes patterns of thinking that maintain the status quo, adaptation of White American beauty standards, devaluation of oneÆs own racial or ethnic group, and emotional reactions. Research has demonstrated that experiencing appropriated racial oppression is related to deleterious impacts such as skin color dissatisfaction, depressive symptomatology, anxiety, and lower levels of self-esteem in African Americans (Bailey et al., 2011; Maxwell, Brevard, Abrams, &amp; Belgrave, 2014; Taylor, Wilson, &amp; Dobbins, 1972).Findings suggest that among African Americans, denial of racial inequality, which is presumably indicative of low critical consciousness, relates to appropriated racial oppression, self-blaming attributions for racial inequality, justification of social roles, and a preference for hierarchical, rather than more egalitarian, social structure (Neville, Coleman, Falconer, &amp; Holmes, 2005). On the other hand, higher African American ethnic consciousness, the recognition of structural inequalities faced by oneÆs ethnic group, has been found to relate to greater system-blame as opposed to the self-blame that characterizes appropriated racial oppression (Broman, 1999). These theoretical and empirical indications suggest that critical consciousness functions to buffer against the appropriated racial oppression. It is imperative to explore how critical consciousness relates to appropriated racial oppression to understand its capacity to protect against the deleterious impacts of appropriated racial oppression on Black individuals.   Racial Identity Cross (1991) proposed the first model of Black racial identity as he sought to capture the transformative process that unfolded as Black people partook in the Black power phase of the Black Social Movement. This multidimensional model depicted nigrescence, which denotes evolution towards a Black identity. The current model of nigrescence involves six attitudes: (a) Pre-encounter, (b) Encounter, (c) ImmersionûEmersion, and (d) Internalization. The six attitudes that are assessed by CRIS (a) Pre-Encounter Assimilation, (b) Pre-Encounter Miseducation, (c) Pre-Encounter Self-Hatred, (d) Immersion-Emersion Anti-White, (e) Internalization Afrocentricity, and (f) Internalization Multiculturalist Inclusive (Cross &amp; Vandiver, 2001). Theses attitudinal clusters, pre-encounter, encounter, immersion-emersion, and internalization, were formerly designations of stages (Cross, 1971, 1991). The pre-encounter dimension reflects acceptance of negative beliefs about Blackness. The encounter dimension reflects the result of events in which oneÆs Blackness and societal position are challenged. Immersion-Emersion reflects movement towards a Black identity, and Internalization reflects development of acceptance of self and others. CrossÆs nigrescence model provided the predominant theoretical framework for understanding Black racial identity and has served as a foundation for racial and ethnic identity development models and scales (Worwell et al, 2011).  As with critical consciousness (Zimmerman, 1995; Gutierrez, 1995; Carr, 2003) racial identity (Molix &amp; Bettencourt, 2010; Tamanas, 2010; Hipolito-Delgado &amp; Zion, 2015) has been widely implicated as a source of psychological resilience within the empowerment literature. Research has indicated that racial identity increases as critical consciousness increases (Hipolito-Delgado &amp; Zion, 2015). Racial identity has been implicated as a protective factor against the delirious effects of racism in marginalized racial groups. Within the Multidimensional Model of Racial Identity (MMRI), racial identity is understood as the component of a personÆs self-concept that is related to membership within a race (Sellers, Chavous &amp; Cooke, 1998).  The MMRI demarcates four distinct, yet interrelated dimensions of Black racial identity. These include centrality of the identity, identity salience, the ideology one attributes to the identity, and the regard in which one holds those associated with the identity. The present research focuses on the regard dimension. Regard is a personÆs affective and evaluative judgement of their own race (Sellers et al., 1997). More specifically, it pertains to the extent of a Black individualÆs positive or negative appraisal of African Americans and their membership in the Black racial group. The regard dimension is parsed into private and public components. Private regard, often associated with racial pride and psychological proximity, reflects how positively or negatively Black people affectively appraise African Americans and their membership in this group. On the other hand, public regard refers to the extent to which a Black person feels others view Black people positively or negatively. Research has indicated that low levels of public regard, which reflect an awareness of societal prejudices and oppressive views towards Black people, act to protect against the harmful impact of racial discrimination on the psychological well-being of Black people (Sellers, Copeland-Linder, Martin, &amp; LÆHeureux Lewis, 2006). Additionally, those with high levels of private regard experience greater levels of overall psychological well-being and less perceived stress and depressive symptoms than those who report low levels of private regard. Given these findings, Sellers and colleagues (2006) suggest that racial identity, specifically high private regard and low public regard, may function to buffer against the appropriation of inferiority beliefs about Black people that are conveyed through racial discrimination experiences. Consequentially, racial identity serves to protect against the negative impact of racial discrimination on psychological well-being. </t>
  </si>
  <si>
    <t>There will be no direct benefit to participants beyond gaining experience with participating in psychological research.</t>
  </si>
  <si>
    <t xml:space="preserve">HypothesesThis study aims to examine whether racial identity mediates the relationship between critical consciousness and appropriated racial oppression. Initially, the association between critical consciousness and appropriated racial oppression will be determined. Then, whether both private regard and public regard, distinct subcomponents of racial identity, relate to both critical consciousness and appropriated racial oppression will be determined.  If there exists a relationship between critical consciousness and appropriated racial oppression, mediation analyses will be used to determine if racial identity serves to create this relationship by acting as a mediator. </t>
  </si>
  <si>
    <t>The proposed study will be used to complete the requirement of the masterÆs thesis for Keyona Allen. The Principal Investigator has reviewed and approved all study materials (i.e., literature review, data collection plan, and analysis plan) and will assist the student researcher in carrying out the study. All parties will meet weekly and engage in systematic email correspondence to review progress of the study and to ensure that all research regulations and protocols have been met.</t>
  </si>
  <si>
    <t xml:space="preserve">Scientific knowledge gained may demonstrate the role and utility of critical consciousness and racial identity given how they relate to a psychological consequence of discrimination, appropriated racial oppression. </t>
  </si>
  <si>
    <t xml:space="preserve">Participants will be recruited via advertisement (flyers) at VCU Monroe Park and MCV campuses. Permission will be obtained from appropriate persons at VCU campus sites where the advertisement will be posted. The PI or other designated research staff will meet with administration personnel of each office and explain the purpose of the study. Contact information of the student researcher and PI will be provided in case they have additional questions or request further information. Flyers will be distributed at these offices to be posted. The offices where the flyers will be posted will NOT be involved in obtaining participantÆs consent or act as an authoritative representative of the investigators. Interested potential participants may then email the researcher to receive study information and the link to survey. Also, researchers will post flyers. Interested potential participants may also access the study via SONA Systems. In SONA, participants will first read a description of the study. Interested students will then complete a screening survey. Those who meet the eligibility criteria (i.e., at least 18 years old and self-identified as African American/Black American) will be re-directed to the actual study. Participants will be asked to read the consent form carefully. If they agree to participate in the study, they will be asked to click a button on the computer screen in order to proceed to the study. </t>
  </si>
  <si>
    <t xml:space="preserve">Theorists posit that appropriated racial oppression, a psychological consequence of racial discrimination, functions to compel marginalized racial groups to self-blame for systemic oppression, thus, propelling the reinforcement and sustainment of enduring systems of racial oppression (Freire, 1993). Further, some suggest that critical consciousness, achieved through processes that involve unveiling and dismantling systems of oppression through critical questioning and critical social analysis, can facilitate empowerment and protect marginalized racial groups from the harm of racial oppression (Freire, 1993; Watts &amp; Hipolito-Delgado, 2015). Throughout history, sociopolitical movements that centered around the critical reflection characteristic of FreireÆs concept of critical consciousness have pervaded and defined Black American culture. Such critical consciousness-aligned movements served to facilitate Black empowerment, promoting positive racial identity, deconstruction of oppressive systems, and countering the negative stereotypes and falsehoods appropriated from the dominant, white culture (Hoffman, Granger, Vallejos, &amp; Moats, 2016; Rickford, 2015; Van DeBurg, 1992; hooks, 1989). Recent studies have explored the impact of critical consciousness. Findings indicate that critical consciousness predicts academic engagement (OÆConnor, 1997), overall resilience (Ginwright, 2010; OÆLeary &amp; Romero 2011), vocational achievement (Diemer &amp; Hsieh 2008), and civic and political engagement (Diemer &amp; Li, 2011). However, there is a paucity of literature that explores how critical consciousness influences race-related psychological outcomes, like appropriated racial oppression. The purpose of this study is to address this gap by examining the relationship between critical consciousness, appropriated racial oppression, and racial identity. In the current study, racial identity is presented as the mediator between critical consciousness and appropriated racial oppression. Racial identity will partially explain the relationship between these two variables. </t>
  </si>
  <si>
    <t>Students will be recruited through SONA Systems Ltd., a human subject pool management system, via recruitment materials at VCU, and through word-of-mouth. After IRB approval, the study will be active online on Qualtrics for students to take the survey. Students will self-select to partake in the study. Prior to beginning the study, students will be provided a list of possible risks and benefits of participation, and their informed consent will be obtained. Only students who complete the informed consent form will be permitted to participate.Participants will then complete demographic questionnaire and the surveys, which will comprise of the Critical Consciousness Scale, Appropriated Racial Oppression Scale, and the Multidimensional Inventory of Black Identity. Students will be provided the contact information of the principle investigator and student researcher in case they have any questions. Only the authorizedresearch personnel  will be reviewing the collected data.</t>
  </si>
  <si>
    <t>HM20013139</t>
  </si>
  <si>
    <t>Identifying and Prioritizing Patient Goals Before Total Knee Replacement Surgery</t>
  </si>
  <si>
    <t>Daniel Riddle</t>
  </si>
  <si>
    <t xml:space="preserve">Total Knee Replacement (TKR) surgery is considered to be an effective and safe end-stage treatment option for patients with advanced knee osteoarthritis (KOA), a disease that affects millions of older adults and has few effective pharmacological treatment options available at this time. The number of TKRÆs performed each year in the United States has increased dramatically, from 40,000 TKR operations in 1980 to 602,600 in 2008 at a cost of approximately $15,000 per procedure ($9 billion per year in aggregate).1,2 It is projected to grow by 673% to 3.48 million TKRÆs by the year 2030.2 The use of TKR is increasing disproportionately among young patients, and those aged 45 to 55 years are the fastest-growing group of recipients. 1,2,3 This cohort will also require a longer life expectancy for the TKR. The overall prevalence of patients living with a TKR in 2010 was as high and represented 1.52% of the entire US population, which corresponded to 4.7 million individuals. 3Patient reported outcome measures have been used to capture patient perspectives and measure quality of life and functional outcomes in patients undergoing TKR.4,5 They assess different constructs from pain and activities of daily living, to sports performance. Their use has become increasingly widespread over the years, including use in clinical care, clinical research, quality assessment, and even public reporting.4,5 The Forgotten Joint Score ( FJS) is a 12 item questionnaire developed to identify the awareness of an artificial joint (hip or knee) during various daily life activities.6 In the FJS, high scores indicate good outcome, that is, a high degree of ôforgettingö the joint. It integrates variables such as pain, stiffness, function on activities of daily living, patient's expectations and activity levels and finally psychosocial factors. The FJS has been determined to have a substantially lower ceiling effect compared with other patient-reported outcome measures, potentially enabling better discrimination among persons with varying outcomes.6-8 The premise behind using FJS is that the ultimate goal of knee replacement surgery is for the patient to be able to forget their prosthetic joint during regular day to day activities and function as if their knee was ônormal.ö No study has assessed the potential importance patients place on knee joint awareness prior to TKR surgery. Pain relief during activities of daily living, improvement of knee range of motion and increased independence during functional activities like walking, sit to stand and self-care are common goals of patients undergoing TKR surgery. 9,10 It is unknown if lack of awareness of the knee joint post-surgery is a goal for patients prior to undergoing TKR. 9 Qualitative interviews would allow patients to describe their experiences in their own words, and to provide their perspective about what factors they consider as important when identifying goals prior to surgery. This approach allows for a detailed assessment of patientsÆ attitudes and understandings through their own accounts.The KOOS is a common patient-reported outcome measure suitable for use among patients undergoing total knee replacement surgery and has been shown to have adequate reliability,construct validity, and responsiveness . It contains 42 knee-speci?c items grouped into 5 scales that measure pain, other symptoms,function in activities of daily living (ADL), function in sport and recreation (sport), and knee-related Quality of life. 16The Body Vigilance scale is a four item scale that focuses on conscious attention of internalbodily sensations and perturbations and has demonstrated high degrees of internal consistency in different patient population groups. 17Performing a small-scale descriptive pilot study would help us evaluate the practicality and feasibility of methods that should be used to answer the question about the role of knee joint awareness as an important patient centered goal before TKR surgery. It will help us identify any unforeseen problems during patient recruitment and or while performing the qualitative interviews so we can take the necessary steps before the actual study to minimize and avoid any potential future problems. A purposive sampling technique will be used, involving identification of participants who possess characteristics relevant to TKR surgery and who will most likely provide information relevant to this research question. Using this technique for recruitment of patients is very common with qualitative research. Characteristics of patients undergoing TKR surgery relevant to development of patient centered goals and knee joint awareness include gender, payer status and employment status. Previous research has suggested that outcomes and goals post-surgery differ between men and women.11 There is evidence to suggest that there are major disparities in outcomes following TKR surgery among patients with different payer statuses like Medicare, Medicaid and private insurance.12-14 Working patients before TKR compared to retired patients and the general population have distinct preoperative characteristics like being overweight, presence of higher number of comorbidities, light amount of physical activity and presence of depressive symptoms which increases the chances of poor postoperative outcomes and delays recovery.15 References 1. Kurtz SM, Lau E, Ong K, Zhao K, Kelly M, Bozic KJ. Future young patient demand for primary and revision joint replacement: National projections from 2010 to 2030. Clin Orthop Relat Res. 2009;467(10):2606-2612. doi: 10.1007/s11999-009-0834-6 [doi].2. Kurtz S, Ong K, Lau E, Mowat F, Halpern M. Projections of primary and revision hip and knee arthroplasty in the united states from 2005 to 2030. J Bone Joint Surg Am. 2007;89(4):780. http://jbjs.org/content/89/4/780.abstract.3. Weinstein AM, Rome BN, Reichmann WM, et al. Estimating the burden of total knee replacement in the united states. J Bone Joint Surg Am. 2013;95(5):385-392. doi: 10.2106/JBJS.L.00206 [doi].4. Richards BL, Wall PDH, Sprowson AP, Singh JA, Buchbinder R. Outcome measures used in arthroplasty trials: Systematic review of the 2008 and 2013 literature. J Rheumatol. 2017;44(8):1277-1287. doi: 10.3899/jrheum.161477 [doi].5. Gagnier JJ, Mullins M, Huang H, et al. A systematic review of measurement properties of patient-reported outcome measures used in patients undergoing total knee arthroplasty. J Arthroplasty. 2017;32(5):1688-1697.e7. doi: https://doi.org/10.1016/j.arth.2016.12.052.6. Behrend H, Giesinger K, Giesinger JM, Kuster MS. The "forgotten joint" as the ultimate goal in joint arthroplasty: Validation of a new patient-reported outcome measure. J Arthroplasty. 2012;27(3):430-436.e1. doi: 10.1016/j.arth.2011.06.035 [doi].7. Matsumoto M, Baba T, Homma Y, et al. Validation study of the forgotten joint score-12 as a universal patient-reported outcome measure. Eur J Orthop Surg Traumatol. 2015;25(7):1141-1145. doi: 10.1007/s00590-015-1660-z [doi].8. Thienpont E, Vanden Berghe A, Schwab PE, Forthomme JP, Cornu O. Joint awareness in osteoarthritis of the hip and knee evaluated with the 'forgotten joint' score before and after joint replacement. Knee Surg Sports Traumatol Arthrosc. 2016;24(10):3346-3351. doi: 10.1007/s00167-015-3970-4 [doi].9. de Achaval S, Kallen MA, Amick B, et al. Patients' expectations about total knee arthroplasty outcomes. Health Expect. 2016;19(2):299-308. doi: 10.1111/hex.12350 [doi].10. Mannion AF, Kampfen S, Munzinger U, Kramers-de Quervain I. The role of patient expectations in predicting outcome after total knee arthroplasty. Arthritis Res Ther. 2009;11(5):R139. doi: 10.1186/ar2811 [doi].11. Gustavson AM, Wolfe P, Falvey JR, Eckhoff DG, Toth MJ, Stevens-Lapsley JE. Men and women demonstrate differences in early functional recovery after total knee arthroplasty. Arch Phys Med Rehabil. 2016;97(7):1154-1162. doi: 10.1016/j.apmr.2016.03.007 [doi].12. Veltre DR, Yi PH, Sing DC, et al. Insurance status affects in-hospital complication rates after total knee arthroplasty. Orthopedics. 2018:1-8. doi: 10.3928/01477447-20180226-07 [doi].13. Browne JA, Novicoff WM, D'Apuzzo MR. Medicaid payer status is associated with in-hospital morbidity and resource utilization following primary total joint arthroplasty. J Bone Joint Surg Am. 2014;96(21):e180. doi: 10.2106/JBJS.N.00133 [doi].14. Matlock D, Earnest M, Epstein A. Utilization of elective hip and knee arthroplasty by age and payer. Clin Orthop Relat Res. 2008;466(4):914-919. doi: 10.1007/s11999-008-0122-x [doi].15. Hylkema TH, Stevens M, Van Beveren J, et al. Preoperative characteristics of working-age patients undergoing total knee arthroplasty. PLoS One. 2017;12(8):e0183550. doi: 10.1371/journal.pone.0183550 [doi].16.Gandek B, Ware JE. 2017. Validity and responsiveness of the knee injury and osteoarthritis outcome score (KOOS): a comparative study among total knee replacement patients. Arthritis Care Res (Hoboken) 69:817û825.17. Schmidt NB, Lerew DR, Trakowski JH. 1997. Body vigilance in panic disorder: evaluating attention to bodily perturbations. J Consulting Clin Psychol 65:214û220 </t>
  </si>
  <si>
    <t>Dr. Golladay performs fewer than 5 percent Total Knee Arthroplasty procedures on patients that have limited proficiency in English Language. Pregnant women cannot be included in the study as they are not candidates for this surgery. With the complexity involved in enrolling prisoners and decisionally impaired adults in terms of this being a pilot feasibility study, we have decided not to include them in the study.</t>
  </si>
  <si>
    <t>The primary aim of this pilot feasibility study is to identify patient centered goals that are important to patients undergoing total knee replacement surgery and determine the extent to which awareness of the knee joint during daily activities rates as a priority prior to surgery.</t>
  </si>
  <si>
    <t>E-mail communication and periodic team meetings between the principal investigator,co-investigators and the student investigator will be organized.</t>
  </si>
  <si>
    <t>This pilot study will aim to determine the feasibility of the methods employed for this study. It will also help to identify problems during patient recruitment, completion of questionnaires and interviews that may become apparent that may necessitate a change in protocol for future study . The overall goal is to understand patient centered goals before total knee surgery and how joint awareness plays a role.</t>
  </si>
  <si>
    <t>Patients will be recruited at VCU Medical Center, Ambulatory Care Center and VCU Health Neuroscience, Orthopaedic and Wellness Center. Once the education sessions are completed, the student investigator will explain the study details and seek consent for participation.</t>
  </si>
  <si>
    <t>This pilot study will have specific objectives including:1.	To estimate feasibility of patient recruitment including patient participation, refusal and or withdrawal from participation after reading the research participant information sheet. To investigate the causes for refusal or withdrawal from the study.2.	To evaluate feasibility of patient recruitment using the purposive sampling technique specifically to investigate if recruitment is straightforward for all the demographic groups or if there is any difficult to recruit from a particular group.3.	To assess feasibility of methods employed for conducting the study including time taken for completion of questionnaires, time taken for completing an interview and whether all participants fill up the questionnaires to its entirety.4.	To identify any problems that may become apparent during the study which might necessitate a change in protocol for future study.</t>
  </si>
  <si>
    <t>Design Overview:Pilot feasibility studySample Size: Recent work has helped to inform the sample size needed for pilot feasibility studies. We calculated the sample size for this pilot study using an equation that establishes the probability to assess any potential problems with eligibility criterias and methods before a subsequent larger investigation.16  Using the problem probability of 0.4 and the confidence level of 0.95 we determined that we need maximum 8 subjects for this feasibility study . This equation , problem probability and confidence interval values have been used in previous studies as a method for sample size calculations in pilot studies.1ParticipantsPatients will be included in the study if they are eligible for a primary TKR diagnosed with osteoarthritis; and between the ages of 45 and 80 years.? Dr. Gregory Golladay has verbally agreed to allow the student investigator to attend the mandatory education sessions and recruit participants for the pilot study. The student investigator will introduce the study to all patients attending the mandatory preoperative education sessions conducted at Virginia Commonwealth University(VCU) Health System locations at VCU Medical Center, Ambulatory Care Center and VCU Health Neuroscience, Orthopaedic and Wellness Center. Patients who agree to participate in the study will be asked to read the research participant information sheet prior to data collection. They will then complete the demographic questionnaire.  The student investigator will then examine the demographic questionnaire and screen for eligibility so that two participants from each of the predefined categories defined below is included for the pilot study:ò	Sex (Two subjects)(One Male and One Female) ò	Employment Status (Two subjects)(One who is currently Working and one who is Retired)ò	Insurance Status (Three subjects)(One with Medicare insurance, one with Medicaid insurance, one with Private Insurance) The reading of the research participant information sheet and the interview will occur in a private room one patient at a time.References1. Viechtbauer W, Smits L, Kotz D, et al. A simple formula for the calculation of sample size in pilot studies. Journal of Clinical Epidemiology. 2015;68(11):1375-1379. doi: https://doi.org/10.1016/j.jclinepi.2015.04.014.The verbal transcript for recruitment to be used by the student investigator will be as follows: I am Bhushan Thakkar, doctoral student at Virginia Commonwealth University working with Dr. Golladay and our aim is to understand what your goals with knee replacement surgery are and how aware are you of your knee joint while you perform your activities of daily living. I would like your input and want you to share your honest and open thoughts with me. I will ensure that all the information you share with me will be kept confidential at all times and it will remain anonymous. We will audio record these interviews. I expect the interview to take 20-30 minutes and if you feel tired or want me to stop please do let me know. Your participation in this study does not have any bearing on your knee surgery and the participation in this study is voluntary. There are two parts to this interview:Step 1a)	Reading the Research Participant Information sheetb)	Filling out a questionnaire with demographic information.Once the eligibility for inclusion is fulfilled we will proceed with Step 2 or the interview will be stopped as deemed appropriate.Step 2:  a)	List four goals after surgery b)	Rating on the Importance Scalec)	Filling out the KOOS questionnaire d)	Filling out the Body Vigilance QuestionnaireThe student investigator will record Step 2a using an audio recorder. Step 2aWhat are the four most important reasons why you decided to have your knee replaced?1.2.3.4.Once the patient lists all the four goals the student investigator will introduce the fifth goal as follows:5.	Being aware of my knee in everyday life after your replacementThe student investigator will then ask one more question to the subject about their decision to get the surgery : YouÆve had these symptoms most likely for quite a while, what led you to get your knee replacement now?Once Step 2a is completed, the student investigator will turn off the audio recorder.The student investigator will then ask the subject to rate the 5 goals on an importance scale. This importance scale has been used in previous studies that have quantified the rating of importance. Then the subject will proceed to complete the KOOS and Body vigilance scale questionnaire.         When you fill question number 4 on the Body Vigilance Scale and if you are experiencing any of the symptoms listed on it please let your doctor know if you have experienced any of these symptoms.PLease find the demographic questionnaire, participant flow, KOOS questionnaire, Body vigilance questionnaire and the Importance Scale in supporting documents.</t>
  </si>
  <si>
    <t>HM20013138</t>
  </si>
  <si>
    <t>Interpreting Patient's Ratings Obtained from the Forgotten Joint Score Following Total Knee Replacement Surgery</t>
  </si>
  <si>
    <t>Total Knee Replacement (TKR) surgery is considered to be an effective and safe end-stage treatment option for patients with advanced knee osteoarthritis (KOA), a disease that affects millions of older adults and has few effective pharmacological treatment options available at this time. The number of TKRÆs performed each year in the United States has increased dramatically, from 40,000 TKR operations in 1980 to 602,600 in 2008 at a cost of approximately $15,000 per procedure ($9 billion per year in aggregate).1,2 It is projected to grow by 673% to 3.48 million TKRÆs by the year 2030.2 The use of TKR is increasing disproportionately among young patients, and those aged 45 to 55 years are the fastest-growing group of recipients. 1,2,3 This cohort will also require a longer life expectancy for the TKR. The overall prevalence of patients living with a TKR in 2010 was as high and represented 1.52% of the entire US population, which corresponded to 4.7 million individuals. 3Patient reported outcome measures have been used to capture patient perspectives and measure quality of life and functional outcomes in patients undergoing TKR.4,5 They assess different constructs from pain and activities of daily living, to sports performance. Their use has become increasingly widespread over the years, including use in clinical care, clinical research, quality assessment, and even public reporting.4,5 The Forgotten Joint Score ( FJS) is a 12 item questionnaire developed to identify the awareness of an artificial joint (hip or knee) during various daily life activities.6 In the FJS, high scores indicate good outcome, that is, a high degree of ôforgettingö the joint. It integrates variables such as pain, stiffness, function on activities of daily living, patient's expectations and activity levels and finally psychosocial factors. The FJS has been determined to have a substantially lower ceiling effect compared with other patient-reported outcome measures, potentially enabling better discrimination among persons with varying outcomes.6-8 The premise behind using FJS is that the ultimate goal of knee replacement surgery is for the patient to be able to forget their prosthetic joint during regular day to day activities and function as if their knee was ônormal.ö Patient reported outcome measures have been used to capture patient perspectives and measure quality of life and functional outcomes in patients undergoing TKR surgery.6-9 They assess different constructs from pain and activities of daily living, to sports performance. Their use has become increasingly widespread over the years, including use in clinical care, clinical research, quality assessment, and even public reporting.6 The Forgotten Joint Score ( FJS) is a 12-item questionnaire developed to identify the awareness of an artificial joint (hip or knee) during various daily life activities.10 In the FJS, high scores indicate good outcome, that is, a high degree of ôforgettingö the joint. It integrates variables such as pain, stiffness, function on activities of daily living, patient's expectations and activity levels and finally psychosocial factors.10 The FJS has been found to have a substantially lower ceiling effect compared with other patient-reported outcome measures, enabling discrimination among satisfactory, great, and exceptional outcomes.10-13 Most of the studies have evaluated FJS postoperatively at 1-5 years timelines when patient recovery tends to plateau.11,14,15 This has also led to suggestions that the construct of joint awareness is more responsive to patients achieving higher level functional outcomes post-surgery. 14,16Although the FJS has been extensively used in patients post TKR surgery, the novel construct of joint awareness which aims to quantify the patient's ability to completely forget their artificial joint in everyday life has not been completely understood to describe patients experience post-surgery. Loth et al. evaluated joint awareness in patients post TKR using qualitative interviews by asking them in which situations and why are they aware of their artificial knee joint in daily life. 16 They identified pain, stiffness, numbness, tightness, meteoropathy and swelling as sensations that make patients aware of their artificial knee joint.16 Specific movements that were reported by patients to increase awareness were in particular kneeling, starting up, extension and flexion of the knee.16 It is important to note that none of these movements and sensations are listed on the 12 items on the FJS questionnaire.10 Therefore, it is important to understand whether the FJS is evaluating the construct of joint awareness or a different construct. Qualitative interviews would allow patients to describe their experiences in their own words, and to provide their perspective about what factors they consider as important when identifying goals prior to surgery. This approach allows for a detailed assessment of patientsÆ attitudes and understandings through their own accounts.The KOOS is a common patient-reported outcome measure suitable for use among patients undergoing total knee replacement surgery and has been shown to have adequate reliability,construct validity, and responsiveness . It contains 42 knee-speci?c items grouped into 5 scales that measure pain, other symptoms,function in activities of daily living (ADL), function in sport and recreation (sport), and knee-related Quality of life. 21The Body Vigilance scale is a four item scale that focuses on conscious attention of internalbodily sensations and perturbations and has demonstrated high degrees of internal consistency in different patient population groups. 22Performing a small-scale descriptive pilot study would help us identify the practicality and feasibility of methods that should be used to answer the question about which activities increase or decrease their ability to forget their artificial joint in everyday life and how it is related to the FJS. It will help us identify any unforeseen problems during patient recruitment and or while performing the qualitative interviews so we can take the necessary steps before the actual study to minimize and avoid any potential future problems. A purposive sampling technique will be used, involving identification of participants who possess characteristics relevant to TKR surgery and who will most likely provide information relevant to this research question. Using this technique for recruitment of patients is very common with qualitative research. Characteristics of patients post TKR surgery relevant to evaluating knee joint awareness include gender, payer status and employment status. Previous research has suggested that outcomes and goals post-surgery differ between men and women.11 There is evidence to suggest that there are major disparities in outcomes following TKR surgery among patients with different payer statuses like Medicare, Medicaid and private insurance.17-19 Working patients before TKR compared to retired patients and the general population have distinct preoperative characteristics like being overweight, presence of higher number of comorbidities, light amount of physical activity and presence of depressive symptoms which increases the chances of poor postoperative outcomes and delays recovery.20References:1. Kurtz SM, Lau E, Ong K, Zhao K, Kelly M, Bozic KJ. Future young patient demand for primary and revision joint replacement: National projections from 2010 to 2030. Clin Orthop Relat Res. 2009;467(10):2606-2612. doi: 10.1007/s11999-009-0834-6 [doi].2. Kurtz S, Ong K, Lau E, Mowat F, Halpern M. Projections of primary and revision hip and knee arthroplasty in the united states from 2005 to 2030. J Bone Joint Surg Am. 2007;89(4):780. http://jbjs.org/content/89/4/780.abstract.3. Weinstein AM, Rome BN, Reichmann WM, et al. Estimating the burden of total knee replacement in the united states. J Bone Joint Surg Am. 2013;95(5):385-392. doi: 10.2106/JBJS.L.00206 [doi].4. Richards BL, Wall PDH, Sprowson AP, Singh JA, Buchbinder R. Outcome measures used in arthroplasty trials: Systematic review of the 2008 and 2013 literature. J Rheumatol. 2017;44(8):1277-1287. doi: 10.3899/jrheum.161477 [doi].5. Gagnier JJ, Mullins M, Huang H, et al. A systematic review of measurement properties of patient-reported outcome measures used in patients undergoing total knee arthroplasty. J Arthroplasty. 2017;32(5):1688-1697.e7. doi: https://doi.org/10.1016/j.arth.2016.12.052.6. Behrend H, Giesinger K, Giesinger JM, Kuster MS. The "forgotten joint" as the ultimate goal in joint arthroplasty: Validation of a new patient-reported outcome measure. J Arthroplasty. 2012;27(3):430-436.e1. doi: 10.1016/j.arth.2011.06.035 [doi].7. Matsumoto M, Baba T, Homma Y, et al. Validation study of the forgotten joint score-12 as a universal patient-reported outcome measure. Eur J Orthop Surg Traumatol. 2015;25(7):1141-1145. doi: 10.1007/s00590-015-1660-z [doi].8. Thienpont E, Vanden Berghe A, Schwab PE, Forthomme JP, Cornu O. Joint awareness in osteoarthritis of the hip and knee evaluated with the 'forgotten joint' score before and after joint replacement. Knee Surg Sports Traumatol Arthrosc. 2016;24(10):3346-3351. doi: 10.1007/s00167-015-3970-4 [doi].9. Giesinger K, Hamilton DF, Jost B, Holzner B, Giesinger JM. Comparative responsiveness of outcome measures for total knee arthroplasty. Osteoarthritis Cartilage. 2014;22(2):184-189. doi: 10.1016/j.joca.2013.11.001 [doi].10. Maradit Kremers H, Kremers WK, Berry DJ, Lewallen DG. Patient-reported outcomes can be used to identify patients at risk for total knee arthroplasty revision and potentially individualize postsurgery follow-up. The Journal of Arthroplasty. 2017;32(11):3304-3307. doi: https://doi.org/10.1016/j.arth.2017.05.043.11. Thompson SM, Salmon LJ, Webb JM, Pinczewski LA, Roe JP. Construct validity and test re-test reliability of the forgotten joint score. J Arthroplasty. 2015;30(11):1902-1905. doi: 10.1016/j.arth.2015.05.001 [doi].12. Hamilton DF, Giesinger JM, MacDonald DJ, Simpson AH, Howie CR, Giesinger K. Responsiveness and ceiling effects of the forgotten joint score-12 following total hip arthroplasty. Bone Joint Res. 2016;5(3):87-91. doi: 10.1302/2046-3758.53.2000480 [doi].13. Carlson VR, Post ZD, Orozco FR, Davis DM, Lutz RW, Ong AC. When does the knee feel normal again: A cross-sectional study assessing the forgotten joint score in patients after total knee arthroplasty. The Journal of Arthroplasty. 2018;33(3):700-703. doi: https://doi.org/10.1016/j.arth.2017.09.063.14. Loth FL, Liebensteiner MC, Giesinger JM, Giesinger K, Bliem HR, Holzner B. What makes patients aware of their artificial knee joint? BMC Musculoskelet Disord. 2018;19(1):5-017-1923-4. doi: 10.1186/s12891-017-1923-4 [doi].15. Gustavson AM, Wolfe P, Falvey JR, Eckhoff DG, Toth MJ, Stevens-Lapsley JE. Men and women demonstrate differences in early functional recovery after total knee arthroplasty. Arch Phys Med Rehabil. 2016;97(7):1154-1162. doi: 10.1016/j.apmr.2016.03.007 [doi].16. Veltre DR, Yi PH, Sing DC, et al. Insurance status affects in-hospital complication rates after total knee arthroplasty. Orthopedics. 2018:1-8. doi: 10.3928/01477447-20180226-07 [doi].17. Browne JA, Novicoff WM, D'Apuzzo MR. Medicaid payer status is associated with in-hospital morbidity and resource utilization following primary total joint arthroplasty. J Bone Joint Surg Am. 2014;96(21):e180. doi: 10.2106/JBJS.N.00133 [doi].18. Matlock D, Earnest M, Epstein A. Utilization of elective hip and knee arthroplasty by age and payer. Clin Orthop Relat Res. 2008;466(4):914-919. doi: 10.1007/s11999-008-0122-x [doi].19. Hylkema TH, Stevens M, Van Beveren J, et al. Preoperative characteristics of working-age patients undergoing total knee arthroplasty. PLoS One. 2017;12(8):e0183550. doi: 10.1371/journal.pone.0183550 [doi].20. Viechtbauer W, Smits L, Kotz D, et al. A simple formula for the calculation of sample size in pilot studies. Journal of Clinical Epidemiology. 2015;68(11):1375-1379. doi: https://doi.org/10.1016/j.jclinepi.2015.04.014.21.Gandek B, Ware JE. 2017. Validity and responsiveness of the knee injury and osteoarthritis outcome score (KOOS): a comparative study among total knee replacement patients. Arthritis Care Res (Hoboken) 69:817û825.22. Schmidt NB, Lerew DR, Trakowski JH. 1997. Body vigilance in panic disorder: evaluating attention to bodily perturbations. J Consulting Clin Psychol 65:214û220</t>
  </si>
  <si>
    <t xml:space="preserve">Dr. Golladay performs fewer than 5 percent Total Knee Arthroplasty procedures on patients that have limited proficiency in English Language. Pregnant women cannot be included in the study as they are not candidates for this surgery. With the complexity involved in enrolling prisoners and decisionally impaired adults in terms of this being a pilot feasibility study, we have decided not to include them in the study. </t>
  </si>
  <si>
    <t>The specific aim of this feasibility study is to collect initial pilot data to understand patientsÆ interpretations of the meaning of oneÆs ability to forget their artificial joint in everyday life as evaluated by the Forgotten Joint Score. The feasibility study will use semi-structured interviews of patients following total knee replacement surgery.</t>
  </si>
  <si>
    <t xml:space="preserve">This pilot study will aim to determine the feasibility of the methods employed for this study. It will also help to identify problems during patient recruitment, completion of questionnaires and interviews that may become apparent that may necessitate a change in protocol for future study . The goal of this study is to evaluate and understand the responses of the patients undergoing total knee replacement surgery after completing the Forgotten joint Score </t>
  </si>
  <si>
    <t>Patients will be recruited at VCU Medical Center, Ambulatory Care Center and VCU Health Neuroscience, Orthopaedic and Wellness Center Dr. Golladay will introduce the study to the subjects and the student investigator will explain the study details and seek consent for participation.</t>
  </si>
  <si>
    <t xml:space="preserve">MethodsDesign Overview:Pilot feasibility studySample Size: Recent work has helped to inform the sample size needed for pilot feasibility studies. We calculated the sample size for this pilot study using an equation that establishes the probability to assess any potential problems with eligibility criterias and methods before a subsequent larger investigation.16  Using the problem probability of 0.4 and the confidence level of 0.95 we determined that we will need maximum 8 subjects for this feasibility study. This equation has been used in previous studies as a method for sample size calculations in pilot studies.16ParticipantsPatients will be included in the study if they underwent a primary TKR with the diagnosis of KOA within the last 3-6 months and are between the ages of 45 and 80 years.? Dr. Gregory Golladay has verbally agreed to allow the student investigator to recruit his patients when they visit him for their routine six month follow up appointment following TKR surgery. He will introduce the study to his patients and if they express interest in participating in the pilot study the student investigator will ask them to read the research participant information sheet prior to the beginning of the study. The participants will read the research participant information sheet  in a private room one patient at a time.The data collection sites include Virginia Commonwealth University(VCU) Health System locations at VCU Medical Center, Ambulatory Care Center and VCU Health Neuroscience, Orthopaedic and Wellness Center where Dr. Gregory Golladay conducts his follow up appointments. They will then complete the demographic questionnaire. The student investigator will then examine the demographic questionnaire and screen for eligibility so that two participants from each of the predefined categories defined below is included for the pilot study:ò	Sex (Two subjects)(One Male and One Female) ò	Employment Status (Two subjects)(One who is currently Working and one who is Retired)ò	Insurance Status (Three subjects)(One with Medicare insurance, one with Medicaid insurance, one with Private Insurance) The interview will occur in a private room one patient at a time.Please find attached the Flowchart of participant flow as a supporting document. The verbal transcript for recruitment to be used by the student investigator will be as follows: ò	Introduction to studyI am Bhushan Thakkar, doctoral student at Virginia Commonwealth University working with Dr. Golladay and our aim is to interpret and understand your responses to a commonly used outcome measure following total knee replacement surgery. We would like your input and want you to share your honest and open thoughts with us. We will ensure that all the information you share with us will be kept confidential at all times and it will remain anonymous. I expect the interview to take 20-30 minutes and if you feel tired or want me to stop please do let me know. Your participation in this study does not have any bearing on your treatment and care. The participation in this study is voluntary. There are two parts to this interview:Step 1a: Filling up a questionnaire with demographic information.b. Determine inclusion in the study Step 2a: Filling up the Forgotten Joint Score(FJS).	     Answering questions about your responses to the Forgotten Joint Score. Once the subject completes the FJS the student investigator will ask follow up questions about their responses to their questionnaire using this verbal script:Thank you for completing the questionnaire, I know the following questions i am about to ask you might seem repetitive or frustrating but by asking you every specific question again it will help us understand why you answered the way you did and help us improve the standard of care for patients undergoing total knee replacement surgery.The student investigator will then proceed to ask all the 12 questions one at a time and ask them what awareness during this activity means to you and why did you choose that response. Only during this stage of the study the audio recorders will be used to record the responses from the subjects participating in the study.Then the subjects will complete the other two questionnaires:b. Filling up the KOOS questionnaire.c. Filling up the Body Vigilance Scale                  When you fill question number 4 on the Body Vigilance Scale and if you are experiencing any of the symptoms listed on it please let your doctor know if you have experienced any of these symptoms.	Please find attached the demographic questionnaire, FJS Questionnaire,KOOS Questionnaire and the Body Vigilance Scale as supporting documents. </t>
  </si>
  <si>
    <t>HM20010999</t>
  </si>
  <si>
    <t>Self-Directed Learning in Internal Medicine Residents</t>
  </si>
  <si>
    <t>Rebecca Miller</t>
  </si>
  <si>
    <t xml:space="preserve">Medical content knowledge is necessary to synthesize clinical information, create an accurate problem representation, and develop expertise and clinical intuition, all of which can lead to accurate diagnoses and improved medical decision making.Explosion in the production of medical knowledge as well as revolutions in information technology are forcing change in how physicians approach acquiring and maintaining a sound knowledge base.  Some have become concerned that relying on clinical decision rules and guidelines, rather than committing a sufficient body of medical facts to memory, reduces the development of elaborate schema which are needed for complex problem-solving and expertise.  The series of national examinations of medical cognition, from USMLE Step 1 to ABMS examinations, are intended to assess the accumulation and retention of knowledge appropriate with each stage of training.  While there have been persistent calls for reform of these examinations, they appear to serve an important function.  For example, low ratings of medical knowledge are common among those who need remediation or are placed on probation.  Better exam scores are associated with higher ratings of clinical competence, better performance on quality of care metrics (see Hawkins for references), and less sanctioning by medical boards.Internal medicine is the largest cognitive specialty in the U.S. (as well as the largest specialty overall).  Despite, at a minimum, having successfully completed Step 1, Step 2 CK, Step 2 CS, in-training examination, and immersion in the clinical environment, each year roughly 10-15% of IM residents fail the ABIM exam on first attempt and 5% never pass.  Residency programs are required to include structured teaching to enhance knowledge and to assess knowledge (ACGME).  There is very little literature on how to remediate struggling residents (Cleland, hauer) or how programs currently approach enhancing IM resident knowledge base.  Rather it appears that usually residents are expected to be self-directed.  While time spent engaged in self-directed learning has been associated with better performance on knowledge assessments, some evidence suggests that residents are spending less time in self-directed learning activities than in previous generations.  They are also shifting their studying habits from paper text to more online learning and shifting information seeking behaviors from primary literature to summary resources.  The most recent evaluation of resident self-directed learning habits was a survey of 5 programs in 2007 (the year of the first iPhone).  Since then studies have shown increasing use of mobile devices in education and clinical care, including residentsÆ use for finding point of care clinical information.  There is great potential to use these devices to enhance residentsÆ knowledge base.Duty hours reform policies limit the amount of time residents can spend in clinical contexts so that they can spend more time sleeping and engaging in other activities which mitigate fatigue.  It is unclear whether residents will learn less, as a result of fewer clinical encounters, or more, by being well-rested and having more time for self-directed learning.  Residents view how they spend their time as trade-off between many worthy activities, and a large proportion of barriers to self-directed learning are due to time factors (e.g. too much clinical time, erratic schedule, poor work-life balance û from Li 2010).  However, how exactly residents allocate their non-clinical hours has not been well-described, and no studies have been published after the 2011 duty hour reforms.  </t>
  </si>
  <si>
    <t xml:space="preserve">Educational improvements may be made as a result of findings. </t>
  </si>
  <si>
    <t>We are looking at residents who are training in Internal medicine. We are not targeting employees, but residents are employees of the health system.</t>
  </si>
  <si>
    <t>1. How often do residents engage in self-directed learning?2. What methods do residents use to engage in self-directed learning?3. How does time spent by residents in other activities relate to self-directed learning?4. How does residence burnout and resilience relate to self-directed learning?5. What are barriers to resident engagement in self-directed learning?</t>
  </si>
  <si>
    <t>All persons at involved sites will engage in regular email communication and hold team meetings by telephone every as needed.</t>
  </si>
  <si>
    <t>Understanding how to help learners engage in self-directed learning.</t>
  </si>
  <si>
    <t>We will not recruit participants. this is a retrospective analysis of de-identified data collected for program improvement purposes.</t>
  </si>
  <si>
    <t>1. Assess survey data of how often residents report engaging in self-directed learning, what methods they use to engage in self-directed learning, how residents spend their time, resident quality of life and burnout, and barriers to engaging in self-directed learning.2. Assess for correlation between time spent in self-directed learning and : (a) time spent in other activities, (b) type of work (e.g. in the hospital, in the clinic, or in a non-clinical environment), (c) burnout and quality of life.</t>
  </si>
  <si>
    <t>We will be conducting a retrospective review of previously collected data via survey for program improvement purposes.  In February through June 2017, residents from 4 institutions (Virginia Commonwealth University, Medical University of South Carolina, University of Cincinnati, and John Hopkins Bayview Medical Center) were asked to complete anonymous, optional surveys for program improvement purposes.  No identifiable data was collected. At VCU and University of Cincinnati, the survey was disseminated and data was collected using REDCap***At Johns Hopkins Bayview Medical Center, the survey was sent using *** and results were exported into a Microsoft Excel document and imported into REDCap. At MUSC, the survey was sent using Survey Monkey and results were exported into an excel document and imported into REDCap.The survey asked how much time residents spend in self-directed learning and other activities (e.g. clinical work, non-clinical work, sleeping, commuting, personal entertainment, time with family, time with friends, exercising, errands/basic needs), how often specific resources were used for self directed learning (e.g. textbooks, journals, evidence-based email summaries, social media, etc.), how materials for self-directed learning are accessed (e.g. paper, desktop computer, tablet, etc.), and what are the barriers to engaging in self-directed learning. They were also asked to rate their quality of life, satisfaction with work-life balance, and to complete the Maslach Burnout Inventory (MBI) single item indicators.  A copy of the full survey is attached for reference.  In February 2017, VCU residents were also asked to anonymously complete a survey in REDCap with six measures assessing burnout, resilience, perceived stress, reaction to uncertainty, empowerment, and empathy using the Maslach Burnout Inventory, Perceived Stress Scale, Physcians Reaction to Uncertainty Survey, Spreitzer Empowerment Scale, and Jefferson Empathy Scale. These instruments are also attached for review.We will look for correlations between the various measures and quantitative data that has been collected.</t>
  </si>
  <si>
    <t>HM20002772</t>
  </si>
  <si>
    <t>Low Intensity Weight Loss for Young Adults</t>
  </si>
  <si>
    <t>Jessica LaRose</t>
  </si>
  <si>
    <t>Obesity is a major medical and public health threat and young adults are at particularly high risk. In the United States, obesity is the second leading cause of preventable death21 and is associated with $147 billion in medical costs annually.22 The period between 18 and 25 years of age, known as ôemerging adulthood,ö23-24 is a particularly high-risk period.25 Data from the Coronary Artery Risk Development Study in Young Adults (CARDIA) demonstrate that young adults experience the greatest rate of weight gain, with the largest gains occurring during the early to mid-twenties and among those who are overweight.2-4 This is of particular concern given that 40% of 18-25 year olds are already overweight or obese.1 Further, it is well documented that weight gain and obesity during young adulthood are associated with increased cardiovascular risk later in life.2-4 Thus, effective treatment for this age group is imperative and could have a profound public health impact by improving health outcomes and decreasing the costs associated with obesity as this generation ages.Although gold standard adult behavioral weight loss (BWL) programs exist, they are not meeting the needs of the emerging adult population. Adult BWL programs consistently produce weight losses of 8-10kg in the initial 6 months of treatment26-27 and weight losses of this magnitude have been shown to reduce risk for diabetes and cardiovascular disease.28-30 However, there is evidence that these programs are not meeting the needs of young adults. In fact, data indicate that 18-25 year olds are all but absent from standard adult BWL programs, representing &lt;1% of enrolled participants.5 Further, the few young adults who do enroll do not fare as well as older adults, as evidenced by poorer engagement, weight losses and retention.5 Although there have been calls to develop programs for young adults 6 and NIH recently funded the ongoing EARLY trials7 (www.earlytrials.org), none of these trials target 18-25 year olds for weight loss, and effective intervention programs designed specifically for this age group are clearly needed.      Emerging adulthood represents a unique developmental transition, 23-24 and researchers have argued that programs should be developed to target health issues specifically during this period in the lifespan. 31 Extant data specific to weight control underscore this need. In addition to being at increased risk for weight gain and obesity,2-4,1 as well as being markedly underrepresented in adult BWL programs,5 findings also suggest that emerging adults fare worse even compared with older ôyoung adultsö. In fact, within the few small pilot studies that have been conducted with a broader young adult population (18-35 year olds), data indicate that those in the youngest age group û the 18-25 year olds, or emerging adults û tend to fare worse than the upper age range of young adults (i.e., 26-35 year olds; see Section C.1.c). Further, secondary analyses of both randomized trials of adult BWL programs5 and community based weight loss campaigns32 reveal that 18-25 year olds fare the worst in terms of recruitment, engagement, retention and weight loss, compared with older adults and with older ôyoung adultsö (i.e., 26-35 year olds) (see Section C.1.c.). Despite the clear need for innovative approaches to treatment with this age group, other than our own formative work (see Section C.1.d.) limited data exist to inform the development of a program designed to improve engagement, retention and weight losses during the transition into young adulthood. Available data suggest that a low intensity program designed to facilitate motivation may improve engagement and weight loss outcomes with this population. We conducted formative work with overweight and obese 18-25 year olds to inform treatment development efforts in this area, using a combination of qualitative and quantitative methods (see Section C.1.d). Data support the need for a reduced intensity program, relative to standard adult programs. Further, findings reflect a desire for individual-level treatment that relies primarily on web-based contact. Of particular note, lack of motivation was identified as a central barrier to weight control, and findings indicate that motivation needs to be addressed in the program structure and content in order to maximize appeal and engagement with this age group. Additionally, motivation is linked to better outcomes within weight control trials.9-10 However, while many BWL programs assess motivation, standard adult programs do not target motivation explicitly and do not address different types of motivation in program design or content. Given the documented challenges engaging 18-25 year olds in adult BWL programs, and the fact that motivation was identified as a key barrier to weight loss, finding novel ways to enhance motivation may be essential to improving engagement and weight loss outcomes with this population, particularly within a low intensity program.         Efforts to enhance motivation in this population can be approached in different ways û our data suggest that two key drivers of motivation among 18-25 year olds are autonomy and money (see Section C.1.d). Thus, two potentially viable options to facilitate motivation with a BWL program designed for this age group are: 1) to emphasize the importance of autonomous self-regulation and intrinsic motivation for health behavior change, or 2) to foster extrinsic motivation through the use of external reward contingencies. Both approaches may have the potential to improve adherence to behavioral recommendations and weight loss (see Figure). A low intensity, enhanced motivation intervention, may be a novel yet pragmatic approach to weight loss with this population. Moreover, a head-to-head comparison of programs designed to facilitate either extrinsic or autonomous motivation is of both theoretical and practical significance. The use of rewards to encourage behavior change is central to learning theory and a core tenet of BWL. 26-27 Previous studies have provided token reinforcers to promote adherence and behavior change in weight control trials. 35-36 Research has also demonstrated that programs offering financial incentives yield superior initial weight losses compared to programs without financial rewards. 18,33 Further, our formative work indicate that money may be a particularly powerful method of facilitating motivation and engagement with 18-25 year olds (Section C.1.d.). Thus, providing small financial incentives for meeting behavioral and weight loss targets might be a practical sustainable method of promoting weight loss in a low-intensity program targeting 18-25 year olds. Such an approach also has considerable appeal from a policy perspective because of its potential for wide scale implementation; indeed, financial incentives are being used by over 67% of large employers to motivate health behavior change and reduce healthcare costs.34 Moreover, preliminary data suggest offering small financial incentives for self-monitoring and weight loss produces clinically significant weight loss with this age group (Section C.1.f). However, once monetary incentives are removed substantial rates of weight regain are often observed,18-20 and it is unknown whether incentives may produce sustained weight loss in this age group.          In contrast, autonomous self-regulation is believed to be particularly important for sustained behavior change. 9-13 Research has demonstrated a positive relationship between autonomous motivation and health behavior change in a variety of domains, including weight loss; and data indicate perceived autonomy support predicts better long-term weight loss than directive support.8-10,37 Additionally, autonomy and volition were identified as critically important features of a weight loss program for this age group (Section C.1.d.) and a desire for increased autonomy is characteristic of the developmental transition from adolescence into young adulthood. 23-24 However, adult BWL programs are typically directive in nature and not designed to promote autonomy. Further, the few programs that have targeted autonomous motivation explicitly have been quite intensive, 38-39 which is not consistent with the needs and preferences of this age group and holds less potential for dissemination. According to Self-Determination Theory,11-13 climates that provide choice and opportunity for self-direction are thought to enhance intrinsic motivation by promoting autonomy, and goals that are of personal importance and consistent with oneÆs values are more autonomous. As such, incorporating opportunities for choice and highlighting autonomy around behavioral goals might be effective methods for promoting autonomy within a lower intensity web-based program. Moreover, preliminary data indicate that such an approach is feasible and yields clinically significant weight losses with 18-25 year olds (Section C.1.e.). Given that very limited work has been done targeting emerging adults for behavioral weight loss, there is a tremendous amount to be gleaned from this first fully powered trial beyond the scope of the primary and secondary aims originally proposed. Mean weight losses achieved in this population are quite modest, 17-18, 20-23, 29 but perhaps more importantly is the considerable variability in weight loss outcomes observedùin fact, standard deviations are often more than double the mean and our own data suggest that some emerging adults gain weight, even while enrolled in a weight management trial. Thus, there is an urgent need to optimize treatment approaches for this vulnerable population. A critical next step to move science forward and inform future intervention efforts for emerging adults is to identify drivers of this marked variability in treatment responseùand to lay the groundwork for treatment matching efforts by identifying who is likely to benefit from currently available weight loss programs and who is at high risk for insufficient treatment response or continued weight gain. We are well poised to advance science in this area within the context of this trial, and ultimately develop novel treatment approaches that can be tested in future trials which might serve to reduce this variability and improve overall treatment response for this high-risk population. Importantly, there are two broad domains potentially linked with treatment outcomes in this population û behavioral / psychological and cognitive. Within each of these domains, there are specific constructs that are highly prevalent in emerging adults and posited as ôcandidate predictorsö that might interfere with changes in adiposity. Within the behavioral / psychological domain, available data suggests that insufficient sleep, exposure to stress, and depressive symptoms, are all disproportionately experienced by this age group. First, data indicate that insufficient sleep is prevalent among emerging adults, with 31% of 18-24 year olds sleeping less than 7 hours in a 24-hour period.44 Additionally, previous research in emerging adults has demonstrated that short sleep is associated with increased body mass index (BMI).45 Second, these years are fraught with turmoil and transition, and major life events occur frequently (e.g., moves, new job / school, relationships)40-43 that likely set the stage for suboptimal engagement in weight management programs. Indeed, this age group this age group is at disproportionate risk for psychological distress relative to any other age group. For example, emerging adults have the highest 12-month prevalence of a major depressive episode46 and the highest rates of perceived stress.47 The relation between psychological stress and adverse health outcomes is well documented and could be a contributing factor to treatment variability. Moreover, evidence suggests that relative to non-Hispanic White women, non-Hispanic Black women have increased levels of chronic stress;48-50 which leads to higher cortisol production.51 Cortisol is a hormone that increases the desire for high fat foods, which can result in poor eating behavior, intensified visceral adiposity, and weight gain.51-53 Further, elevated cortisol levels can lead to unsuccessful treatment response54-56 due to stress induced eating behavior.52-53 Some previous studies have attempted to target stress within the context of behavioral weight loss, but these studies have focused on generalized stress and have yielded mixed results.57-58  One type of stress that has not been addressed within the context of behavioral weight loss is perceived racial discrimination (PRD) û a major stressor which is common among non-Hispanic Blacks, and associated with depression, self-esteem, and increased risk for diabetes.62-66 It is plausible that stress associated with the experiences of perceived racial discrimination could contribute to existing disparities in adiposity and treatment outcomes. A secondary data analysis (N=43,103) of the Black Women Health Study, indicated perceived racial discrimination was associated with eight-year weight gain.69 Further, a study (N=77) conducted by Wagner and colleagues found a significant relationship between racial discrimination, insulin resistance, and waist circumference.70 These associations were significant for both Black and White women, indicating racial discrimination could have toxic effects on adiposity and overall metabolic function. Further, evidence suggests non-Hispanic Black women cope with negative emotions and stress through emotional eating,71-72 which could interfere with adherence to energy goals and contribute to disparate weight loss outcomes.  Psychological and physiological manifestations of stress associated with perceived racial discrimination could also be exacerbated by mental vigilance û a passive coping strategy that involves mentally preparing, anticipating, and ruminating about a situation that may or may not occur.73 Limited research suggests vigilance is associated with racial inequalities between non-Hispanic Blacks and non-Hispanic Whites, increased chronic conditions, blood pressure, and the biological stress response system,76-78 and as such, could be linked with treatment outcomes and could potentially moderate the relationship between perceived racial discrimination and changes in adiposity. Finally, in an effort not only to potentially elucidate drivers of this variability and potential disparities by race, but also to identify strength-based targets for future interventions, it is important to consider constructs such as social support84-85 and racial identity, 80-83 which extant data suggests might buffer the deleterious effects of these behavioral / psychological exposures.Within the cognitive domain, executive functioning has been proposed to underlie self-regulation,48 and evidence suggests that post-adolescent frontal lobe maturation continues into the third decade of life,49-50 which may correspond to neuropsychological development in associated areas of executive functioning including response inhibition, emotion regulation, and goal-directed behavior.50-52 Further, executive function deficits have been documented in adults with obesity,53 and there is some data suggesting that within brief behavioral weight loss programs, executive function is related to weight loss outcomes in adults. In one pilot study, worse set shifting and response inhibition was associated with poorer weight losses,54 and in another pilot study, better decision- making abilities were associated with better weight loss outcomes.55 Better inhibitory control and planning ability has also been associated with greater fruit and vegetable intake in adults.56 To our knowledge, the relationship between executive function and weight loss outcomes has not been examined in emerging adults. However, limited available evidence in young adults suggests that strengths in task initiation and inhibitory control are associated with intake of fruits / vegetables and avoidance of high-fat foods, respectively.57 It is plausible that greater executive function abilities may buffer the effects of the disruptors and help emerging adults persist over time with their weight loss self-regulation behaviors. However, this remains unknown. By examining these constructs within the context of this large behavioral weight loss trial, we have the opportunity to confirm whether or not these candidate predictors are in fact related to treatment outcomes, and identify novel treatment targets which can help improve future programs. In doing so, we will optimize the clinical and scientific impact achieved through a single clinical trial.  Summary of Significance: The proposed study is significant because it targets a high-risk population for whom no standard treatment exists. Given the substantial proportion of 18-25 year olds who are already overweight or obese and the looming cardiometabolic risks associated with weight gain and obesity during these years, intervention in this population is critical. Yet, no fully powered weight loss trials have been conducted in this age group. We piloted two approaches, both of which are grounded in theory and formative work û preliminary data are impressive and warrant further study. If clinically significant weight losses are achieved through these low intensity programs, this research would stand to have a substantial impact on the field, providing a model for treatment in this unique population and informing future research and policy efforts.See attached references.INNOVATION This study is innovative for the following reasons: 1)	This would represent the first fully powered weight loss trial for 18-25 year olds, for whom effective approaches to treatment are urgently needed. 2)	The intervention approaches, format and content are rooted in theory and formative work and have been tailored to meet the needs of this age group specifically.3)	Both motivation enhancement arms represent a departure from standard adult BWL and offer novel approaches to improving engagement and weight loss outcomes in this population. 4)	No previous studies have specifically targeted autonomous motivation in a web-based program, and other than our recent study, financial incentives have not been tested within a web-based intervention. Neither of the approaches has been tested with 18-25 year olds (other than in our preliminary pilot data).5)	The design provides for a head-to-head comparison of these two novel approaches to low intensity treatment with this age group, and includes a no treatment follow up period to determine whether there is differential weight loss maintenance across arms. 6)	All arms represent low intensity programs that, if efficacious, could be tested for dissemination and implementation on a larger scale in a variety of settings (e.g., employers, colleges, insurance companies).</t>
  </si>
  <si>
    <t xml:space="preserve">The potential benefits of participating in a behavioral treatment for weight loss are significant. Weight loss, healthy changes in diet, and increased exercise all have the potential to substantially improve the health of participants in both arms. Additionally, participants will receive detailed feedback based on their assessment measures, and will receive $50 for completing each of the 3- and 6- months assessment visits, and $75 for completing the 12-month assessment. </t>
  </si>
  <si>
    <t xml:space="preserve">Age between 18 and 25 years. This is a unique developmental period; large numbers of 18-25 year-olds are overweight and significant weight gain occurs during these years; this group is all but non-existent in adult BWL studies; and data suggest they do not respond as well to standard adult programs. Thus, this study seeks to specifically recruit men and women in this high-risk age group. </t>
  </si>
  <si>
    <t xml:space="preserve">Forty percent of 18-25 year olds are overweight or obese, yet this population is markedly underrepresented in behavioral weight loss (BWL) programs, and to date, no programs exist that specifically target this group for weight loss. This study will test the relative efficacy of two novel, low intensity weight loss programs designed to enhance motivation in this age group and a standard web program; all arms will be compared on initial weight loss and maintenance of weight loss following a 6-month no-treatment contact period. If efficacious, the proposed programs have potential for dissemination and could have profound public health impact by decreasing the financial and health costs associated with obesity as this generation ages. </t>
  </si>
  <si>
    <t>Training of Intervention staff: Treatment manuals have been developed to ensure the group and individual intervention sessions are delivered as intended. The interventionists will be doctoral students in clinical psychology with previous clinical experience, or individuals with a masters degree with relevant clinical and research experience. Interventionists will be trained in the study procedures and receive ongoing supervision from the PI. Training will include extensive review of the written protocol and counselorÆs manuals, as well as review of detailed counselorÆs manuals for the standard behavioral weight loss treatment programs on which this protocol is based. In addition, training will include role play exercises and direct observation / shadowing of experienced interventionists. All in-person sessions will be audiotaped; data submitted via the website and e-coaching feedback will be monitored. Dr. Bean (Co-I) will review audio and participant data on website and meet with intervention staff for supervision; Drs. LaRose and Bean will also meet regularly to review any issues that arise. This will allow Dr. LaRose to remain blinded to the treatment weights over the course of the trial but still remain actively engaged in the implementation of the trial. Training of Research / Assessment Staff: A detailed manual of operations was developed for our pilot studies and has been refined for use in this trial. Procedures are based on standard procedures used in our NHLBI-funded weight gain prevention trial (U01 HL090864) and the larger consortium of ongoing weight control trials with young adults (see www.earlytrials.org). All research staff will receive a copy of the study protocol and background reading materials. Staff will meet weekly to review until the PI is satisfied that each member of the research team has a strong understanding of the overall scope, purpose and logistics associated with the protocol. At that time, research staff will move on to training and certification in the physical assessment measures required of this study. In addition to mastering procedures outlined in the protocol, staff will observe the PI and other trained research staff members in completing the assessment measures through a series of mock assessment sessions. The PI or RC will directly observe research staff when they initially begin to conduct assessment visits on their own until she is satisfied that they have exceeded expectations in terms of both ability to build rapport with participants and complete clinical / physical measurements without error.</t>
  </si>
  <si>
    <t>The scientific benefit or importance of the knowledge to be gained is that we will learn more about which approaches to weight loss are best for this understudied age group so that this information can be provided to people and the scientific and medical community.</t>
  </si>
  <si>
    <t>Recruitment strategies proven successful in our previous work with young adults will be used, including: email blasts, posting to listservs, mass mailings, flyers, ads in newspapers and newsletters (print and online), radio ads, online radio ads, and community contacts. Only IRB approved text will be used for recruitment purposes. We will follow an established protocol that we have successfully implemented in our previous work to maximize engagement and minimize non-use attrition throughout the trial. A weekly automated email reminder will be sent prompting participants to view the new lesson and report their data using the website. If participants have not logged on to the site or reported their data within 48 hours, they will receive a follow-up email reminder. The protocol also allows for additional monthly contacts by phone as needed and incorporates specific strategies for re-engagement. We have used a similar protocol in our ongoing weight gain prevention trial, which involves a very low intensity web platform over 3 years, and monthly engagement / reporting via the website has averaged 60-70% through 2 years. These procedures were used in our pilot studies for this application, were well received by participants, and resulted in strong engagement in the program. Please see attached Recruitment Text and Taglines document.</t>
  </si>
  <si>
    <t xml:space="preserve"> Forty percent of 18-25 year olds are overweight or obese. (1) Further, young adults experience the greatest rate of weight gain with the largest gains occurring in the early twenties and among those who are already overweight. (2-4)  Moreover, it is well established that weight gain and obesity during these years is associated with increased cardiovascular risk.(2-4) This is of particular concern because young adults do not enroll in adult behavioral weight loss (BWL) programs, and the few who enroll attend fewer sessions, lose less weight, and are more likely to drop out. (5) Although the importance of developing weight control programs for young adults has been acknowledged by NIH,(6-7) to our knowledge, other than our pilot work, no programs have specifically targeted 18-25 year olds for weight loss. Lack of effective treatment in this population could have a profound impact on the individual and public health level; thus, novel and effective approaches are urgently needed.  To inform treatment development, we conducted extensive formative work with overweight 18-25 year olds (see Section C.1.d). Data indicate that young adults are willing to join a weight loss program, but prefer an individual-level, low intensity intervention, that addresses perceived barriers and content of specific interest to this age group, and relies heavily on a web-based platform. Importantly, data also support the need to enhance motivation for behavior change û lack of motivation was identified as a central barrier for weight management. Indeed, motivation plays a pivotal role in health behavior change (8-10) and autonomous motivation is positively associated with longer-term weight losses. (9-10) Yet, motivation is not specifically targeted within standard programs. An emphasis on facilitating motivation within BWL may lead to improved engagement and outcomes with 18-25 year olds. Data suggest two key drivers of motivation in this age group û autonomy and money (see Section C.1.d). Thus, interventions that facilitate autonomy and provide choices around behavioral goals or provide financial motivation for achieving these goals may hold particular appeal with this population. With this in mind, we recently pilot tested two approaches to weight loss with 18-25 year olds that were designed to enhance motivation and engagement, but with different focus û one program emphasized intrinsic motivation and sought to facilitate autonomous self-regulation, and the second program focused on extrinsic motivation and utilized monetary incentives to promote engagement and weight loss (see Sections C.1.e-f). Both programs were 3-months and included a single Weight Loss 101 group session, followed by a web-based program that included weekly lessons, a self-monitoring platform, and personalized feedback. The Autonomous Motivation intervention was rooted in Self-Determination Theory (SDT) (11-13) and was designed to promote autonomy and choice in several ways (see Section C.1.e.). The Extrinsic Motivation intervention was grounded in Learning Theory (14) and principles of behavioral economics (15-17) and provided small financial incentives for meeting self-monitoring and weight loss goals. Preliminary data for both approaches were impressive (see Section C.1.e-f). Retention and engagement were strong, and participants in both programs achieved clinically significant weight losses at 3 months (ITT=4.8% in Autonomous Motivation and 8.8% in Extrinsic Motivation). Moreover, following a 3-month no contact follow up period, maintenance of weight loss was outstanding (ITT=5.1% in Autonomous Motivation and 10.1% in Extrinsic Motivation).This study is a 3-arm randomized controlled trial to test the efficacy of these novel motivational approaches to weight loss with 18-25 year olds. Participants will be 381 18-25 year olds with a BMI of 25-45 kg/m2, randomized to: 1) Web BWL (Web), 2) Web + Autonomous Motivation (Web+Aut) or 3) Web + Extrinsic Motivation (Web+Ext). All arms will receive a 6-month program (Section C.3) followed by a 6-month no-treatment follow up period. To test for mediation, motivation will be assessed at week 2 and months 2, 4 and 6. Assessments of weight and secondary outcomes will occur at 0, 3, 6 and 12 months.Primary Aim: To test the relative efficacy of Web, Web+Aut and Web+Ext on weight change at 6 months.H1: Web+Aut will produce greater weight losses relative to Web at 6 months.H2: Web+Ext will produce greater weight losses compared with Web at 6 months.H3: Web+Ext will produce greater weight losses than Web+Aut at 6 months.Secondary Aim: To evaluate the relative efficacy of Web, Web+Aut and Web+Ext on secondary outcomes of interest (e.g., blood pressure, waist circumference, body composition, physical activity) at 6 months.H1: Web+Aut will produce greater improvements in CVD risk factors, diet and activity relative to Web.H2: Web+Ext will produce greater improvements in CVD risk factors, diet and activity relative to Web.H3: Web+Ext will produce greater improvements in CVD risk factors, diet and activity than Web+Aut.Exploratory Aim 1: Given evidence that once financial incentives are removed, substantial regain occurs, 18-20 and that autonomous self-regulation is associated with better longer-term outcomes, 9-10 we will explore whether there are differential rates of weight maintenance across all arms from 6 to 12 months.Exploratory Aim 2: If hypotheses for the primary aim are supported, we will examine mediators of outcomes consistent with our theoretical framework (e.g., autonomous motivation, extrinsic motivation).</t>
  </si>
  <si>
    <t>0 unless U grants circa 2014 had a requirement of a CAB, which would complicate matters.  I think that in our write-up, we will need to note under Limitations that we could only assess category based on information provided, which may not accurately reflect approach/design.</t>
  </si>
  <si>
    <t>HM20004076</t>
  </si>
  <si>
    <t>Medications and Metabolic Risk in psychopharmacology trials: A secondary analysis</t>
  </si>
  <si>
    <t>Briana Mezuk</t>
  </si>
  <si>
    <t>Background: The quality of life of individuals with severe mental illness has been of great importance in the last century. Medications used to treat these individuals have restored many who have become functional members of society.Psychiatric Medication History and Side Effects: When psychiatric medications first came into use for those with severe mental illness, there were many problems that came with the reduction of psychiatric symptoms. With typical antipsychotics came extrapyramidal symptoms such as acute akathisia and tardive dyskinesia that led to serious many times irreversible movement disorders (Pierre, 2005). Early antidepressants such as monoamine oxidase inhibitors (MAOIs) came with possible hypertensive crises due to interactions with certain foods, and serotonin syndrome (Flockhart, 2012).Discoveries Leading to Current Psychiatric Medications: Research was then conducted to find new medications that would still treat psychiatric symptoms, but would not cause such severe side effects (Shen, 1999). This led to the discovery of second generation or atypical antipsychotics, new antidepressant families (Ramachandraih, et al., 2011) and usage of common medications that were found to help stabilize those with bipolar disorder such as anticonvulsants. Due to the relative safety of these newer psychiatric medications compared with those used previously, they have now become the first line of defense for treatment of psychiatric illnesses, with many individuals taking these medications for extended periods of time.Current Psychiatric MedicationsÆ Side Effects and Limits of Clinical Trials: Unfortunately as these medications have become widely used, research is finding these medications are not as safe as once was thought. With extended use of these medications, many who take them are developing various metabolic conditions, most commonly obesity, diabetes and cardiovascular disease to name a few (Jann, 2014). Most research that is completed before these drugs are approved by the FDA follow participants for only a number of weeks or months with sample sizes that are not representative (Hughes and Cohen, 2010; Vazquez, et al., 2015). The FDA is also reliant on drug manufacturers to report adverse events. This does not give insight into the effects of long term use of these medications as they are now being prescribed. Psychiatric Medication Adherence: Medication adherence has long been a troubling problem for both those taking the medications and their physicians (Levin, et al., 2015; Pettit, et al., 2015). The focus has mainly been on individuals who discontinue taking their medications and why, with little focus on those who continue to take their medications even while experiencing severe side effects. However, many individuals who take psychiatric medications and have become functional choose to continue taking their medications even though they understand the possible risk of physiological side effects (Vargas-Huicochea, et al., 2014). Individuals who are psychiatrically stable and adherent should be followed as closely as their non-adherent counterparts by their physicians (Ketter, 2010). Studies of Effects of Long Term Psychiatric Medication Use Needed: Research into the long term effects of psychiatric medication use is desperately needed in order to identify which medications are correlated and possibly lead to types of severe medical conditions. The research obtained through the CATIE Schizophrenia, STEP-BD, METS, and CAMP studies begins to shed light on these questions. Not only do these studies test physiological side effects and tolerability of various psychiatric medication families, they also gather information on why individuals and their doctors continue, change or discontinue these medications. This gives insight into the severe side effects that people are tolerating as well as those that are intolerable. These studies are also longitudinal, so we can determine if and when individuals develop these physical conditions and what were the possible precipitating factors.Determining Who is At Risk for Physiological Side Effects: Finally, as we begin to understand the effects of psychiatric medications on those who take them, we can then begin to determine who is at greater risk of the physiological side effects from these medications. Research has shown that those with bipolar disorder have the highest psychiatric medication load, with many taking up to four different types and families of psychiatric medications (Weinstock, et al., 2014). This leads to a greater risk of multiple metabolic conditions as it has been found that each psychiatric medication family has slightly different metabolic risk pattern, and when combined reveal new risks (Newcomer, et al., 2004).Future Steps in Genetics: Genetic data has also been gathered in these datasets and preliminary studies are being conducted to determine who, when taking these medications, are more at risk of developing metabolic side effects. An example was found by Ramsey et al. (2014) of certain single nucleotide polymorphisms (SNPs) found that increase oneÆs risk of weight gain when taking olanzapine.References:Flockhart DA. (2012). Dietary restrictions and drug interactions with monoamine oxidase inhibitors: An update. Journal of Clinical Psychiatry, 73(Suppl 1), 17-24.Hughes S and Cohen D. (2010). Understanding the Assessment of Psychotropic Drug Harms in Clinical Trials to Improve Social Workers' Role in Medication Monitoring, Social Work, 55(2), 105-115.Jann MW. (2014). Diagnosis and treatment of bipolar disorders in adults: A review of the evidence on pharmacologic treatments. American Health &amp; Drug Benefits, 7(9), 489-499.Ketter TA. (2010). Strategies for monitoring outcomes in patients with bipolar disorder. Primary Care Companion Journal of Clinical Psychiatry, 12(Suppl 1), 10-16.Levin JB, Tatsuoka C, Cassidy KA, Aebi ME, and Sajatovic M. (2015). Trajectories of medication attitudes and adherence behavior change in non-adherent bipolar patients. Comprehensive Psychiatry, 58, 29-36.Newcomer JW, Nasrallah HA and Loebel AD. (2004). The atypical antipsychotic therapy and metabolic issues national survey: Practice patterns and knowledge of psychiatrists. Journal of Clinical Psychology, 24, S1-S6.Pettit AR and Marcus SC. (2015). Expanding patient access to quality medication-related information: The potential of medication hotlines to improve patient adherence in schizophrenia. Social Psychiatry and Psychiatric Epidemiology, 50, 735-737.Pierre JM. (2005). Extrapyramidal symptoms with atypical antipsychotics: Incidence, prevention and management. Drug Safety, 28(3), 191-208.Ramachandraih CT, Subramanyam N, Bar KJ, Baker G and Yeragani VK. (2011). Antidepressants: From MAOIs to SSRIs and more. Indian Journal of Psychiatry, 53(2), 180-182.Ramsey TL, Liu Q, and Brennan MD. (2014). Replication of SULT4A11 as a pharmacogenetic marker of olanzapine response and evidence of lower weight gain in the high response group. Pharmacogenomics, 15(7), 933û939.Shen WW. (1999). A history of antipsychotic drug development. Comprehensive Psychiatry, 40(6), 407-414.Vargas-Huicochea I, Huicochea L, Berlanga C and Fresan A. (2014). Taking or not taking medications: Psychiatric treatment perceptions in patients diagnosed with bipolar disorder. Journal of Clinical Pharmacy and Therapeutics, 39, 673û679.Vßzquez GH, Holtzman JN, Tondo L, and Baldessarini RJ. (2015). Efficacy and tolerability of treatments for bipolar depression. Journal of Affective Disorders, 183, 258-262.Weinstock LM, Gaudiano BA, Epstein-Lubow G, Tezanos K, Celis-deHoyos CE, and Miller IW. (2014). Medication burden in bipolar disorder: A chart review of patients at psychiatric hospital admission. Psychiatric Research, 216, 24-30.</t>
  </si>
  <si>
    <t>There will not be a direct benefit to participants.</t>
  </si>
  <si>
    <t>The CATIE trial was a trial to determine the best course of pharmacological management of psychotic symptoms and the sample for this trial was limited to adults between 18 and 65 years old with a diagnosis of schizophrenia. The medications used in this trial are primarily used to treat psychotic disorders.</t>
  </si>
  <si>
    <t>The goal of this study is to examine the relationship between psychotropic medication use and metabolic risk (i.e., obesity, glucose, hemoglobin A1c) for adults with schizophrenia who participated in the Clinical Anti-psychotic Trials of Intervention Effectiveness (CATIE) Schizophrenia. The research questions we will explore in this secondary data analysis are:1) What is the initial prevalence of metabolic and other medical conditions when participants enter the CATIE study?2) After the initial phase of the CATIE study, do participants' risk of metabolic and other medical conditions change?3) What were the reasons indicated by participants for stopping different medications?4) After the second phase of the CATIE study, do participants' risk of metabolic and other medical conditions change?5) Do different medications cause different metabolic and other medical effects in participants?</t>
  </si>
  <si>
    <t xml:space="preserve">We will hold in-person research team meetings at least once/month and will be in regular contact via email. </t>
  </si>
  <si>
    <t>A greater understanding of the efficacy of psychiatric medications, their tolerability, and risk of metabolic and other medical conditions for those who take them will inform those who treat individuals taking these medications in order to improve their health and quality of life.</t>
  </si>
  <si>
    <t>This study does not involve any contact/recruitment with participants. All data has already been collected, de-identified, and is stored in a repository managed by NIMH.</t>
  </si>
  <si>
    <t>This study aims to determine whether metabolic and other medical condition risk is affected by psychiatric medications taken by participants, and why participants' discontinue different medications in the CATIE Schizophrenia study.</t>
  </si>
  <si>
    <t>The CATIE Schizophrenia Trial was part of the Clinical Antipsychotic Trials of Intervention Effectiveness (CATIE) Project. The schizophrenia trial was conducted to determine the long-term effects and usefulness of antipsychotic medications in persons with schizophrenia. It was designed for people with schizophrenia who may have benefited from a medication change. The study involved the newer atypical antipsychotics (olanzapine, quetiapine, risperidone, clozapine, and ziprasidone) and the typical antipsychotics (perphenazine and fluphenazine decanoate). All participants received an initial comprehensive medical and psychiatric evaluation and were closely followed throughout the study. For most participants the study lasted up to 18 months. Everyone in the study was offered an educational program about schizophrenia and family members were encouraged to participate. The study start date was scheduled to be December 2000 and the estimated study completion date was to be December 2004.This trial was designed to consist of 1,600 patients with schizophrenia for whom a medication change may be indicated for reasons of limited efficacy or tolerability. All patients received some psychosocial treatment through study participation. Research participants and their family members were offered psychosocial interventions directed at improving patient and family understanding of the illness, decreasing the burden of illness in the family, maximizing treatment adherence, minimizing relapse, enhancing access to a range of community-based rehabilitative services and improving study retention.The trial involved three phases. In Phase I, patients were randomly assigned to one of five treatment conditions for up to 18 months:1) 320 began double-blind treatment with perphenazine (PER)2) 320 began double-blind treatment with olanzapine (OLZ)3) 320 began double-blind treatment with quetiapine (QUET)4) 320 began double-blind treatment with risperidone (RIS)5) 220 began double-blind treatment with ziprasidone (ZIP)In Phase IA, 100 patients were screened and found to have tardive dyskinesia that would otherwise be eligible for the study, and they were randomly assigned to one of the four atypical drugs in Phase IA.In Phase IB, patients who failed treatment with perphenazine in Phase I were randomly assigned to olanzapine, quetiapine, or risperidone in Phase IB.In Phase II, patients who discontinued their initial assigned atypical antipsychotic treatment in Phase I, IA, or IB for any non-administrative reason proceeded to their second assigned treatment (third for Phase IB patients) and were followed for up to the remainder of their 18-month participation, as follows:1) Patients originally assigned to one of the newer atypical antipsychotics who discontinued due to efficacy failure were randomly assigned to double-blind treatment with one of the other two newer atypical antipsychotics (OLZ, RIS, QUET) that they had not previously received (50%) or with open label clozapine (50%).2) Patients originally assigned to one of the newer atypical antipsychotics who discontinued due to tolerability failure were randomly assigned to double-blind treatment with one of the other newer atypical antipsychotics (OLZ, RIS, QUET) which they had not previously received (50%), or with ziprasidone (50%). Until ziprasidone was activated, all patients were assigned to one of the other atypical antipsychotics.Phase II lasted at least 6 months, even if that meant participants stayed in the study for more than 18 months.In Phase III, patients who discontinued Phase II were recommended open treatment with the preferred regimen based on their treatment history in the study. The treatment options included clozapine, newer atypical antipsychotics (olanzapine, risperidone, quetiapine, ziprazidone, and aripiprazole), fluphenazine decanoate, perphenazine, and dual antipsychotic therapy using two of these drugs. All treatments were double-blinded in Phases I and II except for clozapine.To answer the research questions stated previously, I will conduct a descriptive analysis to determine the prevalence of metabolic and other medical conditions in the participants when they began the CATIE study. Then I will conduct a longitudinal regression analysis with data from each time point for all participants to determine whether the risk of metabolic and other medical conditions changes as the length of time taking medications increases. I will also look at these risks by each medication used in the CATIE trial to determine if there is a difference in risk between these different medications and metabolic and other medical conditions. I will also complete a cox-proportional hazards model with results from the end of the trial to determine the metabolic and other medical condition risks from these medications as a group as well as from each specific medication. I will also run a qualitative logistic regression analysis to study what factors participants and their physicians indicated were reasons to discontinue the medications, to determine the most common reasons for discontinuation. As a final qualitative analysis, I will also run a logistic regression analysis to determine which side effects were considered tolerable for those who continued to take their assigned medications to determine if there is a pattern of tolerability that is different for those who continued their assigned medications compared to those who did not.</t>
  </si>
  <si>
    <t>HM20000002</t>
  </si>
  <si>
    <t>Incentives for Primary Care Use: A Randomized Controlled Trial in a Safety Net Setting - Withdrawn</t>
  </si>
  <si>
    <t>Cathy Bradley</t>
  </si>
  <si>
    <t>The population of interest is the low-income uninsured who are medically underserved and highly relevant to health policy. Uninsured persons are less likely than the insured to have visited a health professional in the past year and are more likely to identify the emergency department (ED) as their usual site of care.2 The ED was the setting for 25% of uninsured ambulatory care visits compared to only 8% for the privately insured and Medicare populations.3 The lack of a regular source of care leads to delays in accessing timely care and greater disease burden. Many uninsured adults have not had a primary care visit and have not received clinically-indicated preventive services. Deficits in cancer screening, cardiovascular risk reduction, and diabetes care are most pronounced among long-term uninsured adults.4 Among adults with hypertension or hypercholesterolemia, the uninsured are significantly more likely than the insured to be unaware of their condition. Similar findings are reported for uninsured adults with diabetes, even among those with uncontrolled diabetes-related complications.5-6 The absence of cancer screening is also common among those who report lack of continuity of care,7 leading to later-stage diagnosis among the uninsured.8-9 Furthermore, the uninsured are more likely to postpone or fail to receive needed medical care; less likely to be screened for a serious illness; more likely to enter the healthcare system in poorer health; receive fewer treatments, even for serious acute or chronic health conditions; and are more likely to have worse health outcomes.10One potential solution is to increase the uninsuredÆs (or newly insured following implementation of the Affordable Care Act) utilization of primary care. Primary care is positively associated with primary prevention (e.g., smoking cessation, diet), secondary prevention (early detection of a specific disease), and management of chronic health problems.11 Insurance is widely viewed as the first step toward providing access to primary care. However, insurance alone (for example, through Medicaid expansions) may not be sufficient to guarantee that primary care will be used by the newly insured. Prior research demonstrated that even among individuals who obtain insurance coverage after histories of intermittent coverage, relatively long periods of time may be necessary for them to re-establish clinically-appropriate care patterns.12 Furthermore, ED use is greater among patients who newly acquire Medicaid coverage relative to their uninsured and insured peers,13 which can be attributable to the absence of a relationship with a primary care provider (PCP). Given their critical health status and array of unmet needs, these newly-insured patients can little afford to wait to establish a primary care relationship. There is wide-spread interest in how to effectively engage patients in their healthcare. For example, 11 managed care programs participated in a Medicare Coordinated Care Demonstration Project to reduce hospitalizations and improve healthcare among enrollees who had a high risk of near-term hospitalization.14 Approaches such as supplementing telephone calls to patients with frequent in-person meetings, meeting in person with providers, acting as communication hubs for providers, delivering education to patients, providing medication management, and providing comprehensive transitional care and hospitalizations were implemented. Although these approaches resulted in fewer hospitalizations and improved patient health, they were costly and labor intensive. A low-cost approach, if shown to be effective, could be more widely implemented with relatively low costs to the healthcare system.  Healthcare reform discussions have focused on expanded insurance coverage to improve access to healthcare, and delivery system redesign to improve healthcare quality and contain costs. A transformed delivery system will require a strong emphasis on primary care.15 The Affordable Care Act (ACA) provides for federal demonstration programs to test innovative delivery models that incorporate the key functions of primary care: providing first-contact care for new health problems, comprehensive care for the majority of health problems, continuity of care, and care coordination across providers and settings.10 Under the ACA, Medicaid is set to substantially expand coverage to the low-income uninsured in 2014 (although the extent of expansion will be left to states). This represents an important step in improving access to care. However, once enrolled in Medicaid, there are unrealistic expectations that the newly insured will navigate an unfamiliar health system and use preventive care similar to the patterns observed in the insured population. A handful of programs have tried to encourage uninsured patients to use a PCP instead of the ED, but with limited success.16-18 None of these programs offered incentives to seek primary care. The recent allocation of federal funding under the ACA supports financial incentives to current Medicaid beneficiaries for participating in health improvement programs,19 but incentives to seek appropriate care have not been proposed and tested. The proposed study has the potential to have a meaningful impact on the efficiency of the safety net system and the health of the urban minority population it serves û especially as the safety net system rethinks and redistributes healthcare services in a low-income, uninsured adult population. The study has implications for Medicaid expansions under the ACA, as policymakers implement (or consider implementation, depending on the state) expansions to low-income childless adults. We propose to study a low-income uninsured adult population that receives comprehensive healthcare and coverage under an innovative program called Virginia Coordinated Care (VCC) at Virginia Commonwealth University Health System (VCUHS), a large academic safety-net system. Since individuals enrolled in the VCC would be analogous to those that would be newly covered by Medicaid expansions promoted by the ACA, their behavior and response to incentives for primary care utilization could inform how incentives can shift care-seeking behavior of low-income populations when they are given access to health insurance. We expect to observe an improvement in the health seeking behaviors and subsequent health status of patients as a result of stronger primary-care relationships. From a health policy perspective, it is imperative that these patients seek primary care and reduce other more expensive forms of health care utlization. Yet, prior experience from Medicaid populations suggests that these patients remain outside the primary care environment (see for example, Basu et al.20). Although little attention has been paid to patient-targeted cash incentives for altering healthcare utilization of the uninsured,21-22 other forms of incentives have been shown to have potential for insured populations.23-26 For example, reducing co-pays for prescription medication increases refill rates and compliance among diabetic patients27 and among patients who suffered a myocardial infarction.28 Disincentives have also been used.  For example, increasing co-pays for prescription drugs led to a 17% reduction in prescription drug utilization among Medicaid insured adults, who are likely to be very price sensitive.29 Subramanian30 found that even modest increases in prescription drug costs led to large reductions among Medicaid insured cancer patients. The low-income population is a suitable target for cash incentives because they may be more price sensitive with regard to health care and more responsive to an immediate cash reward. Disincentives (such as increased co-pays) may mean little to the low-income uninsured population because they rarely pay out-of-pocket for their healthcare. A modest and positive financial incentive, in contrast, may be an effective method for encouraging this population to establish primary care contact and subsequently lead to improved health outcomes. There is an emerging literature on the effectiveness of conditional cash transfer programs to individuals that comply with preventive health requirements. The evidence includes the poor in developing countries to encourage compliance with drug regimes for HIV/AIDS and, in the U.S., to encourage compliance with TB preventive therapy in indigent populations. In addition, cash incentives have been used in insured populations to encourage enrollment in worksite wellness programs or engagement in other prevention programs such as exercise and weight loss. 23-25,31-34   We propose to explore different levels of modest cash incentives ($25, $50) and test the effect of these incentives in a randomized controlled trial (RCT). Using a mixed-methods approach that combines data from semi-structured interviews with medical claims data, we assess PCP utilization, patient satisfaction, self-reported health status, ED, inpatient, outpatient, and pharmaceutical utilization, and incidence of preventive care. We will also explore the benefits and shortcomings of cash incentives, and qualitatively assess uninsured patient perspectives on other barriers to accessing care. Eliciting the experiences of patients through interviews will aid in understanding any moderating effects of the incentive. The combination of the quantitative and qualitative data analyzed will offer complete insight into the patientÆs decision making process to seek care.</t>
  </si>
  <si>
    <t xml:space="preserve">The lack of health care coverage leads to poor health and inappropriate health care use among the uninsured. Medicaid expansions to the uninsured adult population are a means of improving access to primary care. However, the evidence from these expansions on reducing hospitalizations and emergency department (ED) use is mixed, suggesting that barriers to primary care remain, in spite of coverage. Interventions, such as incentives (also known as conditional cash transfers), may be a means to steer patients towards a model of care that emphasizes prevention, primary care for non-emergent needs, and primary care chronic disease management. Cash incentives may generate a desired behavioral response for a relatively small price. </t>
  </si>
  <si>
    <t xml:space="preserve">The principal investigator will work closely with all persons assisting with the research to ensure that they are adequately trained and informed about the protocol and their research-related duties and functions.  Research staff will receive training on how to interact with participants during both eligibility screening and when conducting the experiment interviews. Weekly progress meetings will occur between the PI, the project manager, and the interview staff. Dr. Siminoff (co-investigator) will meet with research assistants involved in coding interviews and lead the coding sessions. The project manager will provide day-to-day supervision of all interviewers, track enrollment, drop-outs, incentive payments, and any adverse events, should they occur. The project statistician will report to Dr. Bradley (PI) on data extraction, randomization, and data monitoring. </t>
  </si>
  <si>
    <t xml:space="preserve">We propose to implement a randomized controlled trial (RCT) of incentives for an initial primary care visit within 6 months of enrollment in a health care coverage program. Study subjects are drawn from a low-income adult population that gains coverage and access to community-based primary care services under a program (the Virginia Coordinated Care program) administered by VCUHS. We will offer financial incentives to encourage an initial primary care visit within 6 months of enrollment and evaluate whether the primary care visit altered subsequent health seeking behavior and influenced patient satisfaction and other outcomes such as self-reported health status. Using a mixed methods approach, we will compare outcomes among patients who receive one of two levels of incentives ($25, $50) versus those who receive usual care. Patients will be interviewed at enrollment and at the end of the study (12 months following their enrollment) for their feedback on the incentives, their health status, and their experience with the health care system. We will also objectively assess their utilization through the analysis of medical claims until the end of the study period. All hypotheses test the $50 and $25 experimental groups against each other and the control group.  Our specific aims are to:Aim 1. Enroll low-income, uninsured adults in an RCT to test the impact of incentives on visiting a primary care provider (PCP) within 6 months of enrollment and to measure health care utilization 12 months following study enrollment. H1:  The likelihood of a PCP visit is highest in the experimental groups.H1a: Time delay to a PCP visit is shortest in the experimental groups.H1b: The average number of PCP visits is higher in the experimental groups.H2:  The use of preventive care (drawing from HEDIS measures) is higher in the experimental groups.H3: The number of total ED, non-emergent ED, inpatient and outpatient visits is lower in the experimental groups. H4: The number of pharmaceuticals used is lower in the experimental groups.H5: Total cost of health care utilization will be lower in the experimental groups.H6: The experimental groups will be more likely to re-enroll in the Virginia Coordinated Care program.Aim 2. Administer semi-structured interviews at pre-randomization and study completion to qualitatively explore the effects of incentives.H1: Satisfaction with health care services will be higher in the experimental groups. H2: Self-reported health status will be higher in the experimental groups. H3: Incentives will be the primary motivator for patients in the experimental groups to seek primary care.Incentives should steer patients in their decision to seek primary care, reduce barriers to care, and ultimately improve patient health and reduce utilization and costs through their relationship with a PCP. This study is the first of its kind to incentivize low-income patients. This population has the greatest need for health care and exerts the greatest pressure on the United StatesÆ safety net system. Furthermore, the safety net population is the target of policies such as Medicaid eligibility expansions, yet urban safety net patients are largely understudied. These patients are rarely given the opportunity to participate in research, and when they are the subjects of measures to reduce health care utilization, they are the subject of policies using negative incentives such as those that introduce cost sharing for using ED services. Alternatively, safety net providers invest in case management systems to reduce utilization. The proposed study is a departure from prior measures to reduce utilization among low-income patients by focusing on patients and using positive incentives.  The study borrows from the principles of behavioral economics to motivate patients towards primary care utilization. Once in the primary care system, we test whether primary care contact reduces more expensive forms (e.g., inpatient, ED) of health care. </t>
  </si>
  <si>
    <t xml:space="preserve">Within the VCC safety-net population, our research aims to test the effects of incentives on primary-care contact and subsequent health outcomes, healthcare utilization, patient satisfaction, and use of preventive care. All VCC patients are assigned a PCP when they enroll. We will screen newly-enrolled VCC patients for RCT eligibility. We will offer two levels of incentives relative to usual care to patients enrolled in the proposed study. We will compare outcomes of patients assigned in the highest incentive group ($50) to patients assigned to the modest incentive group ($25) and to patients assigned to usual care (no incentive, but assignment to a PCP). We will also compare incentive patients ($50, $25) to a contemporaneous group of patients that enroll in the VCC at the same time, but who are not approached for the study. Based on 11 years of experience with the VCC program, only about one-third of the patients spontaneously seek primary care.  Patients will be followed for 12 months following enrollment. Choice of Incentives We considered conducting focus groups or using other qualitative methods to determine the appropriate incentive amount, but ultimately ruled these out because of concerns regarding reliability and validity. We felt that higher incentives would always be preferred over lower incentives and that while patients might report that they would access the PCP given an incentive, we were uncertain whether this would result in an actual visit outside the focus group setting. Furthermore, those that agreed to participate in the focus group might be more motivated patients than those randomly selected from the population. Therefore, we chose the $25 and $50 incentive amounts as a way to remove any monetary barriers to seeking care. The $25 incentive is the approximate cost of round trip transportation for patients at the greatest distance from an assigned PCP. The $25 would allow potentially sick patients to take a cab, instead of the bus, to the PCP. The $50 incentive adds approximate wage or opportunity cost for two hours of time that includes time to get to and from the PCP, any wait time in the PCP office, and the time required to be seen by the PCP. These incentive levels are appropriate to compensate the population served, are not so high as to be coercive, and are low-cost relative to case management and other incentives currently used by health care plans. The incentive levels we chose are also potentially scalable to other health plans should the incentives be shown to be effective. The qualitative interviews will help us to understand why these incentives either worked or did not work based on the evidence from the trial.Study Design This study will include patients who newly enroll in VCC with no previous enrollment experience, or whose VCC membership has lapsed by one year or longer. We will enroll 1743 patients into the study and follow an additional 581 in a contemporaneous control group (sample size estimations are explained in a subsequent section). We will randomly select patients for the RCT or the contemporaneous control group. Those selected for the RCT will be invited to participate in the study at the time of enrollment in the VCC. The research coordinator will confirm that patients are eligible and follow-up with a phone call to conduct the consent conversation and schedule (or conduct, if possible) the first interview. We will use a block-RCT approach to allocate subjects within age, race, and gender groups to ensure a good balance of subject characteristics in each arm. Because we study a low-income population, some patients will not have access to a land line or cell phone or will be unwilling to participate by phone due to limited minutes on their plans. Therefore, we will provide phone cards with a set of minutes or ask patients to call from a health system phone. We will also agree to meet these individuals in a mutually convenient location to conduct the interview in person, if necessary.Upon completion of the consent forms and the initial interview, patients will be randomly assigned to one of the three study arms, no incentive, $25 incentive, and $50 incentive. It will be clearly explained to patients orally and in writing that receipt of the incentive is predicated on visiting their assigned primary care provider within 6 months of enrollment. Six months is sufficient to test the efficacy of the financial incentive, and will allow a minimum of 6 months (following an initial PCP visit) to evaluate subjectsÆ utilization. The research coordinator will query PCP claims on a weekly basis to determine if a cash payment (and which one) needs to be sent to the patient. Cash payments will be sent by the research coordinator in the form of a Visa ATM card via postal mail on a weekly basis. A letter from the study team will accompany the payment to remind them of why they are receiving the payment. A contemporaneous cohort will also be followed, but not formally enrolled in the study, to ensure that simply being in the study itself does not heighten the importance of the PCP contact or that other changes within the VCC are not influencing patient behavior. </t>
  </si>
  <si>
    <t>HM20005318</t>
  </si>
  <si>
    <t>Creation and Dissemination of a National Health Equity Index</t>
  </si>
  <si>
    <t>Many people of color, people with low incomes, and those in low-income communities face poorer health relative to national averages across the life cycle:  beginning at birth, in the form of higher rates of poor birth outcomes and infant mortality; persisting through childhood, adolescence, and adulthood, with higher rates of chronic and infectious disease and disability; and concluding at the end of life with shortened life spans.  These health inequalities are the result of a complex interplay of factors, including inadequate access to high-quality, timely health care; risky health behaviors; inequitable living and working conditions; and persistent social, economic, and political inequality and disadvantage.  Eliminating these inequities requires the assurance of conditions for optimal health for all people.  This perspective has prompted several organizations to develop health equity indexes as a means of assessing the conditions that shape health among diverse populations.  The Connecticut Association of Directors of Health (CADH), for example, developed a Health Equity Index that ôprofiles and measures the social determinants (including the social, political, economic, and environmental conditions) that affect health and their correlations with specific health outcomes (1).ö   CADHÆs Index is an internet-based tool that allows users to examine the root causes of health inequities, and promote collaboration to address them, with a focus on the development and implementation of policy strategies.  The Index provides community-specific scores on seven social determinants of health and thirteen health outcomes, as well as the correlations between them.  Several other state health departments have also developed state health equity report cards, which assess conditions for health associated with racial, ethnic, and geographic health inequities, although these have tended to be ôpoint-in-timeö assessments rather than on-going monitoring programs (2).   Similarly, the Southeastern Regional Health Equity Council, one of ten regional councils of the U.S. Department of Health and Human ServiceÆs National Partnership for Action, released a regional Health Equity Report Card, which examined inequities in access to health care and healthy food, as well as cultural competence (3).   One of the most significant ongoing national assessments of healthcare disparities can be found in the federal Agency for Health Care Research and QualityÆs annual National Healthcare Disparities Report, which assesses racial, ethnic, and socioeconomic disparities in access to and quality of health care (4).   Similarly, the World Health OrganizationÆs Global Health Observatory developed the Health Equity Monitor, to ôassess health inequities across nations, populations, and population subgroups, to provide information for policies, programmes and practices to reduce health inequity and evaluate the progress of health interventions (5).ö    These monitoring tools have successfully raised awareness of the need to assess the conditions which shape health, and the need to develop, implement, and monitor the impact of policy and systems changes designed to eliminate health inequities.  Few of these efforts, however, are ongoing, systematic, and specifically designed to assess interrelationships across health determinants, as a means of identifying the most promising intervention points, reducing ôsilosö of work, and promoting collaboration across sectors.  In addition, few of these assessment tools focus on the ôroot causesö of health inequities that are related to structural inequality û such as segregated neighborhoods, schools, and workplaces û that powerfully shape differential exposures to health risks and resources by race, ethnicity, and socioeconomic status.  We therefore propose to create a comprehensive, integrated, national monitoring tool that: ?assesses conditions for health across a comprehensive array of determinants, with a focus on structural inequality at the root of racial, ethnic, and socioeconomic health inequities;?employs metrics and indicators that are rigorous and comparable across time;?examines conditions for health among different racial, ethnic, linguistic, geographic, and socioeconomic groups; ?highlights the intersections and interrelationship of these determinants; and,?points to areas needing intervention and policy solutions at national, state, and local levels.To address this need, the National Collaborative for Health Equity (NCHE) and the Texas Health Institute (THI), working in collaboration with the Virginia Commonwealth University Center on Society and Health (CSH) propose to create a National Health Equity Index, an assessment tool that will provide a comprehensive, integrated, systematic means of measuring conditions for health across seven domains, and to identify areas where policy and systems changes could help reduce inequities. To help track the impact of these interventions over time, this Index will be compiled and released annually or semi-annually (although this proposal focuses only on the creation of the first such Index), initially focusing on determinants of health at national and state levels, with three selected local-level (i.e., county) analyses.  While our proposal initially takes a national and state-level perspective, we recognize that health equity variesùoften dramaticallyùat the local level, and that communities have different points of policy leverage for addressing these disparities.  Thus, our vision for future indexes would be to move beyond measurements for the nation and 50 states to a more granular level, such as analyzing health equity metrics across all 3,143 U.S. counties and making that information widely available for local policymakers and for data modeling research.  It will be aggressively disseminated among key stakeholders via town hall meetings, traditional and new media, professional conferences, and webinars designed to reach a broad array of health and civil rights advocacy organizations, public health practitioners, and other target audiences. 1) Connecticut Association of Directors of Health, available at http://www.cadh.org/health-equity/health-equity-index.html, accessed September 5, 2014. 2) Association of State and Territorial Health Officials, Health Equity Reports by State and Territory, available at http://www.astho.org/Programs/Health-Equity/Health-Equity-Reports-by-State-and-Territory/, accessed September 5, 2014.  3)Southeastern Health Equity Council, Southeastern Health Equity Report Card:  Focusing on Factors Related to Health Care Access, Healthy Food Access, and Cultural Competence, available at https://docs.google.com/a/nationalcollaborative.org/viewer?a=v&amp;pid=sites&amp;srcid=bnBhLXJoZWMub3JnfHJlZ2lvbjR8Z3g6NjA3MTQyZTQ5ZmY4ODg0Yw, accessed September 5, 2014. 4) Agency for Healthcare Research and Quality, National Healthcare Disparities Report, 2013, available at http://www.ahrq.gov/research/findings/nhqrdr/nhdr13/2013nhdr.pdf, accessed September 5, 2014.5)World Health Organization, Handbook on Health Inequality Monitoring, with a Special Focus on Low- and Middle-Income Countries, available at http://apps.who.int/iris/bitstream/10665/85345/1/9789241548632_eng.pdf, accessed September 5, 2014.</t>
  </si>
  <si>
    <t>There will be no participants in this study. All data used is secondary, non-identifiableso there will be no potential for direct benefits.</t>
  </si>
  <si>
    <t>To create a national index of health equity to assess conditions across an array of domains and point to areas needing intervention and policy change</t>
  </si>
  <si>
    <t>We have weekly all staff research team meetings. Also additional meetings with the entire team from different sites will be held during the entirety of the project on a as needed basis.</t>
  </si>
  <si>
    <t>This grant will support the development and dissemination of a ôNational Health Equity Indexö that will provide a comprehensive, integrated means of measuring conditions for health and health equity, across seven domains (education, income, employment, environment, housing, safety, and access to quality health care).  The index will be the first  national monitoring tool to: (1) assess conditions for health across a comprehensive array of determinants, with a ôroot causeö focus on identifying the drivers of racial, ethnic, and socioeconomic health inequities; (2) employ metrics and indicators that are rigorous and comparable across time; (3) examine conditions for health among different racial, ethnic, linguistic, geographic, and socioeconomic groups, and to the extent possible, subpopulations of interest (e.g., within racial and ethnic groups, subpopulations of different national or geographic origins); (4) highlight the intersections and interrelationship of these determinants; and (5) point both to areas needing intervention and policy solutions at national, state, and local levels, and to the types of multi-sector collaboration required of stakeholders, ideally accelerating the partnerships and action needed to improve the conditions that shape health and health equity.</t>
  </si>
  <si>
    <t>Since we are using secondary, non-identifiable data, no active recruitment of participants will be needed.</t>
  </si>
  <si>
    <t xml:space="preserve">To (1) create a national Health Equity Index as a tool for assessing the drivers of health and health disparities across a large number social determinants of health operating in seven domains (education, income, employment, physical and social environment, housing, safety, and access to quality health care); and (2) producing and disseminating reports and products that identify the most promising system-level levers for health equity within multiple racial, ethnic, socioeconomic and geographic groups and communities, laying the groundwork for a more sophisticated science of health equity measurement and policy development.  </t>
  </si>
  <si>
    <t xml:space="preserve">This project will not involve any research participants. No identifiable data will be used. All analyses are based on variables drawn from de-identified publicly available datasets and websites.Stage 1:  Literature Review.  The assessment tools cited above offer an important foundation upon which to build the Index proposed here.  NCHE and THI staff will review these and other indexes, as well as relevant literature, to identify replicable indicators, methodologies, and recommendations that are relevant for the proposed Index.  For example, the Robert Wood Johnson FoundationÆs County Health Rankings (CHR) has been an invaluable tool to raise awareness of inequities within states on the basis of ôplace;ö this literature review will draw upon lessons learned regarding data, design, and dissemination in the CHR process, as well as other benchmarks such as AmericaÆs Health Rankings.  This literature will be summarized and included in the Index as a technical appendix.Stage 2:  Identification of Advisory Committee and Indicators.  NCHE and THI staff will identify and recruit 16-18 distinguished individuals to serve on an Advisory Committee, to be composed of researchers, data scientists, practitioners in public health and other sectors, leaders of affected communities, and Robert Wood Johnson Foundation research and evaluation staff.  Particular attention will be given to identifying and recruiting committee members who are leaders in non-health sectors (e.g., criminal and juvenile justice, housing, community financing and economic development), both to draw upon innovative thinking in these sectors, as well as to improve the likelihood of ôbuy-inö and engagement from these sectors in health equity work.  This committee will be charged with identifying appropriate indicators and data sources (see Potential Indicators and Criteria for Selection, below), overseeing the IndexÆs preparation, recommending appropriate data analytic methods for answering the questions posed in this project, and engaging key stakeholders for input and collaboration in the IndexÆs release and application.  Indicators will include both ôdeficitsö as well as sources of community strength and resiliency (e.g., measures of social capital), to present a comprehensive picture of the challenges as well as assets that can be marshalled to address health inequities.  Stage 3:  Data Compilation and Analysis.  NCHE and THI staff, working in collaboration with CSH, will compile secondary data and employ methods to assess racial, ethnic, socioeconomic, and, where appropriate, geographic differences in each indicator. As detailed below, CSH has already created a large and very relevant database of state-level indictators. In the first phase of this work, THI will conduct descriptive and other statistical analyses to generate results at the national level (months 1 û 15). In a second û yet parallel û track, we will extend these analyses across all 50 states with the aim of reporting health equity metrics at the state level and exploiting this larger data set for more granular analysis.  A third, parallel track will work on test cases in three select counties. The state and local work will occur over months 4-24.  (Please see attached schematic for phases of work and a timeline.)  Where data are available, we will compare progress on each indicator relative to ôbaselineö data (e.g., 2010 data compared to more recent data collection points), and will identify measures that are both distinct to specific sectors (e.g., crowded housing), as well as those that are cross-cutting (e.g., poverty).   In this manner, we will assess both current circumstances, as well as positive or problematic changes that are occurring among populations, service sectors, and other points of focus.  Stage 4:  Report Construction.  The initial report on national data that will be released mid-project and the final report that will incorporate state and local information will provide descriptive statistics on inequities in each domain and our effort to model observed interrelationships among the many indicators, hopefully providing quantitative coefficients or factor loads that point to promising points of collaboration among the sectors engaged in health equity work. Based on this analysis, and in collaboration with the Advisory Committee, staff will generate recommendations that encourage cross-sector collaboration and community engagement.Stage 5:  Dissemination.  Advisory Committee members, NCHE, and THI staff, working with the Robert Wood Johnson Foundation, will aggressively disseminate the Index, employing a multi-pronged strategy aimed at general as well as target audiences (e.g., grassroots organizations in affected communities; public health and other practitioners; researchers; local, state, and federal health agencies).  The report will be released at a major event, and presented at subsequent professional conferences, meetings and webinars.  We will promote the reportÆs findings with traditional news media (e.g., television, print, radio) as well as social media, with a focus on building awareness of the need for ongoing measurement and correction of health and health-related inequities.  We will also look to connect the report with existing community health measurement tools, such as the County Health Rankings, and will draw upon the Advisory Panel to help disseminate the report to their constituents.  </t>
  </si>
  <si>
    <t>1 b/c community advisors represent research institutions?</t>
  </si>
  <si>
    <t>HM20003447</t>
  </si>
  <si>
    <t>Virginia Commonwealth University TrialNet Clinical Center</t>
  </si>
  <si>
    <t>Gary Francis</t>
  </si>
  <si>
    <t>Background:Type 1 Diabetes mellitus (T1DM) is an autoimmune disorder with an annual incidence of 12 û 15 new cases / 100,000 1,2. More than a dozen genetic susceptibility loci have been identified with strongest linkages on chromosomes 6 (HLA DQ ▀ gene) and 11 (insulin gene) 3. Recent data also suggest that epigenetic regulation of several inflammatory genes could contribute to T1DM risk 4. Pedigree analyses demonstrate an increased incidence in T1DM for first-degree relatives of affected probands 5 and evidence for autoimmunity (detection of anti-islet, anti-GAD and anti-insulin auto-antibodies) begins several years prior to clinical disease 6, followed by impaired insulin secretion, glucose intolerance, and finally, T1DM 7. This constellation of susceptibility loci, detectable auto-immunity and impaired insulin secretion prior to the onset of clinical disease provides a rationale for early detection, intervention, amelioration and possible prevention of T1DM. A variety of interdiction and prevention strategies have been studied under the auspices of TrialNet.Relevance to Public Health:TrialNet is an international consortium of diabetes centers specifically designed to define the natural history of subjects at-risk for T1DM, to explore the efficacy and safety of preventive strategies, to explore the efficacy and safety of strategies designed to ameliorate ▀-cell loss in newly diagnosed subjects, and to develop a genetic repository for the detection of additional loci that confer risk or protection against T1DM. The Virginia Commonwealth University (VCU) Center for Children with Diabetes and Endocrine Disease (hereafter referred to as the VCU ChildrenÆs Diabetes Center) is uniquely positioned to serve as a Clinical Center for TrialNet.Location: VCU ChildrenÆs Diabetes Center is located in Richmond, VA, a metropolitan region serving 1,208,101 persons of whom, 63% are White, 30% are Black, 3% are Asian, and 4% are other. This racial and ethnic distribution is typical for the Commonwealth of Virginia which is now home to 8 million people. Across the state, there is a Caucasian majority but strong representations from minority groups as shown in Figure 1. Most importantly, Richmond, VA is centrally located within 100 miles travel distance from all the major metropolitan areas in the Commonwealth (Figure 2).  VCU Health System: The VCU Health System (VCUHS) is the only major referral center for children and adults with T1DM in Central Virginia.  VCU is located in the middle Atlantic region, within 300 miles of 37.6 million people, and provides direct access to a diverse population of over 1.5 million. The VCU supports the only Clinical and Translational Science Award (CTSA) in the Commonwealth of Virginia and the subordinate Clinical Research Studies Unit (CRSU) provides robust support staff, clinical, and research laboratory space to both the Pediatric and Internal-Medicine Endocrine Programs. The Division of Pediatric Endocrinology is currently negotiating space for a major outreach clinic to support the care of children with diabetes and related disorders in Fredericksburg, VA which will provide ready access by automobile or commuter rail to the Northern Virginia suburbs of the Washington, DC. Experience: The Center has been a TRAILNET Affiliate since 2007 and provides direct medical care to over 750 children with T1DM, as well as 6,000 outpatient visits and admissions annually. During the period from 1 August 2013 to 31 July 2014, we diagnosed and provide continuing care for 55 children with new onset T1DM. The Pediatric Endocrine Program supports a diabetes education program recognized by the American Diabetes Association, the only diabetes camp for young children in Richmond, a support group for adolescents, a robust insulin pump program, community education and awareness programs, and a fellowship training program in pediatric endocrinology and metabolism that is fully accredited by the Accreditation Council for Graduate Medical Education. Throughout our seven year history as the VCU TrialNet Affiliate Program we have fostered close liaisons with the Central Virginia Chapter of The Juvenile Diabetes Research Foundation (JDRF), The American Diabetes Association (ADA), the Virginia Association of Diabetes Educators, and have sponsored TrialNet screening programs at diabetes camps, walks and events throughout the Commonwealth. We have nurtured our relationship with our Major Clinical Center at the University of Miami, and have promoted TRIALNET on regional television, radio, and at University campuses throughout the area. Furthermore, we have expanded the outreach of TRIALNET in Virginia by recruiting an additional affiliate site at Portsmouth Naval Medical Center under the leadership of William Scouten, MD and have forged a strong collaboration with the Departments of Internal Medicine Endocrinology at the Virginia Commonwealth University and the Hunter Holmes McGuire Veterans Administration Hospital in Richmond, VA. The principal investigator for this proposal serves on the Board of the Central Virginia Chapter of the ADA and a co-investigator (Melinda Penn, MD) serves on the Board of the Central Virginia Chapter of the JDRF. The VCU Center for Children with Diabetes has sponsored an annual day-camp for school-age children with DM (Camp Wannacure), as well as a monthly support group for adolescents, a monthly support group for parents of children with T1DM, and educational programs for school personnel, parents, and health care providers. Since the inception of Camp Wannacure, we have enrolled 96 campers who have participated in T1DM educational activities along with summer camp activities in a structured environment with medical supervision. Our support group for adolescents regularly hosts ôDiabetes Day at the Diamondö with the Richmond Professional Baseball teams, rock climbing, paint ball, and other age-appropriate events. The success of these programs has now grown to spin-off a support group for those of college age with T1DM. We have showcased TrialNet on television programs including Good Morning Virginia and the Richmond-based ôDiabetes with Rhodes Rittenourö. We have presented TrialNet missions and concepts at the annual American Academy of Pediatrics ôPediatrics at the Beachö Continuing Education Symposium in Virginia Beach (2009 and 2010), the American Academy of Pediatrics Practical Pediatrics Symposia at Las Vegas, NV, Pediatric Grand Rounds at VCUHS, Pediatric Grand Rounds at Lynchburg, VA, the Central Virginia Association of Diabetes Educators, the Mountain Association of Diabetes Educators, and multiple community education forums in and around Richmond. Our educational outreach for school personnel has been enthusiastically received with one-day symposia for ômanaging the child with diabetes in the schoolö hosted for school nurses, teachers, coaches, and others from Richmond City Schools, Chesterfield County Schools, Henrico County Schools, Hanover County Schools, Fredericksburg City Schools and Stafford County Schools. 	The VCU Center for Children with Diabetes and Endocrine Disorders is a regular sponsor of the Annual Juvenile Diabetes Research Foundation Diabetes Walk, the annual Juvenile Diabetes Research Foundation Ball, and the annual VCU Health Fair. We anticipate continued support of all these activities as the proposed VCU TrialNet Clinical Center. Furthermore, based on the success of these programs, we anticipate expansion of TrialNet presentations into internal medicine and family practice departments throughout Virginia. It is our belief that many adults with T1DM are less familiar with TrialNet programs than are families of children with T1DM and that this represents a fertile area for expansion of the TrialNet screening, prevention and interdiction. By broadening our VCU core TrialNet faculty to include associate investigators from the Internal Medicine Endocrine Programs at the VCU and the McGuire Veterans Administration Hospitals we will be well positioned to facilitate outreach and enhance recruitment from adult populations.</t>
  </si>
  <si>
    <t>TRIALNET is a consortium of diabetes centers designed to define the natural history of T1DM, to explore preventive strategies and strategies to ameliorate ▀-cell loss, and to develop a genetic repository for the detection of loci that confer risk or protection. The Virginia Commonwealth University (VCU) Center for Children with Diabetes and Endocrine Disease has served as a TrialNet Affiliate since 2007. The Center provides medical care to over 750 children with T1DM, and 6,000 outpatient visits annually. Our diabetes education program is recognized by the American Diabetes Association. We support the only diabetes camp for young children in Richmond, a support group for adolescents, a robust insulin pump program, community education and awareness. We work closely with the Juvenile Diabetes Research Foundation, The American Diabetes Association, the Virginia Association of Diabetes Educators, and have sponsored Trialnet programs throughout the Commonwealth. We promote TrialNet on regional television, radio, and at University campuses throughout the area. Specifically for this proposal, we plan to develop a VCU TrialNet Clinical Center which will support more involved and resource-intense clinical trials at VCU. The proposed Clinical Center will reduce travel time and cost for eligible subjects and will enhance recruitment into more time and resource intense clinical trials across Virginia. The VCU Center for Children with Diabetes and Endocrine Disease is uniquely positioned to serve as a TrialNet Clinical Center. VCU is centrally located in Richmond, VA. The principal investigator served as PI for the Diabetes Prevention Trial 1 and TrialNet since his arrival at VCU. We are actively engaged in the TrialNet Natural History Study, Oral Insulin for the Prevention of T1DM, and CTLA-4 Ig (Abatacept) For Prevention of Abnormal Glucose Tolerance and Diabetes in Relatives At-Risk for Type 1 Diabetes Mellitus. This proposal will provide infrastructure that will allow us to expand TrialNet activities throughout Virginia. The specific aims for this proposal are:1.	To develop a TrialNet Clinical Center at VCU which will serve as the regional site for TrialNet activities in Virginia.2.	To perform current and future TrialNet studies at the VCU TrialNet Clinical Center particularly those with greater resource requirements. 3.	To encourage and support referrals from regional Affiliates to the VCU TrialNet Clinical Center so as to increase study enrollment and subject retention.</t>
  </si>
  <si>
    <t xml:space="preserve">All members of the research team will meet prior to submission of this proposal to discuss the protocol and their duties and functions within the context of the protocol. If the protocol is approved, all members of the research team will meet to review the protocol, their duties and functions on a quarterly basis and to review study progress. Any adverse events will be communicated to all study personnel within 24 hours of recognition. Any serious adverse events will be reported to all study personnel as soon as the PI becomes aware of such events.  </t>
  </si>
  <si>
    <t>Type 1 Diabetes mellitus (T1DM) is an autoimmune disorder with an annual incidence of 12 û 15 new cases / 100,000 that currently affects almost one of every 500 school-aged children 1,2. A variety of interdiction and prevention strategies have been studied through the auspices of TrialNet. TrialNet is an international consortium of diabetes centers specifically designed to define the natural history of subjects at-risk for T1DM, to explore the efficacy and safety of preventive strategies in at-risk family members, to explore the efficacy and safety of strategies designed to ameliorate ▀-cell loss in newly diagnosed subjects, and to develop a genetic repository for the detection of additional loci that confer risk or protection against T1DM. The success of TrialNet depends on recruiting sufficient numbers of at-risk and newly diagnosed subjects to provide statistical validity for outcomes measures. The Virginia Commonwealth University (VCU) Center for Children with Diabetes and Endocrine Disease (hereafter referred to as the VCU ChildrenÆs Diabetes Center) has served as a TrialNet Affiliate since 2007. The Center provides direct medical care to over 750 children with T1DM, as well as 6,000 outpatient visits and admissions annually. The Pediatric Endocrine Program supports a diabetes education program recognized by the American Diabetes Association, the only diabetes camp for young children in Richmond, a support group for adolescents, and a robust insulin pump program, along with community education and awareness programs. Throughout our history as the VCU Trialnet Affiliate Program we have fostered close liaisons with the Central Virginia Chapter of The Juvenile Diabetes Research Foundation, The American Diabetes Association, the Virginia Association of Diabetes Educators, and have sponsored Trialnet screening programs at diabetes camps, walks and events throughout the Commonwealth. We have nurtured our relationship with our Major Clinical Center at the University of Miami, and have promoted TrialNet on regional television, radio, and at University campuses throughout the area. Specifically in regard to this proposal, we plan to expand out TrialNet participation by becoming a TrialNet Clinical Center. As a Clinical Center we will be the regional Center for more labor- and resource-intensive TrialNet studies such as Oral Insulin for Prevention of T1DM and Abatacept for Prevention of T1DM. Currently, individuals who are either enrolled in the Abatacept Prevention Trial or those who are interested in enrolling into the Abatacept Prevention Trial travel to Miami, FL for participation. By developing a TrialNet Clinical Center at VCU, we will be able to assist in subject recruitment by reducing travel costs, travel time, time away from work or school and will also be a major cost-saving to TrialNet by reducing travel expense for eligible subjects and parents (for enrolled children). We have supported and encouraged a new affiliate site at Portsmouth Naval Medical Center which augments the current Affiliate Sites at the University of Virginia and the Strelitz Diabetes Center in Norfolk, VA. By working closely with these existing Affiliates and by encouraging additional potential Affiliates to join TrialNet we will work to create a regional referral network that will provide all 8.2 million persons living in Virginia regional access to these and future TrialNet studies. The VCU Center for Children with Diabetes and Endocrine Disease is uniquely positioned to serve as a TrialNet Clinical Center. VCU is centrally located in Richmond, VA which is within 200 miles from all major metropolitan areas in Virginia. The principal investigator for the proposed Trialnet Clinical Center served as PI for the Diabetes Prevention Trial 1, and continuously as PI for TrialNet since his arrival at VCU. We are actively engaged in the TrialNet Natural History Study, Oral Insulin for the Prevention of T1DM, and CTLA-4 Ig (Abatacept) For Prevention of Abnormal Glucose Tolerance and Diabetes in Relatives At-Risk for Type 1 Diabetes Mellitus. Our long term goal is to improve the care of all children with diabetes mellitus. The purpose of this proposal is to provide infrastructure that will allow us to expand TrialNet activities throughout Virginia.  The specific aims for this proposal are:1.	To develop a TrialNet Clinical Center at VCU which will serve as the regional site for TrialNet activities in Virginia.2.	To perform current and future TrialNet studies at the VCU TrialNet Clinical Center particularly those with greater resource requirements. 3.	To encourage and support referrals from regional Affiliates to the VCU TrialNet Clinical Center so as to increase study enrollment and subject retention.</t>
  </si>
  <si>
    <t>HM20008876</t>
  </si>
  <si>
    <t>Mindfulness for Healthy Hearts</t>
  </si>
  <si>
    <t>Stephan Weinland</t>
  </si>
  <si>
    <t>Decades of research has demonstrated that mindfulness-based group interventions are associated with clinically significant improvements across a variety of physical and emotional health outcomes in a range of patient populations (e.g., Grossman et al., 2004; Smith et al., 2005; Chiesa &amp; Serretti, 2010; Winbush et al., 2007; Kabat-Zinn, 1982). Recent research has revealed specific benefits of mindfulness training (Parswani et al., 2013) as well as more general stress management skills training programs (Blumenthal et al., 2016) for cardiac patients,  including individuals post heart transplant (Gross et al., 2010) and those suffering from chronic heart failure (Sullivan et al., 2009). Improvements in psychological distress, health-related quality of life, and medical outcomes have been observed and sustained up to one year in previous studies evaluating the effects of brief, 8-12 week interventions focused on improving emotional coping skills among individuals at various stages of heart failure. Mindfulness training has also been demonstrated to improve stress levels and overall quality of life for health care professionals (Shapiro et al., 2005) and also reduces burnout (Goodman &amp; Schorling, 2012), which may improve patient care. Finally, caregivers participating in mindfulness groups have shown improvements in their overall stress levels and mental health (Whitebird et al., 2012). Taken in sum, there is support for mindfulness training generally and also specifically among individuals with heart failure to improve physical and emotional health outcomes.</t>
  </si>
  <si>
    <t>As a result of participating in the mindfulness training program, patient participants may experience reduced stress levels, improved physical functioning, better sleep, fewer symptoms of anxiety and depression, and increased overall and/or health-related quality of life.</t>
  </si>
  <si>
    <t xml:space="preserve">Based on prior literature demonstrating the physical and emotional benefits of mindfulness meditation training in heart failure patients, we hypothesize that providing mindfulness meditation training to patients with advanced heart failure will result in increased patient satisfaction with care, improved medical adherence, reduced stress levels, improved physical functioning, and fewer adverse medical outcomes including readmission and all cause mortality. We also hypothesize that participation of patient identified support people as well as members of the medical team will enhance patient participation in mindfulness groups and will enhance patient outcomes. </t>
  </si>
  <si>
    <t>The individuals involved are located at the same site. Communication will occur on a weekly or greater basis, in person and by e-mail.  The postdoctoral fellow (Dr. Cash) is directly supervised by the principle investigator (Dr. Weinland).  Both researchers work together serveral days per week.</t>
  </si>
  <si>
    <t>Mindfulness training has been offered to a variety of clinical populations; however, an ongoing, mindfulness training program open to medical inpatients as well as outpatients with the same medical condition, including support people and medical team members, is a novel clinical program. Evaluating the feasibility and effectiveness of this program on emotional and physical outcomes and quality of life will inform others involved in the psychological care of individuals with advanced heart failure about whether and how mindfulness training can be used to meet the unique needs of this population.</t>
  </si>
  <si>
    <t xml:space="preserve">Patient participants will  be identified and recruited through routine clinical service delivery. Care providers will be educated about the mindfulness training program and exclusion/inclusion criteria for participation and provided with a flyer describing the program to give to eligible patients. Patients will also be recruited by the PI and research personnel on this protocol through direct contact on the inpatient medical unit and during routine outpatient appointments. </t>
  </si>
  <si>
    <t>Our primary aim is to assess patient-reported and objective physical and emotional health outcomes for patients who participate in a mindfulness training clinical program on an inpatient cardiac unit. Our secondary aim is to assess the impact of participation of patient identified support people and participation of medical team members on patient participation and patient outcomes.</t>
  </si>
  <si>
    <t>Patients:The mindfulness training group program "Mindfulness for Healthy Hearts" will be offered to patients currently receiving care at VCU for heart failure. Patients currently hospitalized on any inpatient cardiac unit deemed medically cleared to participate in the group will be offered the opportunity to participate during hospitalization. Individuals being followed as outpatients of VCU's advanced cardiac therapies program will also be invited to participate. Patients will be permitted to bring a self-identified support person to any group session. Team members of the advanced cardiac therapy program will also be invited to participate in these group sessions.Intervention:The mindfulness training program "Mindfulness for Healthy Hearts" will consist of a rotating series of eight sessions covering topics in mindfulness and its application in coping with chronic/acute heart failure, including introduction to formal and informal mindfulness practices, group discussion and support about starting a mindfulness practice, cultivation of loving kindness, the stress response system, mindful communication, and mindful eating. The program will be based on the mindfulness-based stress reduction program (MBSR) with adaptations drawn from previous mindfulness-based programs delivered to heart failure patients (Sullivan et al., 2009).As part of the program, participants will complete routine clinical measures to track progress while participating in the groups. These measures will assess perceived stress levels, health-related quality of life, and level of mindfulness before and after receiving mindfulness training. Information from patients medical records will also be reviewed to assess physical functioning, length of hospital stay, readmission, and all cause mortality for patients who participate in these groups. All information collected to assess  this program will be entered and maintained with REDCap with access limited to only individuals involved in this program evaluation project identified on this submission. Patient identifiers including name, date of birth, medical record number, and demographic information will be stored in REDCap with relevant clinical data for clinical tracking purposes during the program. At the conclusion of this program evaluation project, no identifying data will be retained and a de-identified spreadsheet will be retained by only individuals involved in the program for dissemination of de-identified results of this quality improvement project.</t>
  </si>
  <si>
    <t>HM20011002</t>
  </si>
  <si>
    <t>Enhancing at-risk Latina Women's use of Genetic Counseling for Hereditary Breast and Ovarian Cancer: Using Mental Models to Develop Culturally Targeted Media</t>
  </si>
  <si>
    <t xml:space="preserve">Our long-term goal is to inform approaches that improve uptake of recommended genetic services in minority groups. This study will fill gaps that have potential to improve health outcomes. The study is significant because 1) it meets national priorities to enhance genetic cancer risk assessment (GCRA) in at-risk populations and 2) advances the fields of translational genomics and cancer disparities by developing an innovative approach for an underserved group that has not equally benefited from emerging genomic technologies. </t>
  </si>
  <si>
    <t>We will include persons with limited English proficiency. The countries listed in the EEA include Spain. It is possible that a potential participant could be from Spain. We have two Spanish speaking staff members with CITI certification who have been trained in on the study.  They can consent and communicate with the participants about the study.</t>
  </si>
  <si>
    <t xml:space="preserve">A. SIGNIFICANCE. Our long-term goal is to inform approaches that improve uptake of recommended genetic services in minority groups. This study will fill gaps that have potential to improve health outcomes. The study is significant because 1) it meets national priorities to enhance GCRA in at-risk populations and 2) advances the fields of translational genomics and cancer disparities by developing an innovative approach for an underserved group that has not equally benefited from emerging genomic technologies. A1. HBOC and GCRA. BRCA1/2 mutations are the most common HBOC identified mutations. BRCA1/2 unaffected mutation carriers have a 50-80% and 15-40% lifetime risk of developing breast cancer and ovarian cancer respectively. Survivors with a BRCA1/2 mutation are at higher risk of developing contralateral breast cancer than non-mutation carriers. Thus, people at-risk of HBOC face a disproportionally high cancer burden. Current guidelines recommend referral for GCRA to women at high risk for carrying a mutation including women who meet risk criteria without cancer (unaffected) and breast cancer survivors under age 50 (affected). GCRA includes genetic counseling, which covers the discussion of cancer family history, risk and benefits of testing, risk-management strategies, and potential testing for a single gene or panel testing. Receipt of a positive test is related to more appropriate treatment decisions for survivors and higher use of risk-reducing surgeries which can reduce breast cancer risk up to 90%.A2. HBOC in Latinas and GCRA. Latinas have the second highest prevalence of BRCA1/2 mutations. A study with the largest sample of high-risk Latinas2 (mostly Mexican) found that 25% were BRCA1/2 carriers. Despite the national priorities to increase diversity in GCRA participation, disparities remain rampant. Less than 10% of at-risk Latinas use genetic counseling. Latinos represent 1-4% of the population tested. In a national sample of insured young breast cancer survivors, 18% of Latinas were tested (vs. 34% of Whites). Underuse of GCRA limits LatinasÆ access to information that can inform risk management strategies or treatment decisions. Moreover, LatinasÆ low GCRA participation can hinder the testsÆ efficacy to estimate the prevalence of mutations in Latinas and to detect other founder mutations. Thus, this is a significant area of research with important clinical and research outcomes. A3. Challenges to Overcoming Underuse of GCRA. Environmental factors. GCRA cost is an important barrier for underserved populations. However, the Affordable Care Act and other programs are improving accessibility.4 GCRA resources in Spanish are scarce and only 5% of counselors speak Spanish. When medical interpreters are used in GCRA there is a great risk of miscommunication (e.g. misunderstanding of the word ôtestö). Thus, developing risk communication tools in Spanish is paramount. Psychosocial factors include limited knowledge and awareness, low health literacy and numeracy, and emotional concerns. Latinos have lower GCRA awareness than Whites (54% vs. 24%) and lower health literacy and numeracy skills. A study found that 7% of Latinos vs. 71% of Whites demonstrated enough risk understanding after genetics risk communication. Thus, there is a need to examine how underserved populations understand genomics information. Surprisingly, this area of research is lagging. Thus, we decided to develop at-risk LatinasÆ GCRA mental models to identify knowledge gaps and miscommunication problems to be addressed in a Spanish risk communication video. Research on the emotional aspects of risk communication is also limited, despite evidence suggesting that emotions can better predict health behaviors than cognitive factors. The proposed study will fill these gaps and the recent call for researchers to explore the affective, cognitive, communication, and cultural factors that need to be addressed in the delivery of genomic medicine, particularly in underserved populations.A4. Innovative Interventions are Needed. The few interventions aimed to increase GCRA among Latinas focused on improving access, awareness, and knowledge with mixed success of impacting uptake. A systems-level intervention to increase awareness and access to GCRA in Latina and African American women found that although participants showed interest in GCRA, only 25% of the women kept their counseling appointment. Thus, increasing access and awareness alone may be insufficient to reduce disparities. Addressing cultural and psychosocial factors may enhance GCRA use. Ensuring that GCRA information is culturally appropriate may be useful to Latinas; no data are available on the effectiveness of such approaches. Developing interventions to address knowledge gaps and other psychosocial factors is crucial in reducing utilization gaps in Latinas. </t>
  </si>
  <si>
    <t xml:space="preserve">Team Communication PlanThe MPIs will meet weekly and co-lead bi-weekly in-person/phone meetings that include community sites. Two yearly in-person/phone meetings will include a consultants manual of operations will be developed for this study.Training of Research Staff:All research staff will receive a copy of the study protocol and background reading materials. Saff will meet weekly to review until the PI is satisfied that each member of the research team has a strong understanding of the overall scope, purpose, and logistics associated with the protocol.  </t>
  </si>
  <si>
    <t xml:space="preserve">Following IRB approval, eligible women will be identified from appointment logs and electronic medical records by staff at community/clinic site. At VCUH, women will be identified through the Women's Health clinic; specifically, research staff will identify women who report being of Hispanic origin, and report a personal/family history of cancer. VCU RAs will mail study invitation letters to eligible participants explaining the studyÆs purpose. Two copies of a consent and an addressed/stamped envelope will be sent to potential participants along with an interest form. If the participant returns the interest form stating that she would like to participate, a VCU research assistant will call to review the consent and answer questions. The RA will review the consent again when he/she meets with the participant. At that time, the participant will sign the consent form. The RA will call those who accept and those who do not opt out in two weeks to confirm eligibility confirm interest, and review the informed consent by phone. The RA will then schedule an in-person focus group appointment to view the video. We also plan to recruit at community health events. This is where we will distribute the flyers. If women are interested and contact us we will proceed with consenting and scheduling them to participate in a focus group. </t>
  </si>
  <si>
    <t>Our experienced multidisciplinary team will conduct a risk communication intervention designed to target mental models, emotions, and cultural values. Guided by the Theory of Planned Behavior and Social Cognitive Theory, we will conduct a two-phased mixed methods study. In Phase I, we will interview key informants (n=10) and at-risk Latinas (n=20) to describe their mental models and other psychosocial factors. These data will inform the risk-benefit messages that will be evaluated in focus groups (n=20) and used to develop a YouTube-based intervention, which will be delivered via Latina actors and a trusted medical personality. In Phase II we will pilot the intervention on at-risk Latinas (n=40). Participants will complete a baseline survey, watch the 15-minute video, complete a follow-up assessment, and be referred to a patient navigator for resources. Our primary outcome is intentions to use GCRA. GCRA uptake will be assessed at 3-months. Specific aims are: Aim 1. Describe and portray LatinasÆ GCRA mental models (e.g. risks and benefits perceptions).Aim 2. Using data from Aim 1, develop the content of the risk-benefit communication messages for at-risk Latinas and incorporate these into a Spanish-language YouTube video.Aim 3. Evaluate the acceptability and pre- and post-intervention differences on the primary outcome (intentions to use GCRA) and intermediate outcomes (e.g. attitudes). We will also explore post-intervention GCRA uptake as a secondary outcome. H.2.1. The intervention will result in a significant increase in intentions to use GCRA, and in H.2.2. improvements of intermediate outcomes: knowledge, attitudes, self-efficacy, and emotional ambivalence. H.2.3. After the intervention, 30% of Latinas will participate in GCRA by 3-months post-intervention. H.2.4. The majority (=75%) will be satisfied with the intervention.This study meets the Healthy People 2020 goals to enhance GCRA in at-risk populations, and the national priorities to increase diversity in genetics research participation and incorporate emotions into cancer research.36 Findings will inform new strategies for behavioral interventions targeting Latinas and a larger trial.</t>
  </si>
  <si>
    <t xml:space="preserve">We will recruit women from the Washington, DC area, and Massey Cancer Center, Richmond, VA  who meet the following eligibility criteria: self-identify as Latino/Hispanic, &gt;21 years of age, have the cognitive ability to provide informed consent, and are at high risk of carrying a HBOC mutation using personal and family cancer histories based on the National Comprehensive Cancer Network. CBCC is the Georgetown University Lombardi Comprehensive Cancer Center community-based breast health center that provides culturally sensitive breast and cervical screening services, patient navigation, and wellness education to women in the Washington, DC area. CBCC sees approximately 1,800 patients per year (45 per week) and almost half are Latina. CBCC employs two patient navigators with one who is bilingual and Latino.  It provides navigation for survivors and promotes early detection through community outreach to over 4,000 Latinas in Washington DC, Baltimore, MD, and Richmond, VA. Patient navigators at CBCC and Nueva Vida will be trained to screen all incoming persons and determine eligibility. Each entity already collects cancer family history. GeorgetownÆs RA will send a letter to eligible participants to explain the study purposes along with a self-addressed envelope for women to accept/decline participation. The RA will call participants who accept and those who do not opt out in two weeks to confirm eligibility and interest, and schedule an in-person appointment at a convenient location. The RA will consent interested patients. Combining recruitment efforts we expect to have ~80 potentially eligible participants each year. Our consent rates in our previous research with Latinas are high (83% to ~95%),83,101 and even with a conservative estimate (70%) we will reach our at-risk Latina sample goal for Phase I (n=40) and Phase II (n=40). Key informants (n=10) for Phase I interviews will be recruited via listserves.Data Collection and Measures. Participants will complete a 20-minute baseline survey before the intervention (T0) and follow-up survey after (T1). Demographic factors: age, education, race, ethnicity, and marital status. Clinical factors: We will collect personal and family history of cancer. Cancer stage and treatment history will also be captured for survivors. Sociocultural factors will be assessed with validated scales for Latino populations including familismo (a= 90), acculturation (a=.90), and medical mistrust (a =.76). Intermediate Outcomes: GCRA knowledge and attitudes (a=.75) will be assessed using previously validated scales with Latina women.9,19 We will use TPB guidelines to assess self-efficacy (e.g. ôI am confident that I can use GCRA in the next 3 monthsö). We will adapt CaballeroÆs scale to measure ambivalence. Attitudinal ambivalence will be captured with Likert-scale direct measures (e.g. ôWhen I think about using GCRA, I have a bittersweet sensationö) and indirect measures. Indirect measures are assessed using separate items that tap into positive (e.g. GCRA use is healthy) and negative (e.g. unpleasant) attitudes and then calculating an index of indirect ambivalence. Emotional ambivalence. We will assess positive and negative anticipatory emotions (e.g. ôI feel worried when I think about using GCRA servicesö) (Yes/No) and the level of intensity on a 7-point Likert-scale and build emotional profiles (i.e. positive only, negative only, and mixed emotions). Outcome Variable: Intentions to use GCRA will be measured pre- and post-intervention with a 5-point response Likert item previously validated in Latinas e.g. ôhow likely do you think it is that you will undergo GCRA in the next 3 months?ö Secondary Outcome: Uptake of GCRA will be assessed from navigatorsÆ records three months after the intervention. Intervention Feasibility: Consent and completion rates will be assessed. Intervention Acceptability: A Likert survey will assess satisfaction.51Data Analysis. The study is designed to evaluate feasibility and to estimate effect size. As such, the sample size calculation is based on practical considerations - though we have performed power calculations for Aim 3 to evaluate minimal detectable differences. With 40 participants, a=0.05, and assuming a pre/post correlation of 0.5 for the outcomes of interest, we will have 83% power to detect an increase in intention to use GCRA from 70% to 90%, and also 87% power to detect pre/post mean changes of half a standard deviation (a medium effect size) for the intermediate outcomes (e.g. knowledge and attitudes). Aim 3. Evaluate the acceptability and pre/post-intervention differences on the primary outcome (intentions to use GCRA) and intermediate outcomes (e.g. attitudes). We will also explore post-intervention GCRA uptake as a secondary outcome. H.3.1. The intervention will result in a significant increase in intentions to use GCRA. H.3.2. The intervention will improve intermediate outcomes: knowledge, attitudes, self-efficacy, and emotional ambivalence. H.3.3. After the intervention, 30% of Latinas will participate in GCRA by 3-months post-intervention. H.3.4. The majority (=75%) will be satisfied with the intervention. For H.3.1., we will use a McNemarÆs test to compare the pre and post proportions of those who intend to use GCRA. For H.3.2., we will use paired t-tests (or Wilcoxon sign-rank tests if needed) to compare the pre and post means (distributions) of the intermediate outcomes. For H.3.3., we will estimate the proportion of those who participated in GCRA and construct a corresponding 95% confidence interval. We will use a similar approach for H.3.4. where the binary measure of interest will be satisfaction with the intervention instead of GCRA uptake. </t>
  </si>
  <si>
    <t>HM20011380</t>
  </si>
  <si>
    <t>Digital phenotyping to study VCU student experience</t>
  </si>
  <si>
    <t>0 or 2. I'm confused b/c research participants are VCU students (0) recruited through community health centers (2)?</t>
  </si>
  <si>
    <t>HM20015458</t>
  </si>
  <si>
    <t>A novel approach to reducing adiposity among young men</t>
  </si>
  <si>
    <t xml:space="preserve">Obesity plays an important role in cardiovascular health and young adult men (18-35) are at particularly high risk . Obesity is a leading cause of preventable death and contributes to over $147 billion in medical expenses annually in the United States (US).1 Extant data show that obesity is a major contributor to the development of cardiovascular disease, diabetes, and metabolic syndrome.2-5 Over half of young adults (YA) meet criteria for overweight or obesity.6 Moreover, this age group experiences substantial weight gain during these years, putting those who are already overweight at the highest risk.4,7,8 Evidence demonstrates that obesity during this critical developmental period is associated with increased risk for hypertension and hyperlipidemia,3,9 and weight gained during these years is associated with increased cardiovascular risk later in life.7  Young men in particular are at high risk for health consequences related to excess adiposityùmen who have obesity in early adulthood have double the mortality rate than men with a healthy weight.10 Furthermore, obesity related health consequences, such as cardiovascular disease, are the leading cause of death among men.11 Thus, effective intervention in this high-risk population could have a profound public health impact. YA face challenging life transitions and stressors and engage in health risk behaviors that promote unhealthy weight gain and increase the risk of developing cardiovascular disease. 12,13 Young adulthood is increasingly recognized as a critical time for intervention to promote weight regulation and improve disease risk.14-16 YA are at high risk for a myriad of unhealthy behaviors which increase their disease risk û including sharp declines in physical activity, insufficient sleep, increased consumption of fast food and meals away from home, and increased alcohol and binge drinking.17-20 In addition to traditional weight management targets of diet and physical activity, poor sleep is prevalent in this age group and is problematic because of its association with a higher BMI, elevated blood pressure, and increased risk of coronary events.21-24 As such, it is important to intervene on these health behaviors during these years to mitigate risk for cardiovascular disease which will be heightened with continuous exposure to excess adiposity. Of note, as part of the NHLBI-funded EARLY Consortium, lifestyle interventions have been adapted for young adults to address common health risk behaviors in this population.25 However, effects within scalable technology driven programs have been modest and recruitment of young men continues to be a notable challenge.25-28 Despite increased risk, young adult men do not enroll in behavioral weight loss (BWL) trials and limited work has focused on reaching this population. Contrary to randomized treatment trials in other areas, men are quite difficult to recruit in BWL trialsùrepresenting ~20% of most samples.29-33 Young adult men are even more challenging to recruitùyoung adults between 18 and 35 years of age represent less than 7% of all participants in adult BWL trials, with the majority of those being women.15 Programs adapted to meet the needs of YA have addressed barriers specific to this developmental period16,34 and utilized technology to deliver treatment programs14,25,35 to mitigate known barriers to recruitment and engagement with in-person programs. However, these adapted programs face similar issues with recruiting men as programs targeting the general adult population.26,36 Indeed, even in trials targeting YA specifically, enrollment rates of YA men range from 18-27% across studies.33,36-38 Target generic recruitment ads are necessary, but have shown to not be sufficient enough for enhancing recruitment among YA men. Studies conducted by Dr. LaRose and colleagues have utilized generic recruitment messages targeting YA men, but produced similar rates as studies that were not adapted for YA.39 In addition, in a quasi-experimental study, it was found that male-targeted ads improved recruitment rates among YA men, but these improvements were modest.40 Another reason for this difficulty in recruiting men may be lack of concern about weight management and diet.41,42 Despite these well-established challenges recruiting YA men, further adapting programs to meet the specific needs of young men may help to overcome some of these challenges in recruiting young men to enroll in BWL programs.34,39 Extant evidence suggests that when young adult men can be recruited and enrolled, they are successful with weight loss. The few men who do enroll in BWL programs fare wellùin fact, men lose 1-7kg more than women.6,12-15,43 Moreover, preliminary evidence from Dr. LaRoseÆs ongoing trial suggests that this is true within the context of a technology-mediated weight loss program targeting young adultsùwe conducted exploratory analyses in a subsample of participants and these initial findings suggest that young men are achieving weight losses double than those of the YA womenùdespite lower rates of dietary self-monitoring. Moreover, data from a large trial targeting YA show that compared to women, men fair better with weight loss when provided handouts and minimal guidance compared to programs that involve more guidance and interaction.26 While it is well established in the literature that men have a higher resting metabolic rate which may account for these sex differences in weight loss, it is unclear whether or not these large differences in weight loss could be explained by behaviors such as self-regulation since resting metabolic rate is not typically measured in BWL trials.44-47 Taken together and given observed physiological differences between men and women, these data suggest that a low touch, primarily self-guided intervention focusing on discrete intervention targets consistent with risks in this populationùincreasing fruit and vegetable intake, physical activity and sleep and decreasing fast foodùmight be sufficient to produce clinically meaningful changes in weight and adiposity, but this has not been tested.Perceived risk messaging has the potential to amplify the effects of a low touch lifestyle intervention, but such an approach has not been tested previously. Ample evidence suggests that health risk messages based in the extended parallel process model (EPPM) are effective at changing various health behaviors and perceptions.48-53 Some early work with EPPM used a fear appeal campaign to promote condom use to prevent the spread of genital warts among college students. While this work did not find the fear appeal messages to effectively change condom use behaviors, this study did show that fear appeal messages are effective at changing attitudes and intention to use condoms.48 In addition to this work with EPPM, other studies have tested how EPPM can change attitudes toward certain health behaviors including getting vaccinated, smoking, and breast cancer screening.50,52,53 Surprisingly little work has been conducted on how EPPM can be applied to an intervention to change behaviors that promote weight loss. However, one study demonstrated that health risk messages grounded in EPPM can effectively motivate men to engage in physical activity.49 Moreover, another recent study examined the efficacy of an EPPM-based training on young men enlisted in the military in Iran. This study found significant effects on perceived severity, susceptibility, knowledge, and response efficacy toward obesity management.54 Despite these promising findings for using EPPM health messages to change health behaviors, it is still unclear as to whether or not EPPM can be applied to health messages related to the risks of unhealthy excess weight. EPPM proposes that in order to change a behavior, the individual must: 1) perceive that their health behavior is severe (perceived severity) and can result in negative health outcomes (perceived susceptibility); and 2) believe that they have the ability to change the given health behavior (response efficacy). Given the EPPM constructs, it is surprising that this framework has not been utilized in BWL interventionsùnot only can these health risk messages prompt an individual to change a behavior (e.g., physical activity, diet), but the actual BWL program itself is a resource for activating response efficacy, thus resulting in behavior change. Provided the challenges in reaching men for BWL programs, young men are at high risk for developing health issues related to obesityùparticularly cardiovascular disease, the leading cause of death among men.11 Thus, there is a need for developing and testing BWL programs that are appealing to men, in order to enhance their  motivation to join and to raise awareness of the potential risks and health implications of gaining weight. Therefore, identifying effective programming has the potential for profound impact on menÆs health and reducing the risk and development of cardiovascular disease. </t>
  </si>
  <si>
    <t xml:space="preserve">Because this study is an intervention, there are direct benefits to participants anticipated, including weight loss and decreases in cardiometabolic risk. In addition, participants may be prompted to improve diet/physical activityùthough none of these benefits are guaranteed. The population at large will benefit from the findings generated in this study, which can then be used to inform the development of future interventions for this age group. </t>
  </si>
  <si>
    <t xml:space="preserve">EXCLUSION OF WOMENYoung adult men with obesity are at heightened risk for developing cardiovascular disease and mortality. Compounding these risks, young men have low concern about excess weight and are historically underrepresented in weight loss programs. Due to the challenges in recruiting and reaching young men for weight loss programs, young men are not benefiting from available weight loss treatments. Thus, targeted efforts are need to reach this high-risk population to mitigate the development of cardiovascular disease and death. As such, the proposed research will involve only young adult male participants (age 18-35). The proposed study seeks to investigate strategies for engaging young men to lose weight, a population who, as mentioned, is historically difficult to recruit and engage with weight loss studies. As such, this study is only relevant to young men, and women will be excluded from this study as their inclusion would detract from study resources and is not consistent with study goals. EXCLUSION OF CHILDRENPediatric overweight is a significant concern, but children under the age of 18 will be excluded from the current study for the following reasons. Given the developmental and environmental differences between children, adolescents, and adults, weight control trials for these populations are typically conducted separately so as to best meet the needs of the targeted age group. Further, children and adolescents have different nutritional needs than young adults and require different levels of intervention involvement than are proposed in the current program. Given the documented need for targeted intervention during young adulthood, specifically targeting men, the target age range for the proposed trial includes young men between 18 and 35 years old. </t>
  </si>
  <si>
    <t>Thirty men (age 18-35, BMI=25-45kg/m2) will be enrolled and randomized to 1 of 2 arms (assessment-only control or low touch intervention). The low touch intervention group will receive a single 90-minute group meeting in which an overview of energy balance, high-risk behaviors common to young adulthood that can increase cardiovascular disease risk, and evidence-based behavioral strategies will be covered. The session will be followed by a self-guided phase wherein participants receive a weight loss toolkit and weekly text messages designed to reinforce perceived risk through 3-months. Assessments will occur at 0 and 3-months.It is hypothesized that men in the intervention group will manifest greater changes in adiposity (i.e., percent weight loss, waist circumference, and body fat) from 0 to 3-months compared with the control group.</t>
  </si>
  <si>
    <t xml:space="preserve">Staff will receive extensive training to ensure a strong understanding of the overall scope, purpose and logistics associated with the protocol. Then, research staff will move on to training and certification in the physical assessment measures required of this study. In addition to mastering procedures outlined in the manual of operations, staff will observe the PI, Research Coordinator, or other trained team member in completing the assessment measures through a series of mock assessment sessions. The PI or Research Coordinator will directly observe research staff when they initially begin to conduct assessment visits on their own until she is satisfied that they have exceeded expectations in terms of both ability to build rapport with participants and complete clinical / physical measurements without error. All staff involved in data collection will be trained by the PI and RC and must demonstrate competence in completing physical measurements (see above). All investigators and research staff working on the proposed trial will complete Human Subjects Certification training through CITI and documentation will be on file with the VCU IRB; refresher courses will be completed annually. Required modules will include social and behavioral research, good clinical practice, and ethical treatment of human subjects. In addition, ethical treatment of participants is a core component of our manual of procedures and is part of our standardized training protocol for all research staff working on our trials. Moreover, staff working on our trials receive ongoing supervision and guidance in this area to ensure that participants are protected and that their comfort and safety is a top priority.Treatment manuals will be developed to ensure the intervention group session is delivered as intended. Drs. LaRose and Lanoye will deliver the intervention group session. Dr. Lanoye will receive training in protocol and study procedures developed by Dr. LaRose. Dr. Lanoye will be observed and provided feedback from Dr. LaRose on an audio recorded group session. Should an adverse event occur with study conduct, Dr. LaRose will be notified immediately. </t>
  </si>
  <si>
    <t xml:space="preserve">YA men are at particularly high risk for weight gain, obesity and increased cardiovascular risk. While men successfully lose weight in BWL programs once engaged, young men are difficult to recruit and retain in these programs, and as a result, are markedly underrepresented compared to women. Given that data indicate that low enrollment may be due to low concerns about weight, there is a need for identifying strategies that can enhance menÆs perceived susceptibility and severity for weight gain and obesity. Risk messages are effective at initial behavior change, but little is known about how risk messages could potentially promote weight loss among young men. More specifically, no study has previously examined the effects of these messages paired with a low touch, primarily self-guided weight loss intervention. The current study will allow us to determine whether a low touch weight loss intervention utilizing targeted health risk messages is a viable approach to promote clinically meaningful changes in adiposity and cardiovascular risk factors in young men. </t>
  </si>
  <si>
    <t>RECRUITMENT: Participants will be recruited in a single cohort for this study; we anticipate based on previous trials with this population that recruitment will span a period of two months for each study to reach the target sample size. Individuals will self-refer for participation by responding to recruitment advertisements. We will employ a community-based, multi-method recruitment approach, with specific strategies proven successful in our previous work with emerging adults. The plan will include the use of recruitment images and messages that are grounded in our formative work deployed across the following outlets: digital ads, e-mail blasts, posting to listservs (e.g., VCU TelegRAM), fliers, radio advertisements (traditional and online platforms), and community contacts, as well as site-specific recruitment at locations where the target population likely live, work and play (e.g., local festivals, campus events). To increase participation of men, targeted male recruitment ads will be used (e.g., targeted generic communication û including the word ômenö in ads, using pictures of men). In addition, we will recruit specifically in outlets / venues that have high representation (e.g., local police and fire departments, fraternities, gyms). Written recruitment materials (flyers/postcards/emails) will include a recruitment advertisement, which will include a male-targeted image or messages describing the risk(s) of excess weight, a url and phone number to learn more information about the study, as well as a limited overview on inclusion criteria (age/sex/weight).SCREENING: Prior to consent and enrollment, potential participants will provide electronic consent (via checking a box and clicking through) prior to completing a screening questionnaire via REDCap. Those individuals who prefer to complete the screening questions by phone, as opposed to the secure website, will be given the opportunity to do so; in this case, participants will provide verbal consent prior to answering any screening questions. The screener is used to assess preliminary eligibility for the study and ensure that it is safe to participate. Information collected to complete this will include self-reported personal health information and contact information. Participants who are eligible based on initial screening will be invited to attend an orientation session where detailed information about the study purpose and procedures will be provided. Individuals will be given an opportunity to ask specific questions regarding the study. Those who remain interested will begin the informed consent process, which will include the consent form being read aloud and referencing relevant portions of the earlier presentation using visuals providing an opportunity for any remaining questions to be asked. Then those who wish to participate will review and sign a consent form approved by the Institutional Review Board of Virginia Commonwealth University at the conclusion of the orientation visit. This study is subject to HIPAA regulations as deemed by the VCU IRB. Details pertaining to the use and disclosure of protected health information, per IRB and HIPAA guidelines, is outlined in the participant informed consent form. We adhere to strict procedures and protocol to protect participant data and participantsÆ interests and safety within the proposed trial.</t>
  </si>
  <si>
    <t>To determine the preliminary efficacy of a male-targeted, low touch lifestyle intervention on changes in adiposity (i.e., percent weight change, waist circumference, and body composition), and to explore young menÆs perceived experience and satisfaction with recruitment strategies and materials, intervention content, and delivery mode of the male-targeted BWL trial.</t>
  </si>
  <si>
    <t xml:space="preserve">STUDY OVERVIEWA randomized controlled trial will be conducted wherein 30 young men (18-35 years, BMI=25-45 kg/m2) will be consented and randomized to 1 of 2 arms (treatment, control). The intervention group will receive a low touch weight loss intervention delivered via a single 90-minute group meeting, accompanied by a tool kit and weekly text messages to support self-guided behavior changes through 3 months. Intervention materials will include evidence-based behavior strategies (self-monitoring weight, diet, and physical activity, meal planning tips, stimulus and portion control). The extended parallel process model will be used to frame the messaging in all treatment components, where risky health behaviors common among this age group (e.g., consumption of fast food) will be linked to weight gain and disease risk prevalent among young men (i.e., cardiovascular disease). Assessments will occur at 0 and 3 months. The control will be an assessment-only group, in which participants will be assessed at baseline and 3-month follow-up. Following completion of the study, the control group will receive handouts. These handouts will include tips for healthy living that emphasize risk areas for young adults specifically. In addition, the control group will receive a feedback report using the physical measurements collected at both study visits (0 and 3 months). The baseline feedback report will consist of health data including blood pressure, weight, BMI, and body fat percentage. The intervention group will be assessed at baseline and 3 months and participate in a semi-structured interview following completion of the intervention. Participants in the control group will receive up to $35 for participation ($25 for follow up visit, $5 for parking and transportation) and the intervention group will receive up to $45 for participation (extra $10 for semi-structured interview). AIMSAim 1. To determine the preliminary efficacy of a male-targeted, low touch lifestyle intervention on changes in adiposity (i.e., percent weight change, waist circumference, and body composition). Aim 2. To explore young menÆs perceived experience and satisfaction with recruitment strategies and materials, intervention content, and delivery mode of the male-targeted BWL trial.Recruitment Potential participants will be targeted via IRB-approved ads. Email listservs will be obtained through local Universities and community partners (e.g., local businesses) to facilitate recruitment for both men and racial / ethnic minority populations. Recruitment advertisement (see Recruitment Advertisement document) were adapted by the research team using existing generic male-targeted messages previously developed for use in Dr. LaRoseÆs trials.16,35,39,40 All messages will include an image of a YA man from a racial / ethnic minority background or fitness-related images, along with a perceived risk message based in EPPM. Each advertisement will direct individuals to a recruitment webpage located on the Opt for Health website, in which they will be provided with details about the study and requirement including specifics about eligibility requirements, treatment, follow-up visits (see Website Launchpad document), contact information for the research staff, and a link to complete an online pre-screening questionnaire. Several different cost-effective outlets that have proven to be successful in recruiting emerging adult men (18-25 years old) into Dr. LaRoseÆs ongoing clinical trial, REACH, will be used. These outlets will include mass emails (N=40 men recruited) social media advertisements (N=26 men recruited), and word-of-mouth (N=32 men recruited). In addition, since we will also be targeting YA men between 25-35, we will post fliers in the greater Richmond community where young adults frequently visit (e.g., local businesses, coffee shops), as well as send out Telegram announcements via VCU (See Telegram Announcement document). Based on past experience recruiting this population in larger trials, past studies utilizing this male-only behavioral weight loss approach, as well as formative data indicating the needs for the young male population, we believe that we will be able to meet our recruitment goal of 30 men. Study FlowSee Study Flow document for overview of study procedures. ScreeningInterested participants will be directed to the study URL to complete an online screening questionnaire via a secure platform (REDCap). Participants will be presented with an electronic consent (see Waiver of Documentation document), which will inform potential participants about the purpose of the study, how long the screening will take to complete, questions that will be asked, how their information will be protected, and that participation is completely voluntary. Participants will have to agree to this waiver (via checking a box) prior to completing the screener and will have the ability to exit or quit the screening questionnaire at any time. The screening questionnaire (see Screening document) will ask participants to provide their first and last name, contact information, questions about how they arrived to the screener, weight, height, physical activity, alcohol consumption, disordered and compensatory eating behaviors, program availability, involvement in weight loss programs, and medical history. Screening data will be reviewed by Ms. Reading (student investigator) to determine eligibility; all screeners will then be reviewed with Dr. LaRose (PI) weekly for supervision purposes. If a participant meets the inclusion criteria, Ms. Reading will contact the potential participant to schedule an orientation, where interested participants will be provided an overview of the study and informed consent. Participants will be given the chance to ask any questions and make a decision. Data will be tracked to monitor overall recruitment flow and yield, and report on reasons for exclusion and ensure participants are not being differentially excluded based on demographic characteristics. Data will be routinely monitored by the Dr. LaRose and Ms. Reading as part of recruitment and screening meetings. These data will also be used in the preparation of routine data and safety monitoring reports for the investigative team. Informed ConsentThose who appear eligible and remain interested will be invited to schedule a group in-person informed consent process, which will include a combination of didactic and talk back methods (asking questions to ensure comprehension). Risks and benefits of participation will be detailed and participants will be given the opportunity to ask any questions. Participants will then sign a consent form approved by VCUÆs IRB. Following consent, participants will be scheduled for their baseline visit.Assessments All assessment measures will be conducted within Dr. LaRoseÆs lab space by the student investigator (Ms. Reading), which is located in the extended medical campus at 830 E. Main St and easily accessible for participants by car, foot, public transport, and VCU campus connector. Ms. Reading will follow the established study protocol.  Ms. Reading is qualified to conduct assessments, given her previous experience collecting data in Dr. LaRose's larger trial. In addition, she will conduct the semi-structured interviewed and is qualified to do so, given her background in qualitative research. MeasuresDemographics. Age, race/ethnicity, income, financial strain, and employment/school status will be self-reported at baseline only.Blood Pressure. Blood pressure will be assessed with a Dinamap Carescape V100. Cuff size will be determined by arm circumference. After a 5-minute rest period and with both feet flat on floor, three readings will be taken, with at least 30-seconds between measurements.Weight, Height, BMI. Weight will be measured in light clothes, without shoes, on calibrated scales. Two measures will be taken and if the difference exceeds 0.2 kg, a third will be taken. Height will be assessed with a wall-mounted stadiometer, using standard procedures. Two measures will be taken and if the difference exceeds 0.5 cm, a third will be taken. BMI will be calculated: weight in kg/height in m2.Waist Circumference. Waist circumference will be measured using the mid-point between the highest point of the iliac crest and the lowest part of the costal margin in the mid-axillary line using a Gulick tape measure. Two measures of waist circumference will be taken and the average of the measures will be used; if the difference of the two measures exceeds 0.5 cm, a third measure will be taken.Body Composition. Body composition will be assessed via bioelectrical impedance analysis (BIA) using the Tanita BC-418 Segmental Body Composition Analyzer. Participants will be asked to fast for 4 hours, refrain from alcohol for at least 12 hours, and to refrain from strenuous exercise or sauna for 8 hours prior to testing. The primary variable of interest is percent body fat.Risk Behavior Diagnosis (RBD). The RBD is 12-item scale that was designed to measure constructs based in the EPPM. RBD has demonstrated good internal consistency and predictive validity. An adapted 15-item version of the RBD will used for the purpose of this study. Self-efficacy, perceived susceptibility, response efficacy and perceived severity will be measured using 3-items for each construct. This measure will be adapted to use obesity as the health risk for perceived susceptibility and perceived severity, and will be measured using a total of 6-items. Self-efficacy and response efficacy will be measured using 9-items. Obesity will be used as the health threat for all items assessing self-efficacy. For the recommended response, increasing fruit/vegetable intake (3-items), increasing physical activity (3-items), and gradual calorie reduction (3-items) will be assessed.Global Physical Activity Questionnaire (GPAQ). The GPAQ is a 21-item self-administered questionnaire assessing physical activity through a variety of domains including occupational physical activity, travel, and recreational activities. GPAQ is the recommended questionnaire to be used, within the context of weight control, when physical activity cannot be assessed objectively. This measure shows good reliability and validity among adults and is particularly valid for detecting changes in moderate-to-vigorous physical activity (MVPA).National Cancer InstituteÆs Dietary Screening Questionnaire (DSQ). A 26-item dietary screener will be used to assess the frequency and portion of fruits and vegetables, sugar, dairy, whole grains, calcium, fiber, red meat, and processed meat consumed within the last 24 hours (https://epi.grants.cancer.gov/nhanes/dietscreen/). This measure demonstrates good reliability and validity among adults.Common Elements Sleep Questionnaire. This is a 6-item measure developed and used in all Early Adult Reduction of weight through LifestYle intervention (EARLY) trials. The 6-items capture sleep duration on weekdays and weekend days, as well as sleep quality.Semi-structured Interviews. A semi-structured interview will be conducted, by the student investigator, with participants assigned to the intervention arm to assess participantsÆ experience with the recruitment strategies and materials, intervention content, and delivery mode (See Interview Guide document). The questions will be framed to ask participants about the helpfulness and/or unhelpfulness of study content. The interviews will be conducted at the end of the 3-month assessment after physical measures have been collected. The interviews are expected to last approximately 30 minutes and conducted by a trained interviewer with experience in conducting semi-structured interviews. All interviews will be audio-recorded and transcribed verbatim. The first 20% of interviews will be reviewed for bias and remediated prior to further interviews being conducted. RandomizationFollowing completion of the baseline assessment, all eligible participants will be randomized to either the intervention or control group. Thirty men will be randomized using a 1:1 allocation to either treatment or control, stratified by BMI (25-45 kg/m2). The randomization schema will be generated by randomization.com. Participants will be notified of their group assignment at their baseline visit immediately following the collection of height and weight data.  Participants assigned to the intervention group will be scheduled for their group meeting. InterventionCore intervention objectives and strategies were selected based on existing BWL interventions with proven effectiveness among men and YA.33,36,57-60 Key behaviors that will be targeted will include the aforementioned behaviors that are commonly problematic among YA (e.g., physical activity, sleep, fruit and vegetable intake, fast food / meals away from home). The intervention will consist of one 90-minute group based meeting, adapted specifically for YA men based on our previous YA work and our current EPPM framework, followed by a self-guided program for 3 months. Participants will receive a tool kit that includes evidence-based resources to assist them during the self-guided phase, as well as weekly health risk text messages (See Text Message Document). A key feature of the current intervention will be the integration of male-targeted risk messages within intervention components (group session, toolkit, text messages). Intervention materials will be adapted from our existing BWL materials for young adults using the EPPM framework. Group Meeting. This will involve a 90-minute group-based session that introduces men to key elements of BWL. This session will be delivered by Dr. LaRose (PI), in which Ms. Reading (student investigator) will observe. The topics will include, energy balance, self-regulation, self-monitoring weight, diet, sleep and physical activity, goal setting, and stimulus control. Attention will be given to behaviors that are high risk in the YA population, such as dysregulated sleep, meals away from home, binge drinking, consuming sugar sweetened beverages and diets high in saturated fat, and excessive sedentary behavior. During the weight loss 101 session, men will receive the intervention toolkit and reminded of the weekly text messages that will be deployed. These sessions will be co-facilitated by the PI and a trained research assistant. Dr. LaRose will oversee all sessions. Intervention Toolkit. Participants will receive a toolkit, which will include: a scale for self-weighing; handouts (key concepts and strategies covered in the group session, information on free self-monitoring apps, strategies for no-cost exercise); and sample meal plans and meal planning tips. Electronic and paper versions of the handouts will be provided. In addition, men will receive a feedback report based on measures collected during the baseline and 3-month visit. The baseline feedback report will consist of health data including blood pressure, weight, BMI, and body fat percentage. This report will show standard values for maintaining health and a risk message for values falling above recommended values to avoid heightened risk of development of a disease. The 3-month feedback report will include the same measures, along with baseline values to demonstrate progress that has been made during the program. Text Messages. Men will receive a weekly text message that includes behavioral strategies framed within the EPPM. Thirteen messages were adapted from Dr. LaRoseÆs existing message library and revised to include a perceived risk and self-efficacy component. These messages will be deployed on a weekly basis for 3 months using Google voice and will be manually sent to participants by the student investigator.RetentionAttendance at assessment visits will be critical, thus a systematic protocol used in previous and ongoing weight loss trials will be followed, in order to minimize missed assessment visits. At baseline, names and addresses of several friends and family members who can be contacted if we are unable to a reach a participant will be obtained. Participants will be able to select an appointment day and time that best suits their schedule at orientation. Timeslots spanning early morning, late morning, and early afternoon, as well as weekend slots will be offered to reduce potential barriers for attendance. Two days prior to the participants scheduled visit, a reminder call or text (participant preference) will be made to the participant to inform them of their upcoming appointment and how to prepare for their visit (e.g., fasting, clothing to wear). All participants will receive honorariums at the 3 month follow-up visit ($25 for control, $35 for treatment) for completing data collection visits, as well as compensation for parking and transportation ($5). Lastly, participants will receive personalized feedback on the results of their physical measurement following the 3 month follow-up visit. This has been used in ongoing trials within Dr. LaRoseÆs trial and have resulted in high retention rates (85-90%) over long-term follow-up with this age group. </t>
  </si>
  <si>
    <t>2 (community recruitment)</t>
  </si>
  <si>
    <t>HM20006215</t>
  </si>
  <si>
    <t>Various Delivery Methods for Teaching Mathematics</t>
  </si>
  <si>
    <t>Summer Bateiha</t>
  </si>
  <si>
    <t xml:space="preserve">For some time now, research in mathematics education has suggested that classrooms should move away from approaches to teaching mathematics that reflect a behavioristic model, in which students are passive participants (Ryan and Williams, 2007).  Instead, research trends suggest that the focus should be more meaningful instruction, through active rather than passive learning (Freeman et. al, 2014).  The idea is that information cannot be handed to students by telling them how to do mathematics but rather must be actively constructed by the students.  However, does providing engaging tasks and an active learning environment necessarily provide deeper conceptual understanding for students?  Although research has been done about the effectiveness of active learning mathematics environments, there is very little research that explores active mathematics classrooms at the collegiate level with female students in the Middle East.  Therefore, this research will explore the effects of teaching the same mathematics concepts using active learning as well as traditional teaching techniques to different sets of university students in Qatar by three different instructors.  The researchers seek to understand how providing this particular group of students with various mathematical tasks in different learning environments affect conceptual understanding of mathematical concepts.ReferencesFreeman, S., Eddy, S. L., McDonough, M., Smith, M. K., Okoroafor, N., Jordt, H., &amp; Wenderoth, M. P. (2014). Active learning increases student performance in science, engineering, and mathematics. Proceedings of the National Academy of Sciences, 111(23), 8410-8415.Ryan, J., &amp; Williams, J. (2007). Children'S Mathematics 4-15: Learning From Errors And Misconceptions: Learning from Errors and Misconceptions. McGraw-Hill Education (UK).  </t>
  </si>
  <si>
    <t>We claim that the integration of hands on activities and various innovative teaching delivery methods can help university students in Qatar better understand mathematical content.How do the teaching delivery methods and/or materials used for delivery have an impact on university students mathematical comprehension in Qatar?</t>
  </si>
  <si>
    <t>All three researchers involved in the study work at the same institution and meet to discuss the research on a weekly basis.  All three researchers have completed the required CITI program training.</t>
  </si>
  <si>
    <t xml:space="preserve">The purpose of this investigation is to understand how various teaching delivery methods and teaching materials impact university students' mathematical comprehension in Qatar.  </t>
  </si>
  <si>
    <t xml:space="preserve">This study is an inquiry into the effects of teaching mathematics in hands-on, active learning environment to collegiate students at Virginia Commonwealth University in Qatar.  The study will draw on aspects of ethnography, case study, teacher action research, and narrative inquiry.  Consent and research will take place in classroom spaces at Virginia Commonwealth University in Qatar.  The researchers / instructors of the courses will explain to the students that they would like to use classroom assignments and interactions as a part of a research project on the effects of various instructional techniques.  It will be made very clear that participation is completely voluntary and cannot affect grades for the course. Further, participants will be told that pseudonyms will be used in place of actual student names on any presented or published material. In fact, consent forms will be collected by faculty or staff members of VCUQ who will not participate in the research and will not be given to the research team until after grades have been submitted for the semester.  During the analysis period, all data sources will be kept in a locked cabinet in the researchers' office.  The data sources will be retained for a period of at least three years in case further research could draw on this data. </t>
  </si>
  <si>
    <t>HM20004520</t>
  </si>
  <si>
    <t>Black Girls Don't Cry:The Emotional Impact of The Strong Black Woman Stereotype</t>
  </si>
  <si>
    <t xml:space="preserve">The Strong Black Woman (SBW) stereotype or Black Superwoman a term coined by Michelle Wallace (1979) has been something that has plagued Black women for many years. In many ways the strong black woman is an affirming symbol. She has a superhuman capacity for facing the challenges imposed by her race, sex, and class. She is a comfort to black men, a role model for black children, and a champion of her community (Harris û Lacewell, 2001)Society has placed Black women into this box of always being strong and as a result Black women have adopted this stereotype as the ônormö. The SWB stereotype creates this notion that Black women are unbothered and resilient (Hamilton-Mason &amp; Colleagues, 2012)(Hamilton-Mason &amp; Colleagues 2009). This idea is very problematic because it dehumanizes Black women. African American women are socialized to appear strong, tough, resilient and self-sufficient. African American women are viewed (even by themselves as being impervious to the hardships of life (Thomas &amp; Colleagues, 2004). Abrams, Maxwell, Pope and Belgrave (2014) stated that the SBW has become a culturally relevant gender schema, manifesting in a specific set of behavioral and cognitive characteristics (p. 2) The use of the Strong Black Woman stereotype as an empowered tool teaches young Black women to be strong and thatÆs it. Beauboeuf û Lafontant (2007) discusses how the idea of strength is seen as honorable among all the other negative stereotypes impacting Black women. In addition, how the SWB did not arise from enslavement but rather being compared to white women, who were always seen as ladies and feminine (p. 31). The adaption of internalization techniques by Black women is very common. According to Beauboeuf û Lafontant (2009) internalization strategies suppress a growing sense that demands and displays rules that attend to being perceived as a Strong Black woman. Black women demonstrate their allegiance to the discourse and it success in convincing them of its moral authority to reign over what they feel, despite the intensity of their discrepant emotions (p. 108).The pressure to always be strong has forced Black women to repress their emotions. As a result, many Black women have adopted maladaptive coping techniques. Black women are often seen as the backbone of their families and communities and often times their needs and wants are pushed to the wayside. Black women may feel that asking for help would be seen as sign of weakness. Girls often witness their mothers and grandmothers working past the point of exhaustion without complaint (Thomas &amp; King, 2007). In an attempt to embody this revered social position African American women constantly suppress one's desires and interests while maintaining and responding to those of everyone else, in an attempt to juggle multiple responsibilities and respond to stressors (Black &amp; Peacock, 2011). Regardless if a Black woman accepts this role of the SBW the notion of her being strong and available for everyone else is forced on her. Everett, Hall, Hamilton-Mason (2010)(Lewis&amp; Colleagues, 2012) talk about how avoidance is a common coping technique among Black women (p.38) With using avoidance as a coping technique many Black women are not having conversations about understanding and assessing their emotions, instead they just push it off it the side. The SBW stereotype is does not give ôspaceö for Black women to be vulnerable and express their emotions (Mulling, 2006).Research has been conducted before on the Strong Black Woman stereotype. However, most of the research examined the relationship between stress and mental health. Stress and coping strategies have been found to be significant factors in explaining health disparities in Black women, the ôsuperwomanö role has been highlighted as a influencing the way black women experience and report stress (Woods-GiscombΘ, 2010) My research is examining how this trope impacts emotional health, which tends to get overlooked. The constant need to live up to this Strong Black Woman stereotype can be damaging in itself (Wyatt 2008). Research concerning Black womenÆs emotional health needs to be conducted so that healthy empowerment tools and coping techniques can be developed. </t>
  </si>
  <si>
    <t>Participants may not get any direct benefit from this study, but , the information we learn from the people in this study will help advance knowledge of how the Strong Black Woman stereotype impacts emotional development in Black women.</t>
  </si>
  <si>
    <t xml:space="preserve">To establish a postive correlation between the Strong Black Woman stereotype and emotional regulation. </t>
  </si>
  <si>
    <t xml:space="preserve">Weekly meetings will be held with research team </t>
  </si>
  <si>
    <t>The goal of this study is to dismantle the usage of the Strong Black Woman as a empowerment tool and explore the lasting effects this stereotype has. Specific factors will be examined to gauge Black womenÆs understanding of the Strong Black Woman stereotype</t>
  </si>
  <si>
    <t>Flyers will be placed in the commons, library and resident halls, and academic buildings. I will be in charge of participant recruitment. Potential participants will be asked to provide their VCU email I will then send them the link to the survey along with the consent form.</t>
  </si>
  <si>
    <t xml:space="preserve">The goal of this study is to dismantle the usage of the Strong Black Woman as a empowerment tool and explore the lasting effects this stereotype has. Specific factors will be examined to gauge Black womenÆs understanding of the Strong Black Woman stereotype. </t>
  </si>
  <si>
    <t xml:space="preserve">This project will be a questionnaire study administered to approximately to  25 to 30 Black/African American female students attending VCU between the ages 18 and 25. This study is a correlational study. Participants will be recruited by using flyers and word of mouth. When recruiting participants via word of mouth I will use my research description to provided participants with information about my study. After receiving permission from VCU flyers will be placed in the library, academic halls, dorms, and the commons.  RedCap will be used to house my questionnaires. Potential participants will be sent a link to the surveys and then they will be prompted to enter their eid in order to access the survey. In addition, a informed consent will be enclosed to provide potential participants with information about the study, and how their answer are secure and confidential.  The questionnaire will take approximately 35 minutes to complete. Before the participant begins the study they will have to read the informed consent. When the survey is complete a thank you note will appear in addition to a reminder that their answers to the questionnaire are confidential. </t>
  </si>
  <si>
    <t>HM20015071</t>
  </si>
  <si>
    <t>Network Analysis of Faculty in Interprofessional Activities</t>
  </si>
  <si>
    <t xml:space="preserve">	Because interdisciplinarity is essential for centers and institutes, evaluating these entities requires a unique approach.5  Traditional metrics of impact, such as amounts of external funding and counts of peer-reviewed publications, do not necessarily require interdisciplinarity and may misrepresent a center or instituteÆs impact. Instead, evaluation methods must describe the performance of an institute or center as an entity that stimulates relationships between the disciplines represented by the faculty, students, and staff who are engaged in the work of the center or institute. 	Social network analysis (SNA) is one method for evaluating the relationships between different people.6 Rather than reporting frequencies, medians, and means like typical evaluation methods, SNA seeks to describe the connections between members of a network and mathematically quantify these connections. This approach has been suggested as a method for demonstrating interdisciplinary collaboration.1 For example, when used in an evaluation of institutions who received clinical and translational science awards (CTSA), SNA revealed that intra-institutional networks became both larger and more collaborative over time; this increasing collaboration was correlated with greater academic productivity.7,8 Cross-sectional studies of centers and institutes as well as departments and multi-institutional, clinical partnerships have also demonstrated how SNA can be used to describe and evaluate collaboration.8û17	Evaluation using SNA may be particularly important for non-research centers and institutes. While research centers and institutes can be evaluatedùalbeit imperfectly--by their amount of external funding or number of publications, centers and institutes that are focused on education, community outreach, and innovation may have goals that are more distant or less easily quantified such as improved learning outcomes, benefits realized in the community, or generation of intellectual property or new products. In these situation, SNA may provide a method to identify how centers and institutes change the relationships among an institutionÆs faculty as an intermediate measure for the longer-term impact desired as part of the mission of an institution. In addition, using SNA to define the organizational stage of these entities  may help guide future strategic directions.18	The purpose of this study is to explore the utility and implications of using SNA techniques to study a center for interprofessional education (IPE). Interprofessional education is defined as when ôstudents from two or more professions learn about, from and with each other to enable effective collaboration and improve health outcomes,ö19 and centers for IPE are important to support this work.20 However, demonstrating outcomes from IPE has been a challenge because learning is often removed from the eventual benefits to patients.21,22 SNA may provide an opportunity to demonstrate how IPE changes the culture of institutions for higher education and clinical care23 as a step toward improving patient outcomes and the health of communities. The goals of this study is to: 1)	measure the network characteristics of an IPE center over three academic years, 2)	compare how these characteristics change over this time period, and3)	identify how these changes can inform the use of SNA to the evaluation and planning of centers and institutes.Citations:1. 	National Academy of Sciences, National Academy of Engineering, Institute of Medicine. Facilitating Interdisciplinary Research.; 2004. doi:10.17226/111532. 	Stahler GJ, Tash WR. Centers and Institutes in the Research University: Issues, Problems, and Prospects. J High Educ. 1994;65(5):540-554. doi:10.2307/29437773. 	Mallon WT, Bunton SA. Research centers and institutes in U.S. medical schools: a descriptive analysis. Acad Med J Assoc Am Med Coll. 2005;80(11):1005-1011.4. 	Pines JM, Farmer SA, Akman JS. ôInnovationö Institutes in Academic Health Centers: Enhancing Value Through Leadership, Education, Engagement, and Scholarship. Acad Med. 2014;89(9):1204-1206. doi:10.1097/ACM.00000000000004195. 	Hall KL, Feng AX, Moser RP, Stokols D, Taylor BK. Moving the science of team science forward: collaboration and creativity. Am J Prev Med. 2008;35(2 Suppl):S243-249. doi:10.1016/j.amepre.2008.05.0076. 	Wasserman S, Faust K. Social Network Analysis: Methods and Applications. Cambridge University Press; 1994.7. 	Aboelela SW, Merrill JA, Carley KM, Larson E. Social Network Analysis to Evaluate an Interdisciplinary Research Center. J Res Adm. 2007;38(1):61-75.8. 	Luke DA, Carothers BJ, Dhand A, et al. Breaking down silos: mapping growth of cross-disciplinary collaboration in a translational science initiative. Clin Transl Sci. 2015;8(2):143-149. doi:10.1111/cts.122489. 	Dianis NL, Wolbach TL, Spiegelman M. The NHLBI-UnitedHealth Global Health Centers of Excellence Program: Assessment of Impact of Federal Funding Through a Social Network Analysis. Glob Heart. 2016;11(1):145-148.e1. doi:10.1016/j.gheart.2015.12.00610. 	Harris JK, Wong R, Thompson K, Haire-Joshu D, Hipp JA. Networks of Collaboration among Scientists in a Center for Diabetes Translation Research. PloS One. 2015;10(8):e0136457. doi:10.1371/journal.pone.013645711. 	Hughes ME, Peeler J, Hogenesch JB, Trojanowski JQ. The growth and impact of Alzheimer disease centers as measured by social network analysis. JAMA Neurol. 2014;71(4):412-420. doi:10.1001/jamaneurol.2013.622512. 	Katerndahl D. Co-evolution of departmental research collaboration and scholarly outcomes. J Eval Clin Pract. 18(6):1241-1247. doi:10.1111/j.1365-2753.2012.01881.x13. 	Long JC, Cunningham FC, Carswell P, Braithwaite J. Patterns of collaboration in complex networks: the example of a translational research network. BMC Health Serv Res. 2014;14:225. doi:10.1186/1472-6963-14-22514. 	Long JC, Hibbert P, Braithwaite J. Structuring successful collaboration: a longitudinal social network analysis of a translational research network. Implement Sci IS. 2016;11:19. doi:10.1186/s13012-016-0381-y15. 	Nagarajan R, Peterson CA, Lowe JS, Wyatt SW, Tracy TS, Kern PA. Social network analysis to assess the impact of the CTSA on biomedical research grant collaboration. Clin Transl Sci. 2015;8(2):150-154. doi:10.1111/cts.1224716. 	Ryan D, Emond M, Lamontagne M-E. Social network analysis as a metric for the development of an interdisciplinary, inter-organizational research team. J Interprof Care. 2014;28(1):28-33. doi:10.3109/13561820.2013.82338517. 	Sciabolazza VL, Vacca R, Okraku TK, McCarty C. Detecting and analyzing research communities in longitudinal scientific networks. PLOS ONE. 2017;12(8):e0182516. doi:10.1371/journal.pone.018251618. 	Greiner LE. Evolution and revolution as organizations grow. Harv Bus Rev. 1972;50(4):37-46.19. 	World Health Organization. Framework for Action on Interprofessional Education &amp; Collaborative Practice. Geneva, Switzerland; 2010.20. 	Brashers V, Owen J, Haizlip J. Interprofessional Education and Practice Guide No. 2: Developing and implementing a center for interprofessional education. J Interprof Care. 2015;29(2):95-99. doi:10.3109/13561820.2014.96213021. 	Blue AV, Chesluk BJ, Conforti LN, Holmboe ES. Assessment and evaluation in interprofessional education: Exploring the field. J Allied Health. 2015;44(2):73-82.22. 	Paradis E, Whitehead CR. Beyond the Lamppost: A Proposal for a Fourth Wave of Education for Collaboration. Acad Med. 2018;93(10):1457. doi:10.1097/ACM.000000000000223323. 	Dow A, Thibault G. Interprofessional Education ù A Foundation for a New Approach to Health Care. N Engl J Med. 2017;377(9):803-805. doi:10.1056/NEJMp1705665</t>
  </si>
  <si>
    <t>Identification of educational leaders and possible influence of promotion and tenure processes</t>
  </si>
  <si>
    <t>Centers and institutes are designed to collect resources in order to support interdisciplinary work. Traditional measures of center productivity do not necessarily capture interdisciplinarity. For example, counts of publications or grant awards do not capture how much collaboration across disciplines was required for those accomplishments. The purpose of this study is to examine what network analysis can add to the evaluation of centers and institutes with a specific focus on a center for interprofessional education. Using standard network analysis techniques, we seek to identify whether this approach adds evaluation data that is important for understanding the impact of this center.</t>
  </si>
  <si>
    <t>We email regularly and occasionally have phone calls as needed.</t>
  </si>
  <si>
    <t>Better understanding of the evaluation of centers and institutes as well as interprofessional education</t>
  </si>
  <si>
    <t>Educational experiences under the Center for Interprofessional Education will be used to identify involved faculty. We will examine the experiences from 2014-2017. Only names, faculty appointment, and IPE experiences will be used as data to input into the analysis. No participants will be recruited or interacted with directly.</t>
  </si>
  <si>
    <t>The goals of this study is to: 1)	measure the network characteristics of an IPE center over three academic years, 2)	compare how these characteristics change over this time period, and3)	identify how these changes can inform the use of SNA to the evaluation and planning of centers and institutes.</t>
  </si>
  <si>
    <t>Center description	The Center for Interprofessional Education and Collaborative Care at Virginia Commonwealth University (VCU) in Richmond, Virginia, was approved as a center in 2013. Under this center, faculty develop, implement, and study programs that increase collaboration in healthcare through education and practice-based intervention. This center engages faculty, practitioners, staff, and students across a comprehensive health science campus where the schools of medicine, nursing, pharmacy, and dentistry, and college of health professions educate over 3,200 clinical learners each year, and an academic medical center provides both tertiary, referral care and primary care to a surrounding, underserved population. This center also engages with faculty and students from the institutionÆs other campus (including the disciplines of social work, psychology, and kinesiology) and with individuals and organizations from the surrounding community.Network construction	The study period included the academic years of 2014-2015, 2015-2016, and 2016-2017. All IPE activities and programs sponsored by this center during each of those years were included in this study. These IPE programs represented a range of required and elective activities including classroom-based credit-bearing courses, simulation-based activities, community-based health promotion experiences, and an annual continuing education symposium. For each IPE program, individuals were identified who had a role as a planner and/or educator for the program. Each of these individuals who had an academic faculty appointment was defined as a node (faculty member) in the network. Faculty were coded by the organizational unit (e.g., school) of their primary faculty appointment. Then, faculty who were involved in the same IPE program were connected by a link. Faculty could be involved in more than one IPE program and, thus, become a link between faculty involved in different programs. This process was done iteratively until a complete network was created of all faculty being connected by links based on each personÆs involvement in the same IPE program. Network analysis	For each academic year, the number of IPE programs, faculty, and connections between faculty were counted, and the change over time was calculated. In addition, several network measures were calculated:?	Network density: the proportion of actual connections to all possible connections (range: 0-1) ?	Average distance between faculty: the average length of the shortest path between all pairs of faculty members, i.e., the least number of links needed to connect every node in the network ?	Average degree: the average number of connections for each faculty member?	Betweenness centralization: a node-level measure of how often a faculty member lies on a shortest path connecting two other faculty members; betweenness centralization captures the difference in centralization between the most centralized node and all other nodes (range:0 to 1, with higher values implying a larger difference, meaning a certain faculty member or members are more central)?	Modularity: a measure of the degree to which a network breaks into communities containing members which are densely connected to each other and sparsely connected with members of other communities (range: -1 to 1 with 0 meaning connections are equal to what is expected by chance, and 1 meaning more clustered)?	Assortativity: a measure of whether similar members of the network cluster together; in this study, whether faculty from the same academic unit cluster together (range: -1, meaning linked only to members from different academic units, to 1, meaning linked only to members from the same academic unit. A value of 0 means clustering is completely by chance and not related to academic unit)</t>
  </si>
  <si>
    <t>HM20015247</t>
  </si>
  <si>
    <t>Retrospective Study of Employment Acquisition and Retention of Employees with Intellectual and Developmental Disabilities</t>
  </si>
  <si>
    <t>Carol Schall</t>
  </si>
  <si>
    <t>Paid work is the defining activity of adulthood and the activity in which most adults spend the majority of their time (Saunders &amp; Nedlee, 2014).  People with disabilities report that work is a source of identity, inclusion, financial support, and socialization (Akkerman, Janssen, Kef, &amp; Meininger, 2016; Heyman, Stokes, &amp; Siperstein, 2016; Kocman &amp; Weber, 2018; Saunders &amp; Nedlee, 2014). Further, it is now well accepted that individuals with intellectual and developmental disabilities (IDD) can work in competitive integrated employment (CIE) and earn a wage commensurate with their peers without disabilities (Wehman, et al., 2017; Winsor, et al., 2017).  In fact, public policy in the Workforce Innovation and Opportunity Act (WIOA, 2014) now defines CIE as full or part-time work at minimum wage or higher, with wages and benefits similar to those without disabilities performing the same work, and fully integrated with coworkers without disabilities. Further, it identifies CIE as the first option for employment for persons with IDD and requires it be attempted prior to considering other secluded, facility based, or sheltered work options. Even so, individuals with IDD acquire and retain CIE at a much lower rate than their peers without disabilities (Winsor, et al., 2017). While barriers to the acquisition of CIE exist, there are also practices that encourage the successful acquisition and retention of employment (Wehman, Schall, Carr, et al., 2014).Numerous pathways to employment have been developed that have increased opportunities to work in CIE for persons with IDD. The first, supported employment, was developed in the 1980s to provide an individual competitive employment placement format. This model involves one person receiving the assistance of employment support from an on-site employment specialist (Wehman, 1981).  Additionally, the staff person reduces the amount of time on the job site as the individuals with IDD increases their competence and confidence (Wehman et al., 2018). This individual model is seen by individuals with IDD and employers as more desirable than group models because it is more inclusive (Ellenkamp, Brouwers, Embregts, Joosen, &amp; Van Weeghel, 2016; Gilbride, Stensrud, Vandergoot, &amp; Golden, 2003; Heyman, Stokes, &amp; Siperstein, 2016).In the early 2000s, through the assistance of the office of Employment Disability Policy at the US Department of Labor, a new model was introduced called customized employment (Rogers, Lavin, Tran, Gantenbein, &amp; Sharp, 2008). Customized employment drew heavily on what we knew about supported employment but with much greater emphasis on using such strategies as a strategy called Discovery and Job Negotiation. Discovery focuses on providing an opportunity for job seekers with IDD to be given an opportunity to engage in conversations, in depth interviews, and community observations to acquire information about the individualÆs interest and preferences.  These activities culminate in a descriptive picture of the individual that will ultimately direct the job search process. The other strategy that is emphasized in customized employment is job negotiation.  This strategy involves intensive use of business manager meetings, tours, and informational interviews with employers to identify unmet business needs that may be met by a job seeker. The outcome of this process is a customized job description for a job that did not previously exist (Callahan &amp; Condon, 2007). The employment specialist then assists the individual in making a proposal to the business to create a job that did not previously exist (Callahan &amp; Condon, 2007). Both customized employment and supported employment have been identified in WIOA as an effective process for assisting individuals with IDD to obtain and maintain CIE (Workforce Innovation and Opportunity Act, 2014).In addition to these models, the field has seen a rapid growth of internship approaches, such as Project SEARCH and the Marriott Bridges programs, which are seen as as a critical pathways for persons with IDD to enter employment (Datson, Riehle, &amp; Rutkowski, 2012; Luecking, Fabian, &amp; Tilson, 2004). Both of these models have helped facilitate the employment of tens of thousands of persons into CIE. Both the business and the person have the opportunity to learn about each other and decide whether and what kind of work is a good option. Most recently, there has been the development of college and career readiness programs for individuals with IDD (Grigal, Hart, &amp; Weir, 2013). These programs are quite varied in length and depth, by offering anywhere from- 30 month certificate programs to 4 years of supported education coaches that help students with IDD gain a college experience and heighten the likelihood of competitive employment. These programs are based at 2-year and, increasingly, 4-year colleges. As they have developed, these programs have become increasingly effective in assisting individuals with IDD in acquiring CIE (Grgal, Hart, Papay, &amp; Smith, 2013).To date, there have been very few studies to explore the impact of these various pathways with regard to employment acquisition and retention across disabilities and time. The employment supports agency as VCU, Business Connections has utilized all of these approaches from 2000 to 2018 to deliver services to their clients with IDD. The current study offers an opportunity to retrospectively analyze the impact of each of these models across the varying disabilities represented within the group identified as individuals with IDD.Akkerman, A., Janssen, C. G. C., Kef, S., &amp; Meininger, H. P. (2016). Job satisfaction of people with intellectual disabilities in integrated and sheltered employment: An exploration of the literature. Journal of Policy and Practice in Intellectual Disabilities, 13, 205-216. Callahan, M. &amp; Condon, E. (2007). Discovery: the foundation of job development. In C. Griffin, D. Hammis, &amp; T. Geary (Eds.) The Job DeveloperÆs Handbook: Practical Tactics for Customized Employment. Baltimore: Brookes Publishing Co.Datson M., Riehle J. E., &amp; Rutkowski S. (2012). High School Transition That Works: Lessons Learned from Project SEARCH. Baltimore, MD: Paul H. Brookes Publishing Co.Ellenkamp, J. J. H., Brouwers, E. P. M., Embregts, P. J. C. M., Joosen, M. C. W., &amp; Van Weeghel, J. (2016). Work-environment related factors in obtaining and maintaining work in a competitive employment setting for employees with intellectual disabilities: A systematic review. Journal of Occupational Rehabilitation, 26, 56-69.Gilbride, D., Stensrud, R., Vandergoot, D., &amp; Golden, K. (2003). Identification of the characteristics of work environments and employers open to hiring and accommodating people with disabilities. Rehabilitation Counseling Bulletin, 46, 130-137.Grigal, M., Hart, D., Papay, C., &amp; Smith, F., (2018). Year Two Program Data Summary (2016-2017) of the TPSID Model Demonstration Projects. Boston, MA: University of Massachusetts Boston, Institute for Community Inclusion.Heyman, M. ,Stokes, J. E., &amp; Siperstein, G. N. (2016). Not all jobs are the same: Predictors of job quality for adults with intellectual disabilities. Journal of Vocational Rehabilitation, 44, 299-306. Kocman, A. &amp; Weber, G. (2018). Job satisfaction, quality of work life and work motivation in employees with intellectual disability: A systematic review. Journal of Applied Research in Intellectual Disabilities, 31, 1-22.Luecking, R. G., Fabian, E. S., &amp; Tilson, G. P. (2004). Working Relationships: Creating Career Opportunities for Job Seekers with Disabilities through Employer Partnerships. Baltimore, Brookes Publishing Co.Rogers, C. Lavin, D., Tran, T., Gantenbein, T., &amp; Sharpe, M. (2008). Customized employment: Changing what it means to be qualified in the workforce for transition-aged youth and young adults. Journal of Vocational Rehabilitation, 28(3), 191-207.Saunders, S.L. &amp; Nedlec, B. (2014). What work means to people with work disability: A scoping review. Journal of Occupational Rehabilitation, 24, 100-101.Wehman P., Schall C., Carr S., Targett P., West M., &amp; Cifu G. (2014). Transition from school to adulthood for youth with autism spectrum disorder: What we know and what we need to know. Journal of Disability Policy Studies, 25, 30-40. doi:10.1177/1044207313518071Wehman, P., Schall, C. M., McDonough, J., Graham, C., Brooke, V., Riehle, J. E., . . .  Avellone, L. (2017). Effects of an employer-based intervention on employment outcomes for youth with significant support needs due to autism.  Autism, 21, 276-290. doi:10.1177/1362361316635826.Wehman, P., Taylor, J., Brooke, V., Avellone, L., Whitenburg, H., Ham, W., Brooke, A., &amp; Carr, S. (2018). Toward competitive employment for persons with intellectual and developmental disabilities: What progress have we made and where do we need to go. Research and Practice for Persons with Severe Disabilities, 43, 131-144.Winsor, J. Timmons, J., Butterworth, J., Shepard, J., Landa, C., Smith, F., à Landim, L. (2017). State Data: The National Report on Employment Services and Outcomes.  Boston, MA: University of Massachusetts Boston, Institute for Community Inclusion.Workforce Innovation and Opportunity Act of 2014, 113 U.S.C.A. º 3101 et seq.</t>
  </si>
  <si>
    <t>We are targeting adults with IDD as they are the focus of this study. The rationale is to investigate the impact of employment supports on competitive employment outcomes for adults with IDD</t>
  </si>
  <si>
    <t>The research questions used to guide this confidential records review are:1. Do adults with Intellectual and Developmental Disabilities (IDD)  successfully attain competitive employment?2. Do adults with IDD  successfully retain competitive employment?3. How long does it take for persons with IDD to gain competitive employment and reach stabilization when using a supported employment model from point of referral to stability on the job?4. What is the mean time of job retention in employment for adults with IDDD in competitive employment who used a supported employment model to acquire and maintain employment?5. How many hours of job development, job site training, and follow-along are required to maintain adults with IDD in successful competitive employment?6. What in what industries and what types of jobs do individuals with IDD acquire and maintain?7. Are there clinical characteristics that differentiate employment outcomes for adults with IDD?8. Are there differences between the various specific disabilities represented in the group identified as IDD with regard to the acquisition and retention of competitive employment?</t>
  </si>
  <si>
    <t xml:space="preserve">All personnel will receive regular review and update on responsibilities and research related activities from the PI and Co-I's on a monthly basis during individual and research team meetings.  </t>
  </si>
  <si>
    <t>The employment outcomes for adults with IDD have largely been identified as poor. Additionally, there is a paucity of research on the employment support models that result in successful outcomes. This study will contribute to the existing literature by describing the types of supports that result in employment for adults with IDD.</t>
  </si>
  <si>
    <t>We will not recruit additional participants for this study.</t>
  </si>
  <si>
    <t>The goal of this study is to review the records, with all identifying information removed, of the supported employment services and outcomes for adults with IDD (all above the age of 18 years old) who have received supported employment services from a supported employment vendor between January 1, 2000 and December 31, 2018.</t>
  </si>
  <si>
    <t>In summary, individuals with IDD have poor employment rates in community based competitive environments.Preliminary research indicates that supported employment, customized employment, internships, and college experience can help individuals with IDD with gaining and maintaining work in their communities. However, service providers are not prepared to offer this intense and individualized vocational support service. Instead, individuals with IDD are going into sheltered work, working in group models, or receiving day support services. Overall, support to facilitate integration in the community including employment is lacking and there has been a paucity of research toward developing more effective intervention programs. Unfortunately, unemployment puts individuals with IDD at risk for social exclusion and negatively impacts their overall quality of life. More research on effective interventions is needed to help ensure a better future.Therefore, we plan a retrospective observational study that would provide for a larger N and more data on the types of jobs, time involved in interventions and retention rates in competitive employment. We used a retrospective observational approach in order to mirror the challenges experienced by the ôeveryday community providerö. These data were collected over an 18 year period from 2000 to December 31, 2018. Specifically, we propose a review of existing data on supported employment provided by VCU Business Connections to adults with IDD seeking competitive employment various employment support models. Data includes diagnosis, types of services provided, number of hours of intervention during the provision of services, and outcomes achieved (employment status, type of employment, employer industry, job duties, length of employment, wages earned, benefits earned.)</t>
  </si>
  <si>
    <t>HM20016572</t>
  </si>
  <si>
    <t>VCU Art of Nursing: Dialogic Looking with Nursing Students in an Art Museum</t>
  </si>
  <si>
    <t>There is a script to be read for informing the students of the research study and their ability to opt out of their reflections being included in the study as well as a script to be read for informing the IPE study staff of their ability to opt out of their reflections or words being included in the study. These opt-out discussions occur at the beginning of every Spring (January) and Summer (May) semester.</t>
  </si>
  <si>
    <t xml:space="preserve">Specific aims:1. Develop art educational practice in a museum context that determines appropriate teaching strategies responsive to the needs of nursing students.2. a) Strengthen nursing effectiveness at the bedside through art; this includes enhanced perception, communication, and reflection.b) Compare traditional track nursing students with accelerated bachelor track nursing students with regard to the development of nursing effectiveness at the bedside through art.c) Investigate the role of metacognition in nursing through dialogic looking at art.3. Describe characteristics of an effective art/science collaborative model of interprofessional education that can be replicated. </t>
  </si>
  <si>
    <t>Art of Nursing is a collaborative, action research project that relies on a mixed methods (quantitative and qualitative) approach to data collection and analysis.  The program is organized according to academic semester; each semester consists of two educational sessions, all of which are held at the Virginia Museum of Fine Arts (VMFA).  Art education graduate student facilitators plan and lead the 1.5-hour art observation exercises for nursing students, incorporating nursing student and faculty responses into subsequent sessions.  As an action research project, describing the process of the session design is an integral part of this study.  However, in general, each session will include a selection of artworks at the VMFA, a set of perception and communication activities related to those artworks and nursing practice, and a final reflection of the experience on Blackboard.  The choice of the specific artworks and specific pedagogical strategies are variable depending on assessment and reflection on previous experiences.  To support this evaluative process, art educators and clinical faculty will participate in short group meetings at the conclusion of each museum session to share feedback from the day's experience.  Art educators will extend this collaborative approach through additional group planning meetings that focus on incorporating student and colleague responses into upcoming sessions.  In this way, this action research is truly interprofessional education.During each museum visit, the graduate student facilitators will have the option to carry a personal recording device to enable transcription of each educational session.  The personal recording device will record the graduate student facilitator's words ONLY.  Reflection and planning meetings may also be recorded in order to capture group conversation among the IPE study staff.  In either of these scenarios, if an individual wishes to opt out of having their words recorded at any time, they may choose to do so.  Additionally, any personally identifiable information contained in the recording will be removed during the transcription process.Existing program records include reflections written by graduate student facilitators and nursing student participants since Spring and Summer 2012 semesters.  Graduate student facilitator reflections are uploaded in document form on the program google drive.  Nursing student reflections were collected from the course Blackboard site, stripped of identifiers, and are now housed in document form on the program google drive.In Summer 2014 through Summer 2015, we piloted using a tool to objectively assess student growth.  To this end, we identified the Metacognitive Awareness Inventory (MAI) as a tool for assessing student growth in their ability to think about their own thinking.  According to Shraw and Dennison (1994) and Martinez (2006), metacognition refers to the ability to reflect upon, and understand, monitor, and control oneÆs learning. 	Several instruments to measure metacognition have been developed for use in specialpopulations including adolescents with moral distress (Swanson &amp; Hill,1993), children with learning disabilities (Stone &amp; May, 2002) and anxiety disorders (Bacow et al, 2009), traumatic brain injury (Wilson, Donders, &amp;Nguyen, 2009), schizophrenia (Bacon, Huet, &amp; Danion, 2011), post traumatic stress disorder (Bennett &amp; Wells, 2010), and in gifted children (Sastre-Riba, 2011). However, the Metacognitive Awareness Inventory (MAI), developed by Schraw and Dennison (1998) is specifically designed for adults (attached). In factor analysis and other psychometric testing, the MAI evidenced good reliability and validity with an internal consistency ranging from .93 to .88. They suggest that employing the MAI may be a helpful strategy in planning metacognitive training such that we are proposing in the Art of Nursing project. We have collected the MAI prior to the art-based museum intervention (Time 1) and again following the intervention (Time 2). The MAI consists of 52 statements with True-False responses and requires about 8-10 minutes to complete. Data Analysis	In addition to coding our qualitative data, descriptive statistics will be employed for theMetacognitive Awareness Inventory and summarized as group data: mean, range of scores, and standard deviations. The StudentÆs t-test is deemed an appropriate statistical measure for comparing pre- (Time 1) and post- (Time 2) intervention differences. Correlational statistics will be used to determine the degree of relationships among variables. We will analyze both qualitative and quantitative data for correlational patterns and themes.</t>
  </si>
  <si>
    <t>HM20014363</t>
  </si>
  <si>
    <t>A Video Training App to Foster Independence at Work</t>
  </si>
  <si>
    <t>Enhanced workforce participation (Priority #4), through the development of technology to increase access to employment, promote sustained employment and support employment, is critically important for individuals with disabilities. Individuals with intellectual/developmental disability (IDD) have the highest rate of unemployment and underemployment in the United States (ODEP, 2012; ODEP, 2017). In contrast, society has realized that individuals with IDD, even those with severe IDD, can be productive and yield meaningful work (Brown &amp; Kessler, 2014; Butterworth, Migliore, Nord, &amp; Gelb, 2012). In concert with the shift towards greater independence, the United States Senate and House included individuals with IDD in the passing of the Workforce Innovation and Opportunity Act (WIOA), which took effect on July 1, 2015 (ôWIOA Overview,ö n.d.). While research and policy hold great potential for individuals with disabilities to participate in meaningful and gainful employment, there is a gap between policy and the levels of independent employment experienced by individuals with disabilities, including IDD. In supported employment, job coaches work with individuals with disabilities, including IDD, to assist with job analysis, integration of the worker at the job site, and job training (McHugh, Storey, &amp; Certo, 2002). In this capacity, job coaches can promote independence for individuals with disabilities on the job site. Job coaching is one of the responsibilities held by direct service workers (DSWs) (Arnold, 2016). At present, however, the vast potential held by job coaches to advance the independence of individuals with disabilities on the job site is accompanied by a crisis in the DSW workforce (Arnold, 2016). Part of the crisis is the limited instruction provided to job coaches and other DSWs (The Lewin Group, 2008; Arnold,  2016; USDHHS, 2006).The Attainment Company will bridge the gap between the potential and the experience of individuals with disabilities, including IDD, to achieve a maximum level of independent employment with the proposed Take on Training with Attainment mobile app. Job coaches will learn how to maximize the potential of people they support at the job site through instruction provided by the app. As a result, more individuals with disabilities will achieve the highest possible level of independence with work.</t>
  </si>
  <si>
    <t xml:space="preserve">The potential for direct benefit to the participants is having support from job coaches with more individualized and specialized training. </t>
  </si>
  <si>
    <t>The beneficial impact of individuals with IDD and other disabilities in Take on Training with Attainment is to maximize the independence, well-being, and health of people with disabilities, and their families and caregivers by facilitating the maximum possible level of independence at work.The focus is directly on expanding the employment opportunities for underemployed individuals with disabilities, including IDD, by developing resources for job coachesIn Phase I, we will measure the beneficial impact of the app on both job skills workers and the individuals they serve in supported employment work. The new knowledge will improve the abilities of individuals with disabilities to execute choice in the community and will expand societyÆs capacity to provide full opportunities and accommodations for its citizens with disabilities, yielding a measurable beneficial impact for the target population of individuals with disabilities. The impact of on-demand, as-needed training for the job coaches will be positively felt by both businesses and people with disabilities. The need for labor in our countryÆs reducing workforce has already compelled large national corporations to seek workers with disabilities as an untapped labor pool. Qualified, competent job skills staff at the workplace, providing appropriate training and support, will build business and service provider partnerships to both meet the needs of the business and provide employment opportunities for people with disabilities.Hypothesis: The Take on Training with Attainment App will increase Job CoachÆs comfort in providing support to individuals with disabilities as measured by self-report on the targeted skills (e.g., making contact with employers, job matching, fading support, addressing work readiness, goal setting, and mindfulness) from pre- intervention to post intervention. Research Questions 1: Does the implementation of the Take on Training with Attainment App increase Job CoachÆs perceived availability  in providing support to individuals with disabilities as measured by self-report on the targeted skills (making contact with employers, job matching, fading support, addressing work rediness, goal setting, and mindfulness) from pre- intervention to post intervention?Research Question 2: Do individuals with disabilities, working with job coaches who are participants in the Take on Training with Attainment App study will report a more positive perception of how they feel like job seeking is going from pre intervention to post intervention?Research Question 3: Do individuals with disabilities, working with job coaches who are participants in the Take on Training with Attainment App study will report more characteristics of self-determination from pre-intervention to post-intervention as measured by the AIR self-determination scale and the ARC self-determination scale (sections 1,3, and 4)?Research question4: Do individuals with disabilities, working with job coaches who are participants in the Take on Training with Attainment App study will report increased levels of community belonging and integration as measured by the Quality of Life Questionnaire (Qol_Q) social belonging/community integration subscale?</t>
  </si>
  <si>
    <t>The research team including consultants will have monthly meetings to discuss recruitment, data collection, and analysis, potential project changes, and other pertinent study information. All email communication will be sent through secure email (Zixmail). All discussions of prototype will be held confidentially and detailed notes and account of the meeting will be taken.</t>
  </si>
  <si>
    <t>The project will result in the development of and validation of a mobile technology-based intervention to enable individuals with intellectual disability to achieve the highest level integrated employment by providing instruction to job coaches to facilitate independence of individuals with disabilities participating in supported employment. The potential positive results far outweigh the minimal risks involved in participation in this project.</t>
  </si>
  <si>
    <t xml:space="preserve">Participant identification: Dr. Baker and Dr. Carr will determine potential eligible participants and by reaching out to groups who facilitate employment for individuals with intellectual disabilities. (e.g., Service Source in Oakton, Virginia and The Choice Group in Richmond, Virginia).Procedures for recruitment &amp; screening:I will send an email to the sites for them to send out to their contacts who may meet criteria. Secondary data û N/A û No databases will be queried with search items.Participant identification &amp; contact information: An email of invitation and description of the study will be sent to all employment specialists and their clients, and families who meet inclusion criteria.Timing &amp; recruitment activities: Participants will be recruited in the first month of the project (October, 2018). If the first email does not recruit the necessary minimal number of individuals Follow-up email will be sent with subject line "Second Attempt" or "Third Attempt". The second email will be sent 1 week after initial email has been sent. The third email will be sent 2 weeks after the initial email has been sent. Where &amp; how procedures completed: Recruitment procedures will be completed at the identified agencies in the vicinity of Richmond VA and Las Vegas NV. Recruitment will proceed until up to 10 participants have been identified as available for Focus Group participation (both sites) and up to 15 to participate in the evaluation of the App (Richmond VA).Who to recruit &amp; respond: Job coaches and clients who work on job sites under the guidance of a job coach.Recruitment materials what and how: An email of recruitment will be sent to agencies identified as interested in participation. During the initial screening process, Drs. Carr or Baker will present the potential participant with a hard copy of the consent form and verbally review the information presented in the text. Potential participants will be able to ask questions regarding participation and will be provided with contact information in the event they have questions following the interview. Review of consent procedures will occur at an agreed upon location for each potential participant. Potential participants will be informed of the opportunity to take consent materials home to review before signing, if desired. In the event that this occurs, continuation with the intake process will be delayed until the potential participant has sufficient time to review, ask questions, and provide consent. If preferred, potential participants will be able to bring a parent or other individual to the interview.Screening activity procedures performed: Drs. Carr and Baker will execute screening activities for participation. Screening will identify individuals employed by a participating agency as a job coach for an individual with an intellectual disability (ID) or is an individual identified with ID working with a job coach on a job site supported by the agency, and agree to participate in the research. </t>
  </si>
  <si>
    <t>The goal of the project is for the Take on Training mobile app to bridge the gap betweenthe potential and the experience of individuals with disabilities, including IDD, to achieve awork maximum level of independent employment by providing on-demand instruction to job coachesto learn how to maximize the potential of individuals they support at the job site. As a result,more individuals with disabilities will achieve the highest possible level of independence withwork. The research project will measure the beneficial impact of the app for both job coachesand the individuals they serve in supported employment work. The new knowledge will improvethe abilities of individuals with disabilities to execute choice in the community and will expandsocietyÆs capacity to provide full opportunities and accommodations for its citizens withdisabilities, yielding a measurable beneficial impact for the target population of individuals withdisabilities. The impact of on-demand, as-needed training for the job coaches will be positivelyfelt by both businesses and people with disabilities. The need for labor in our countryÆs reducingworkforce has already compelled large national corporations to seek workers with disabilities asan untapped labor pool. Qualified, competent job skills staff at the workplace, providingappropriate training and support, will build business and service provider partnerships to bothmeet the needs of the business and provide employment opportunities for people withdisabilities.</t>
  </si>
  <si>
    <t xml:space="preserve">ò	Study designAcross the study, the Attainment Company will develop a prototype app, Take on Training, which will be evaluated by job coaches and their clients. In both focus groups, participants will be led in a facilitated discussion about the importance, level of training, and level of experience (job coaches &amp; individuals with disabilities) or level of challenge (families or caregivers) the participants feel about the topic areas identified for instructional video vignettes. Focus groups are scheduled to take place in two geographic regions, Richmond, VA and Las Vegas, NV, by two of the consultants under subcontract in this proposal. Estimated time of focus group is between 1.5 and 2 hours. While audio recordings will take place and will be transcribed, the content of the focus group will only be used to inform application development. Carol, from Attainment may be present for focus group(s), however she will not collect data or complete any forms during this time. From the focus groups, video topic areas will be revisited and content of the instructional video will be defined and refined.The of the objectives for the study design include (1) Define the prototype with expert reviewers and user focus groups. (2) Build the prototype across the development cycle, including the instructional video vignettes. (3) Pretest measuresùboth the job coaches and the individuals with disabilities on the job site. (4) Deliver and train on the use of the prototype. (5) Evaluate the prototype app on the job site. (6) Conduct posttest measures with job site users. (7) Evaluate feasibility of the prototype. The outcomes will be measured as described in Research Methods below. ò	Detailed description of procedures:Prototype development for Phase I: In the Phase I prototype version of Take on Training, six instructional videos have been selected for evaluation as follows:1. Finding a Job Site - Networking2. Client Job Match3. On the Job - Fading Support4. Workplace readiness 5. Systematic Instruction û Setting Goals6. Mindfulness at WorkThese six titles have been selected because they represent two categories: working with the job site (#1-3) and working directly with individuals with disabilities (#4-6). In addition, these six titles encompass the range from beginning, or getting started (Networking), to middle (Job Match &amp; Goalsetting), to more advanced job site interventions (Fading support &amp; Mindfulness to improve job focus). Each video will be 2û4 minutes in length, and stand on its own. Once videos are developed an amendment to IRB will be completed and videos will be uploaded for IRB approval. In the full product with hundreds of instructional video clips, these videos will be the first in a series of videos on a similar topic. Instructional videos are purposely short so that a job coach can watch them on demand, on the job site, to quickly train and reinforce skills that promote independence for an individual with disabilities. At the beginning of Phase I, expert review and focus groups will be held to guide prototype development. Videos will be developed across the course of the project with ôNetworkingö developed first and ôMindfulnessö developed last. The prototype will be developed and delivered for evaluation by ten job coache. The job coaches will download the prototype to their phones or an iPad provided for the use of this prototype if an iPad is preferred to a personal mobile device. The impact of the instructional video vignettes will be measured as described in research measures.ò	All research measures and interventionsPretest measures. Prior to the introduction of the selected Take on Training app and video vignettes to the job coaches, pretest measures will be collected from job coaches, targeted participants with IDD, and parents of participants. Pretests will identify both qualitative and quantitative measures that assist in providing baseline data that will be compared with posttest data to determine feasibility, satisfaction, and potential impact on self-determination and quality of life for individuals with IDD.  Measures will be collected via paper and pencil and uploaded into SPSS for analysis.The measures include - Job Coaches:1.	Demographics of job coach: age, level of education, certifications, years as a job coach, etc. (pretest)2.	Comfort and perceived ability: (pretest and posttest)a.	Likert Scale self-report the level of comfort in providing support on six targeted skills: making contacts with employers, job matching, fading support, addressing work readiness, setting goals, and mindfulness.b.	Likert Scale self-report the level of perceived ability in providing support on six targeted skills.3.	BAKES, Behaviors, Attitudes and Knowledge scale (CorbiΦre, Neduha, &amp; Lanct⌠t, 2007) pretest and posttest, which measures employment specialist competencies for supported employment programs.4.	Take on Training app satisfaction and feasibility questionnaire with Likert Scale: After participation in the study, ask job coaches how they would rate the following:a.	Satisfaction with the appb.	Interest in continued use the appc.	Fit within current mission of program (the organization they work for)d.	Actual use (number of times videos were reviewed)e.	Success or failure of implementationf.	Efficiency, speed, quality of appg.	Perceived positive or negative effects on their workh.	Perceived impact on individuals with disabilitiesIndividuals with Disabilities:The following measures will target both quantitative and qualitative aspects of the individualÆs perceptions of self-determination, job-seeking process, and general demographics. These data will provide a baseline measure to determine if the pilot intervention Take on Training app for job coaches will result in improvements in self-determination, feelings of success in job seeking, and ultimately quality of life for individuals with disabilities.1.	Demographics of participant: age, how many jobs had, how long spent looking for a job, how long with current job coach, diagnosis, etc. (pretest)2.	Current perception of how job seeking is going: a Likert Scale self-report of how the participant feels job seeking is going (e.g., I feel like my interests are being considered when finding a job for me. I feel like my strengths are being considered when finding a job for me. I feel like my job coach listens to me. I feel like my job coach is available to support me in finding and keeping a job.) (pretest and posttest) 3. Measure of self-determination: The AIR Self-Determination Scale (Wolman, Campeau, Dubois, Mithaug, &amp; Stolarski, 1994). AIR Self-Determination Scale is an assessment instrument designed to measure studentsÆ capacity for and opportunity to engage in self-determined behavior from multiple perspectives (e.g., teachers, students, parents). For purposes of this study, an individualÆs self-report and parentsÆ measures will be used to evaluate the participantÆs level of self-determination by measuring (a) capacity, which refers to the participantÆs knowledge, abilities, and perceptions that enable them to be self-determined, and (b) opportunity, which refers to the participantÆs chances to use their knowledge and abilities. Respondents are asked to rate each item on a five-point Likert-type Scale, ranging from never (1) to always (5), to indicate how frequently the individual engages in the behavior. The AIR Self-Determination Scale has strong reliability and validity (Mithaug et al., 2003; Wolman et al., 1994). (pretest and posttest).4.	Quality of Life Questionnaire (QoL-Q) (Schalock, Hoffman, &amp; Keith, 1993) will be used to obtain post-pilot data on an individualÆs quality of life. The QoL-Q is a 40-item ratingscale designed to measure the overall quality of life of a person with intellectual disability and ASD between the ages of 15 and 55 years. The QoL-Q has four psychometric scales, each with ten items. Those four scales are Satisfaction, Competence/Productivity, Empowerment/Independence, and Social Belonging/Community Integration. For the purposes of the needs assessment, we will only administer the 10-item Belonging/Community Integration subscale. The QoL-Q has been subjected to extensive research related to reliability and validity with numerous studies between 1993 and 2004. Reliability has been reported through with alpha coefficients ranging from .47 to .92. Validity of the factor structure has been confirmed through numerous studies as well. (posttest).5.	Posttest, Sections 1, 3, and 4 of the ARC Self-Determination Scale (Wehmeyer, Palmer, Shogren, &amp; Seong, 2014) will also be collected as supplemental to support the data collected by QoL-Q and the AIR Self-Determination Scale. Parent or caregiver of participant. To measure parentsÆ feelings about their son or daughterÆs level of self-determination and quality of life, they will complete the parent/caregiver version of the AIR Self-Determination Scale and the Quality of Life Questionnaire at posttest. These results combined with the self-report of individuals at posttest will help determine how the impact of increased job coach training affects client outcomes in these two highly valued areas of development.ò	Secondary data elements: N/A, no secondary data elements will be used. </t>
  </si>
  <si>
    <t>1 or 3</t>
  </si>
  <si>
    <t>HM14436</t>
  </si>
  <si>
    <t>Colorectal Cancer Screening With Improved Shared Decision Making (CRCS-WISDM)</t>
  </si>
  <si>
    <t>Colorectal cancer  is the second-leading cause of cancer death in the U.S.,1 but early detection can reduce mortality by 15%û33%.2 Colorectal cancer remains a leading cause of cancer death in the United States, despite the fact that it is generally considered to be among the most preventable of all cancers. The U.S. Preventive Services Task Force (USPSTF) recommends a sensitive stool test [i.e., fecal occult blood test (FOBT) or fecal immunological test (FIT)] every year, flexible sigmoidoscopy every 5 years combined with FOBT every 3 years, or colonoscopy every 10 years. 2   Colorectal cancer screening (CRCS) is the most underutilized cancer screening service, despite years of CRCS promotion. Current Minnesota average CRCS up-to-date is about 72%, with a range of 18-94%.3 In contrast, averages for breast and cervical cancer screening are 86% and 83%, respectively. Increasing screening is associated with reducing colorectal cancer deaths. Since widespread CRCS began in the mid-1990s, colorectal cancer mortality has declined 38% in Minnesota.4 Nevertheless, CRCS remains underutilized, and mortality rates remain high, especially in rural Minnesota.Barriers to CRCSKnown CRCS barriers exist and contribute to CRCS non-adherence.  Clinicians and the health system face and create barriers in offering screening. Individual-level barriers, accumulated over the past 20 years, include: failure of a physician CRCS recommendations, scheduling difficulties, cost, lack of insurance coverage, gaps in knowledge, disinterest, fear, embarrassment, pain, and lack of current symptoms or health problems.5-12  Barriers are not homogeneous across tests, and test-specific barriers warrant consideration in designing CRCS interventions6 as they impede CRCS uptake. Jones et al.5,6 used a mixed-methods study design to understand barriers and nuances revealing a level of complexity that previous research had not. Focus group participants identified 9 domains for which lack of information is problematic, some quite distinct.  Packaged messages used by clinicians to motivate participants to get screened were not enough to personalize the argument and make it relevant.5 Jones and colleagues found that clinicians need to convey CRCSÆs importance in their message and tone, to justify testing, and to outline the CRCS options and what they entail.  Also, among 3,357 patients who completed a questionnaire (similar in content and length to the survey proposed here using similar data collection methods) (55% response rate),6 non-adherent respondents had significantly higher mean barrier scores for the top 5 barriers to each test compared to adherent respondents (p&lt;0.002).  Additionally, top barriers are test-specific (e.g., FOBT û donÆt want to handle stool, donÆt want to keep my stool on a card in house; Colonoscopy û donÆt want a tube inserted in my rectum, worried the test is uncomfortable/painful, donÆt want to do the ôprepö).  Knowledge of what barriers matter most is helpful to prioritize strategies to improve screening rates.6 To our knowledge, interventions have not systematically addressed these test-specific impediments.  Disparities in CRCS may be related to differences in education13,14 and underscore the importance of physician efforts to facilitate screening among low literacy patients at greater risk for misunderstanding screening information.15Those without recent CRCS have lower odds of preferring physician involvement in their screening decisions,14 which suggests individual-level interventions may be appropriate for those who have not been screened. Decision aids must be personalized to address the commonly cited barriers to assist in decision making taking special note of the tests that will be promoted as well as screening status.Standardized comprehensive test-specific barrier measures are lacking. We conducted confirmatory factor analysis on data from 2,956 patients without a history of colorectal cancer who completed the comprehensive barriers instrument we developed. A hierarchical four-factor solution had the best model fit for FOBT,16 flexible sigmoidoscopy, 17 and colonoscopy.17 In addition to comprehensive test-specific barrier scales (FOBT=19 items; flexible sigmoidoscopy = 20 items; colonoscopy=21 items), three sub-scales were identified for each test: test-specific attitudinal barriers, cost barriers, and awareness barriers. CronbachÆs alpha was very good for the sub-scales (FOBT: 0.84 to 0.93; sigmoidoscopy: 0.81-0.93; colonoscopy: 0.87-0.95). Final models explained ~65% of the variance in adherence for each modality16,17 Further, AAs had significantly higher barrier scores than whites.  Without appreciating the nuances of CRCS barriers, we cannot increase screening rates as effectively in a culturally appropriate way. PhysiciansÆ failure to recommend CRCS, widely cited as a barrier to testing would not be solved by simply advising patients to get screened after age 50. It is necessary to convey the importance of CRCS in message and tone, to justify testing for them as individuals, and to outline CRCS options and what they entail. Providing counseling so the target audience can obtain additional information and seek clarification would help address barriers and could serve to promote CRCS more effectively especially in underserved populations.Confusion about CRCSThe multiple CRCS options that exist vary by frequency, accuracy, preparations, discomfort and cost, which may cause confusion (i.e., fecal occult blood test (FOBT) every year, flexible sigmoidoscopy every 5 years combined with FOBT every 3 years, or colonoscopy every 10 years).13,14  If these options are overwhelming, the complexity might reduce uptake.  While people desire choices, they become ôparalyzedö during the decision making process by the number of options.18,19  Roughly 49% of adults who had not had colorectal cancer agreed that the number of options for CRCS made it difficult to know which one to choose.20  Elston-Lafata et al. found that those offered multiple CRCS options were 40% less likely to be screened compared to those offered one choice.21  Jones et al. published the first empirical evidence linking confusion about multiple CRCS options with CRCS adherence.18  Specifically, Jones et al. found that about 56% of patients reported discussing =2 CRCS options with their clinician.  Non-adherent patients reported greater confusion than adherent patients.  Adults who discussed =2 options were 1.6 times more likely to be confused than those who discussed 1 option (95% CI: 1.1-2.3).  Patients who reported being confused were 1.8 times more likely to be non-adherent to screening than those who did not (95% CI: 1.1-2.8).  These findings suggest the multiple recommendations for CRCS are confusing and influence CRCS.  Appropriately addressing confusion in interventions is necessary. Interventions to Increase CRCSWhile patient navigators and mailed FOBTs effectively increase CRCS,22 patient navigator programs are expensive23 and =50% remain unscreened after FOBT mailings.24-26  At least 30% of people who are health conscious and access health-related information are still CRCS non-adherent.7,8,27  To date, promotional materials have focused on CRCS education and/or general CRCS barriers24-26, 28, rather than action-focused information to overcome test-specific barriers.  Providing digestible, targeted information can enable people to overcome CRCS barriers. Menon et al. found 49% of intervention respondents said the interactive, culturally sensitive educational materials they were exposed to helped them overcome barriers and have preventive health visits.29   Patients exposed to preference-based web materials comparing CRCS tests were 3 times more likely to be screened compared to controls exposed to standard materials that did not compare the tests.30 Determining the impact of test-focused interventions and understanding the extent to which motivational messaging strategies effectively increase screening among non-adherent patients is critical.Shared Decision Making about CRCSThe complexity of the multiple CRCS options (e.g., stool test every year, flexible sigmoidoscopy every 5 years combined with FOBT every 3 years, or colonoscopy every 10 years) creates a need to enhance decision making.2 Preference for FOBT and colonoscopy is clear (e.g., 31-39% prefer FOBT; 37-49% prefer colonoscopy) and more whites prefer FOBT/FIT than African Americans whereas more African Americans prefer colonoscopy than whites.31,32  PatientsÆ decisions are influenced by informed and shared decision making,20,33-35 (technique for improving physician-patient communication and the quality of preference-sensitive decisions like CRCS choice) especially for cancer screening tests where evidence is uncertain or very sensitive to patientsÆ preferences.36 Strategies for overcoming challenges and maximizing use of CRCS options include using decision aids and involving patients in shared-decision making about CRCS preferences.31,37  Thus, patient use of decision aids that consider CRCS preferences to educate people about risks and benefits of options, inherent trade-offs, and importance of early detection holds great potential.31,38,39  While shared decision making is envisioned to take place between a health care provider and a patient during an office visit, primary care physicians have historically had difficulty engaging patients in this process due to time contraints.40,41 Further, not all patient-physician CRCS discussion results in CRCS use by non-adherent patients.41 Thus, novel interventions are needed. Capitalizing on the functionality of electronic health records and its inherent ability to provide physician prompts/scripts and improve patient-physician communication is a promising strategy. For example, a recently published study found that a computer-based decision aid facilitated shared decision making about CRCS in a primary care setting. Furthermore, the overall effectiveness was based on the extent to which primary care providers complied with patientsÆ preferences.42In short, prior studies have shown that shared decision making for CRCS has the potential to increase screening rates. Despite this evidence, shared decision making has not been widely adopted in routine practice. This project gives us the chance to deeply embed shared decision making as a practice routine in the community clinic setting.References1.	American Cancer Society. Cancer Facts and Figures, 2010. Atlanta, GA: American Cancer Society, 2010.2.	U.S. Preventive Services Task Force. Screening for colorectal cancer: U.S. Preventive Services Task Force recommendation statement. U.S. Preventive Services Task Force. Ann Intern Med. 2008 Nov 4;149(9):627-37. Epub 2008 Oct 6. Summary for patients in: Ann Intern Med. 2008149(9):I-44. 3.	Minnesota Cancer Facts and Figures 2009. Accessed online at http://www.mncanceralliance.org/uploads/2009_MN_Cancer_Facts___Figures.pdf on November 1, 20104.	Minnesota Community Measurement data, accessed online at http://www.mnhealthscores.org/ on November 1, 2010.5.	Jones RM, Devers KJ, Kuzel AK, Woolf SH. Patient-reported barriers to colorectal cancer screening: A mixed methods approach. Am J Prev Med. 2010;38(5):508-16. PMCID: PMC2946825/PMID: 20409499/NIHMSID: 1914286.	Jones RM, Woolf SH, Cunningham TD, Johnson RE, Krist AH, Rothemich S, Vernon SW. The relative importance of patient-reported barriers to colorectal cancer screening. Am J Prev Med. 2010;38(5):499-507. PMCID: PMC2946819/PMID: 20347555/NIHMSID: 1914277.	Vernon SW.  Participation in colorectal cancer screening: a review. Journal of the National Cancer Institute. 1997;89(19):1406-22.8.	James AS, Campbell MK, Hudson MA.  Perceived barriers and benefits to colon cancer screening among African Americans in North Carolina: how does perception relate to screening behavior? Cancer Epidemiol Biomarkers Prev. 2002;11:529-34.9.	Hsia J, Kemper E, Kiefe C, et al. The importance of health insurance as a determinant of cancer screening: evidence from the WomenÆs Health Initiative. Prev Med. 2000;31:261-70.10.	Cokkinides VE, Chao A, Smith RA, Vernon SW, Thun MJ. Correlates of underutilization of colorectal cancer screening among U.S. adults, age 50 years and older. Prev Med. 2003;36(1):85-91.11.	Zapka JG, Puleo E, Vickers-Lahti M, Luckmann R. Healthcare system factors and colorectal cancer screening. Am J Prev Med. 2002;23:28-3512.	Finney Rutten LJ, Nelson DE, Meissner HI. Examination of population-wide trends in barriers to cancer screening from a diffusion of innovation perspective (1987-2000). Prev Med. 2004;38:258-68.13.	Seeff LC, Nadel MR, Klabunde CN, et al. Patterns and predictors of colorectal cancer test use in the adult U.S. population. Cancer. 2004;100:2093û103.14.	Messina CR, Lane DS, Grimson R. Colorectal cancer screening attitudes and practices: Preferences for decision making. Am J Prev Med. 2005;28(5):439û46.15.	Davis TC, Dolan NC, Ferreira MR, et al. The role of inadequate health literacy skills in colorectal cancer screening. Cancer Invest. 2001;19:193û200.16.	Jones RM, Magnusson BM, Dumenci L, Vernon SW. Measuring barriers to flexible sigmoidoscopy and colonoscopy: a validation study. Am J Epidemiology. 2011;173(Suppl):S677.17.	Jones RM, Magnusson BM, Dumenci L, Vernon SW. Psychometric properties of a fecal occult blood test barrier scale. Am J Epidemiology. 2011;173(Suppl):S678.18.	Jones RM, Vernon SW, Woolf SH. Is discussion of colorectal cancer screening options associated with heightened patient confusion? Cancer Epidemiol Biomarkers Prev. 2010;19(11):2821-5. PMCID: PMC2976781/PMID: 20852010/NIHMSID: 23642719.	Vernon SW, Meissner HI. Evaluating approaches to increase uptake of colorectal cancer screening: Lessons learned from pilot studies in diverse primary care settings. Med Care. 2008;46(9) Suppl 1:S97-S102. 20.	Dolan JG, Frisina, S. Randomized control trial of a patient decision aid for colorectal cancer screening. Medical Decision Making. 2002;22:125-39. 21.	Lafata JE, Divine G, Moon C, Williams LK. Patient-physician colorectal cancer screening discussion and screening use. Am J Prev Med. 2006;31(3):202-922.	National Institutes of Health. State of the Science Conference Statement. Enhancing use and quality of colorectal screening. Available at: http://consensus.nih.gov/2010/images/colorectal/colorectal_panel_stmt.pdf. [Last accessed June 6, 2010].23.	Ramsey S, et al. Evaluating the cost-effectiveness of cancer patient navigation programs: conceptual and practical issues. Cancer. 2009;115(23):5394-403.24.	Church TR, Yeazel MW, Jones RM, Kochevar LK, Watt GD, Mongin SJ, Cordes JE, Engelhard D. A randomized trial of direct mailing of fecal occult blood tests to increase colorectal cancer screening.  Journal of the National Cancer Institute. 2004;96(10):770-80.25.	Myers RE, Sifri R, Hyslop T, Rosenthal M, Vernon SW, Cocroft J, Wolf T, Andrel J, Wender R. A randomized controlled trial of the impact of targeted and tailored interventions on colorectal cancer screening. Cancer. 2007;110:2083-91. 26.	Myers RE, Hyslop T, Sifri R, Bittner-Fagan H, Katurakes NC, Cocroft J, DiCarlo M, Wolf T. Tailored navigation in colorectal cancer screening. Med Care. 2008;46(9)Suppl1:S123-31.27.	Krist AH, Jones RM, Woolf SH, Woessner SE, Merenstein D, Kerns JW, Foliaco W, Jackson P. Timing of repeat colonoscopy: Disparity between guidelines and endoscopistsÆ recommendation. American J Prev Med. 2007;33(6):471-8. 28.	Khankari K, Eder M, Osborn CY, Makoul G, Clayman M, Skripkauskas S, Diamond-Shapiro L, Makundan D, Wolf MS. Improving colorectal cancer screening among the medically underserved: a pilot study within a federally qualified health center. J Gen Intern Med. 2007 October; 22(10):1410û14. Journal of the National Cancer Institute. 2004;96(10):770-80.29.	Menon U, Szalacha LA, Belue R, Rugen K, Martin KR, Kinney AY. Interactive, culturally sensitive education on colorectal cancer screening. Medical Care. 2008;46(9):S44-50.30.	Ruffin MT, Fetters MD, Jimbo M. Preference-based electronic decision aid to promote colorectal cancer screening: results of a randomized controlled trial. Prev Med. 2007;45:267-73.31.	Hawley ST, Volk RJ, Krishnamurthy P, Jibaga-Weiss M, Vernon SW, Kneuper S. Preferences for colorectal cancer screening among racially/ethnically diverse primary care patients. Med Care. 2008;46(9) Suppl 1:S10-6. 32.	Ruffin MT, Creswell JW, Jimbo M, Fetters MD. Factors influencing choices for colorectal cancer screening among previously unscreened African and caucasian Americans: findings from a triangulation mixed methods investigation. J Comm Hlth 2009;34(2):79-89. 33.	Pignone M, Harris R, Kinsinger,L. Videotape-based decision aid for colon cancer screening: A randomized, controlled trial. Annals of Internal Medicine. 2000;133:761-9. 34.	Wolf AMD, Schorling JB. Does informed consent alter elderly patientsÆ preferences for colorectal cancer screening? J Gen Intern Med. 2000;15:24-30. 35.	Briss P, Rimer,BK, Reilly B., et al. Promoting informed decisions about cancer screening in communities and health care systems. Am J Prev Med. 2002;26:67-80. 36.	Rimer BK, Briss PA, Zeller PK, Chan EC, Woolf SH. Informed decision making: what is its role in cancer screening? Cancer. 2004;101(5 Suppl):1214-28. 37.	Kiviniemi MT, Hay JL, James AS, Lipkus IM, Meissner HI, Stefanek M, Studts JL, Bridges JFP, Close DR, Erwin DO, Jones RM, Kaiser K, Kash KM, Kelly KM, Craddock Lee SJ, Purnell JQ, Siminoff LA, Vadaparampil ST, Wang C. Decision making about cancer screening: An assessment of the state of the science and a suggested research agenda from the ASPO Behavioral Oncology and Cancer Communication Special Interest Group. Cancer Epidemiol Biomarkers Prev. 2009;18(11):3133-7.38.	Dolan JG. Patient priorities in colorectal cancer screening decisions. Health Expectations. 2005;8(4):334-44. 39.	Greisinger A, Hawley SH, Bettencourt JL, Perz CA, Vernon SW. Primary care patients' understanding of colorectal cancer screening. Cancer Detection and Prevention. 2006;30(1):67-74.40.	McQueen A, Bartholomew LK, Greisinger AJ, et al. Behind closed doors: physician-patient discussions about colorectal cancer screening. J Gen Intern Med. 2009;24(11):1228-35.41.	Klabunde CN, Lanier D, Nadel MR, McLeod C, Yuan G, Vernon SW. Colorectal cancer screening by primary care physicians: Recommendations and practices, 2006-2007. American Journal of Preventive Medicine. 2009;37(1):8-16.42.	Schroy PC 3rd, Emmons K, Peters E, Glick JT, Robinson PA, Lydotes MA, Mylvanaman S, Evans S, Chaisson C, Pignone M, Prout M, Davidson P, Heeren TC. The impact of a novel computer-based decision aid on shared decision making colorectal cancer screening: a randomized trial. Medical Decision Making. 2011:31(1):93-107.43.	Flay BR, Petraitis J. The theory of triadic influence: A new theory of health behavior with implications for preventive interventions. In Albrecht, G.S. (ed.) Advances in Medical Sociology, Vol IV: A Reconsideration of models of health behavior change (pp. 19-44). Greenwich, CN: JAI Press, 1994.44.	Erban S, Zapka J, Puleo E, Vickers-Lahti M. Colorectal cancer screening in Massachusetts: measuring compliance with current guidelines. Effective Clinical Practice. 2001;4:10-7.45.	RE-AIM.org. Kaiser Permanente. Colorado Region - Institute for Health Research. Available at: http://re-aim.org/. Accessed May, 2009.46.	Glanz K, Rimer BK. Theory at a Glance. A Guide for Health Promotion Practice. U.S. Department of Health and Human Services. National Institute of Health. Available at: http://www.cancer.gov/PDF/481f5d53-63df-41bc-bfaf-5aa48ee1da4d/TAAG3.pdf. Accessed May, 2009.47.	Porras JI, Robertson PJ. Organization Development Theory: A Typology and Evaluation. In: Woodman RW, Passmore WA, eds. Research in Organizational Change and Development. Greenwich, CN: JAI Press; 1987.48.	Fischer LR, Solberg LI, Kottke TE. Quality improvement in primary care clinics. Jt Comm J Qual Improv. Jul 1998;24(7):361-370.49.	Solberg LI. Improving medical practice: a conceptual framework. Ann Fam Med. May-Jun 2007;5(3):251-256.50.	U.S. Census Bureau. 2010 Census population interactive map. 2011. http://2010.census.gov/2010census/popmap/. Last accessed: 10/18/11.51.	Dartmouth-Hitchcock Medical Center, Center for Shared Decision Making. Decision support toolkit for primary care. Dartmouth-Hitchcock Medical Center. 2011. http://www.dhmc.org/webpage.cfm?site_id=2&amp;org_id=844&amp;morg_id=0&amp;sec_id=43607&amp;gsec_id=43607&amp;item_id=43607.52.	Dartmouth-Hitchcock Medical Center, Center for Shared Decision Making. Step 1: Leadership. Dartmouth-Hitchcock Medical Center. 2011. http://www.dhmc.org/webpage.cfm?site_id=2&amp;org_id=844&amp;morg_id=0&amp;sec_id=43607&amp;gsec_id=43607&amp;item_id=50269.53.	Kotter JP. Leading Change. Harvard Business School Press. Boston, MA, 1996. 54.	Rogers EM. Diffusion of Innovations, 5th Edition. Free Press, New York, 2003.55.	Dartmouth-Hitchcock Medical Center, Center for Shared Decision Making. Step 2:Goals and scope of project. Dartmouth-Hitchcock Medical Center. 2011. http://www.dhmc.org/webpage.cfm?site_id=2&amp;org_id=844&amp;morg_id=0&amp;sec_id=43607&amp;gsec_id=43607&amp;item_id=50270.56.	Doak CC, Doak LG, Friedell GH, Meade CD.  Improving comprehension for cancer patients with low literacy skills: Strategies for clinicians.  CA Cancer J Clin. 1998;48:151-162.57.	Doak CC, Doak LG, Root J. Teaching patients with low literacy skills, 2nd Ed. Philadelphia, PA: JB Lippincott. 1995.58.	Doak LG, Doak CC, Meade CD.  Strategies to improve cancer education materials.  Patient Education. 1996;23(8):1305-12.59.	Clear and simple.  Developing effective print materials for low-literate readers.  Bethesda, MD: National Institutes of Health, National Cancer Institute, 1993; NIH publication no. 95-3594.60.	Villejo L, Meyers C.  Brain function, learning styles, and cancer patient education. Semin Oncol Nurs. 1991;7:97-102.61.	Duffy MM.  Selecting educational materials for patients with limited reading abilities.  Am Nephrology Nurs Assoc J, 1988;15:114-7.62.	Arkin EB.  Making health communication programs work: a plannerÆs guide.  Bethesda: National Institutes of Health, 1992.63.	Hussey LC.  Overcoming the clinical barriers of low literacy.  J Gerontol Nurs. 1989;17:27-9.64.	Mayeaux EJ Jr., Murphy PW, Arnold C, Davis TC, Jackson RH, Sentell T.  Improving patient education for patients with low literacy skills.  Am Fam Physician. 1996;53(1):205-11.65.	Peterson JS, Bentley VA. Effect of systemized mailings on consumer knowledge of cholesterol modifications.  J Am Diet Assoc. 1988: 88:206-8.66.	Bishop, D. Information overload, and how to lighten it. Mobius. 1986;6(3):47-53. 67.	Bass III PF, Wilson JF, Griffith CH. A Shortened Instrument for Literacy Screening. J Gen Intern Med. 2003;18:1036û8.68.	Tourangeau R RL, Rasinski K. The Psychology of Survey Response. Cambridge, UK:: Cambridge University Press; 2000.69.	Napoles-Springer AM, Santoyo-Olsson J, O'Brien H, Stewart AL. Using cognitive interviews to develop surveys in diverse populations. Med Care. 2006;44:S21-30.70.	Vernon SW, Meissner H, Klabunde C, et al. Measures for ascertaining use of colorectal cancer screening in behavioral, health services, and epidemiologic research. Cancer Epidemiol Biomarkers Prev. 2004;13:898û905.71.	Jones RM, Mongin SJ, Lazovich D, Church TR, Yeazel MW. Validity of four self-reported colorectal cancer screening modalities in a general population: Differences over time and by intervention assignment. Cancer Epidemiol Biomarkers Prev. 2008;17(4):777-84. PMID: 1838147672.	Vernon SW, Myers RE, Tilley BC. Development and validation of an instrument to measure factors related to colorectal cancer screening adherence. Cancer Epidemiol Biomarkers Prev. 1997;6(10):825-32.73.	O'Connor AM. Validation of a decisional conflict scale, Medical Decision Making. 1995;15(1):25-30. doi: 10.1177/0272989X9501500105.74.	Walsh G, Hennig-Thurau T, Mitchell V. Consumer confusion proneness: scale development, validation, and application. Journal of Marketing Management. 2007;23(7-8);697-721.75.	Baier M, Calonge N, Cutter G, et al. Validity of self-reported colorectal cancer screening behavior. Cancer Epidemiol Biomarkers Prev. 2000;9:229-32.76.	Partin MR, Grill J, Noorbaloochi S, et al. Validation of self-reported colorectal cancer screening behavior from a mixed mode survey of veterans. Cancer Epidemiol Biomarkers Prev. 2008;17:768û76. 77.	Rauscher GH, Johnson TP, Cho YI, Walk JA. Accuracy of self-reported cancer-screening histories: A meta-analysis. Cancer Epidemiol Biomarkers Prev. 2008;17(4):748û57. 78.	Vernon SW, Tiro JA, Vojvodic RW, et al. Reliability and validity of a questionnaire to measure colorectal cancer screening behaviors: does mode of survey administration matter? Cancer Epidemiol Biomarkers Prev. 2008;17:758û67.79.	Mullen PD, Allen JD, Glanz K, Fernandez ME, Bowen DJ, Pruitt SL, Glenn BA, Pignone M. Measures used in studies of informed decision making about cancer screening: A systematic review. Annals of Behavioral Medicine. 2006;32(3):188-201.80.	Couper MP, Lyberg LE. The use of paradata in survey research. In: 55th Session of the International Statistical Institute; 2005; Sydney, Australia, 2005.81.	Heerwegh D. Explaining response latencies and changing answers using client-side paradata from a web survey. Soc Sci Comput Rev 2003;21(3):360 û73.82.	Resnicow K, Strecher V, Couper M, Chua H, Little R, Nair V,Polk TA, Atienza AA. Methodologic and design issues in patient-centered e-health research. Am J Prev Med. 2010;38(1):98-102.83.	Glasgow RE, Nelson CC, Kearney KA, et al. Reach, engagement, and retention in an Internet-based weight loss program in a multi-site RCT. J Med Internet Res 2007;9(2):e11.84.	Dillman DA. Mail and Internet Surveys: The Total Design Method. John Wiley and Sons, 2nd ed. 1999. 85.	Dillman DA, Carley-Baxter LR. Structural determinants of response rates to 102 national park satisfaction surveys, 1988-1999. Social and Economic Sciences Research Center technical report #00-12. Pullman, WA: Washington State University, 2000.86.	Yeazel MW, Church TR, Jones RM, Kochevar LK, Watt GD, Cordes JE, Engelhard D, Mongin SJ.  Colorectal cancer screening adherence in a general population. Cancer Epidemiol Biomarkers Prev. 2004;13(4):654-7. 87.	Fleiss JL, Tytun A, Ury SHK. A simple approximation for calculating sample sizes for comparing independent proportions. Biometrics. 1980;36:343-6.88.	Basch CE, Wolf RL, Brouse CH, et al. Telephone outreach to increase colorectal cancer screening in an urban minority population. Am J Public Health. 2006;96:2246-53.89.	Jandorf L, Gutierrez R, Lopez J, et al. Use of a patient navigator to increase colorectal cancer screening in an urban neighborhood health clinic. J Urban Health. 2005;82:216-24.90.	Costanza ME, Luckmann R, Stoddard AM, et al. Applying a stage model of behavior change to colon cancer screening. Prev Med. 2005;41:707-19.91.	Frosch DL, Kaplam RM. Shared decision making in clinical medicine: past research and future directions. Am J Prev Med. 1999;17(4)285-94.92.	Dartmouth-Hitchcock Medical Center, Center for Shared Decision Making. Primary care sample docs: evaluating results of decision aid implementation: clinicianÆs survey. 2008. http://www.dhmc.org/webpage.cfm?site_id=2&amp;org_id=844&amp;morg_id=0&amp;sec_id=0&amp;gsec_id=43607&amp;item_id=50292.93.	Stacey D  Sample Tool: Barriers &amp; Facilitators to Implementing Decision Support for Symptom Triage Decisions. 2005. www.ohri.ca/decisionaid.</t>
  </si>
  <si>
    <t xml:space="preserve">The benefits clearly outweigh any risks in this study. The CRCS-WISDM shared decision making intervention will give patients and community members easy access to CRCS education and information to address barriers and preferences for different screening options, outside of the clinical encounter.  This tool will also be used in conjunction with the delivery of increased shared decision making in the clinics. There are also potential benefits for practices including improved processes for educating patients, quality improvement to increase the delivery of endorsed preventive care, updates to physicians regarding their patientsÆ preferences and barriers so that they can reinforce messages to patients, and the generation of clinician reminder systems. While there is strong evidence that screening for CRC can lower mortality, CRCS remains underutilized among age-eligible adults in the U.S. and in Minnesota. The purpose of this study is to promote the increased delivery of CRCS preventive services with a clear evidence base demonstrating improved health outcomes for patients.  These preventive services are endorsed by the NCI, USPSTF, and American Cancer Society- Multi-Society Task Force, and the U.S. Surgeon General when planning our nationÆs future health goals. The findings could have broader implications for how the health care and public health communities approach other interventions with multiple options of comparable effectiveness.  If shared decision making proves effective in promoting the uptake of these services, there is potential to disseminate the intervention to a wide range of primary care settings.   Furthermore, findings in the context of this group randomized trial would likely generalize to other settings.  The knowledge to be gained about the decision aidÆs effectiveness makes reasonable the minimal risks to subjectsÆ privacy and confidentiality posed in this study. </t>
  </si>
  <si>
    <t>The target population for this initiative includes adults who are age-eligible for colorectal cancer screening (i.e., 50 to 75 year olds) at average risk for colorectal cancer.</t>
  </si>
  <si>
    <t>Colorectal cancer is the second-leading cause of cancer death in the U.S., but early detection can reduce mortality by 15%û33%. Colorectal cancer remains a leading cause of cancer death in the United States, despite the fact that it is generally considered to be among the most preventable of all cancers. The U.S. Preventive Services Task Force (USPSTF) recommends a sensitive stool test [i.e., fecal occult blood test (FOBT) or fecal immunological test (FIT)] every year, flexible sigmoidoscopy every 5 years combined with FOBT every 3 years, or colonoscopy every 10 years. Colorectal cancer screening (CRCS) is the most underutilized cancer screening service, despite years of CRCS promotion. Current Minnesota average CRCS up-to-date is about 72%, with a range of 18-94%. In contrast, averages for breast and cervical cancer screening are 86% and 83%, respectively. Increasing screening is associated with reducing colorectal cancer deaths. Since widespread CRCS began in the mid-1990s, colorectal cancer mortality has declined 38% in Minnesota. Nevertheless, CRCS remains underutilized, especially in rural Minnesota. Known CRCS barriers exist and contribute to CRCS non-adherence; however, barriers are not homogenous across tests, and test-specific barriers warrant consideration in designing CRCS interventions as they impede CRCS uptake. The multiple CRCS options that exist vary by frequency, accuracy, preparations, discomfort and cost, which may cause confusion if these options are overwhelming, the complexity might reduce uptake.  The complexity of the multiple CRCS options creates a need to enhance decision making. Strategies for overcoming challenges and maximizing use of CRCS options include using decision aids and involving patients in shared-decision making about CRCS preferences. Thus, patient use of decision aids that consider CRCS preferences to educate people about risks and benefits of options, inherent trade-offs, and importance of early detection holds great potential.The purpose of this study it to increase CRCS and ultimately reduce both incidence and mortality rates* of colorectal cancer by implementing a comprehensive and extensive community-wide shared decision making intervention. We will also demonstrate the feasibility and scalability of conducting the community-based CRCS intervention in two Minnesota communities with large BCBSMN market share and a mixture of Allina and non-Allina provider groups.*Incidence rates will increase upon successful intervention implementation as previously unscreened individuals will receive screening and potentially be diagnosed with cancer. However, with continued increased CRCS rates over time, incidence rates will decrease as polyps are detected and removed before they become cancerous. Further, we would expect mortality rates to drop over time; however, the lag time in population reporting will not allow us to look at this during the course of this project.</t>
  </si>
  <si>
    <t>All research team members have thoroughly reviewed the research protocol that outlines this study. Team members will participate in regular meetings (e.g., research and evaluation meetings and steering committee meetings that include Allina and VCU study staff; VCU Research Assistant and Study Coordinator meetings; additional Allina and VCU attended meetings as needed). Study staff will receive regular updates regarding the status of the project, the statistical analyses, and the results and conclusions generated from the analysis of the data. Team members will review all reports and will participate in the preparation of manuscripts generated from this project.</t>
  </si>
  <si>
    <t xml:space="preserve">While there is strong evidence that screening for CRC can lower mortality, CRCS remains underutilized among age-eligible adults in the U.S. and in Minnesota. The purpose of this study is to promote the increased delivery of CRCS preventive services with a clear evidence base demonstrating improved health outcomes for patients.  These preventive services are endorsed by the NCI, USPSTF, and American Cancer Society- Multi-Society Task Force, and the U.S. Surgeon General when planning our nationÆs future health goals. The findings could have broader implications for how the health care and public health communities approach other interventions with multiple options of comparable effectiveness.  If shared decision making proves effective in promoting the uptake of these services, there is potential to disseminate the intervention to a wide range of primary care settings.   Furthermore, findings in the context of this group randomized trial would likely generalize to other settings.  The knowledge to be gained about the decision aidÆs effectiveness makes reasonable the minimal risks to subjectsÆ privacy and confidentiality posed in this study. </t>
  </si>
  <si>
    <t>We will conduct the focus groups, prototype testing, and cognitive testing with a purposive sample (i.e., 50-75 year-olds for whom we want the materials to be most accessible) recruited from Buffalo and Hastings clinics. Interested individuals will call a toll-free number and the VCU Research Coordinator will determine eligibility (Appendices A, D, F, respectively), provide logistical details and mail a confirmation letter and an advance copy of the information consent document. Allina research staff will obtain informed consent prior to beginning the meeting/interview.A study-eligible patients will be approached by a research staff member in the intervention clinics to participate in the patient experience questionnaire in the clinic immediately following their clinic visit. These patients will be provided with an informed consent letter. Patients can also elect to complete the questionnaire outside the clinic (e.g, in the privacy of their own home) and return it via postage-paid pre-addressed envelope.The provider experience questionnaire will be sent electronically to all providers and clinic staff, and will include an informed consent letter from Dr. Jones and an Allina colleague. The contact information will be provided by providers/staff in the participating clinics.A convenience sample of patients will be approached by research staff in the participating clinics to participate in audio-only recordings of their clinic visit. Each physician will have 3 patient-provider encounters that are recorded (i.e., 1 with pre-visit decision aid, 1 with pre-visit informational flyer, and 1 who did not receive pre-visit materials). These patients will be provided with an informed consent document.For the general population survey, a random sample of age-eligible community members from the intervention and comparison communities will be selected from a list obtained from a vendor, who will provide a dataset that will include a list of names, addresses, phone numbers, ages, and gender. The list will be generated from population-based, publicly available data sources (e.g., the White Pages)., and mailed the questionnaire. The mailings will be conducted by research office staff using Allina stationary and envelopes.  The mail merge data set will be accessed only for the three mailing steps below.  The survey will be distributed using a modified Dillman sequential mail protocol:a) Initial survey mailings will include (1) a cover letter from Dr. Jones and a community partner (Appendix I); (2) a survey with the survey-specific key code but no other identifier (Appendix H1); (3) the unconditional $2 incentive as a ôthank youö; and (4) a postage-paid return envelope with the survey key code. b) One week after the first mailing, a reminder postcard will be sent (Appendix J).c) Three weeks after the first mailing, non-respondents will be sent another mailing identical to the first one, except that the cover letter will acknowledge that it is a repeat mailing and that staff will contact them via telephone if we do not hear from them (Appendix K).d) Two weeks later telephone interviewers will contact people who have neither returned a postal survey nor contacted us to refuse participation.</t>
  </si>
  <si>
    <t>PRIMARY AIM: We aim to create and implement a comprehensive shared decision making intervention for community primary care clinic settings to ultimately increase CRCS in the intervention communities compared to the comparison control communities. Additionally, we will compare CRCS uptake between patients who are randomized to receive either the mailed decision aid booklet or the informational flyer on shared decision making/CRCS prior to their scheduled clinic visit.SECONDARY AIMS: Secondary aims include: (1) Understanding and improving patientsÆ experience with shared decision making for CRCS, (2) Understanding the feasibility and scalability of the shared decision making intervention, using (1a) patientsÆ, providersÆ and community membersÆ feedback about the shared decision process, (1b) ôparadataö from e-health sources, and (3) Determining the cost-effectiveness of implementing shared decision making and return on investment.</t>
  </si>
  <si>
    <t>HM11970</t>
  </si>
  <si>
    <t>Evaluation of the International/ Inner City / Rural Preceptorship (I 2CRP) Program</t>
  </si>
  <si>
    <t>Steven Crossman</t>
  </si>
  <si>
    <t>Consistent with the goals of the United States Department of Health and Human Services, Health Resources and Services Administration (HRSA) and the Healthy People 2010, the new I2CRP program will be developed with the goal of increasing the numbers of medical students who aim to, and are appropriately prepared to, serve as family physicians to the millions of Americans who are not adequately served by our current health care system.  As such, the program will be designed to enhance the delivery of quality care to these vulnerable and underserved populations with the long-term goal of ultimately alleviating existing health disparities.  In the short-term, we anticipate an increase in the quality and numbers of students prepared and committed to serving these populations and we anticipate that this program will enhance or at least maintain their level of empathy.  Furthermore, we feel that students in the program will have increased knowledge regarding service to the underserved as well as improvement in attitudes and health beliefs regarding service to the underserved.  The conceptual underpinnings of the I2CRP Program recognize the growing evidence found in the literature regarding the incorporation of international experiences in health professions training, especially in family medicine.  This body of literature has grown significantly in recent years and supports the inclusion of international training opportunities for students.  Further, multiple authors agree that caring for increasingly diverse patient population requires health professionals to better understand travel and migration-related health concerns, the broader determinants of health, and the impact of various cultures on health and health behaviors.  Structured international medical opportunities provide training in all of these key areas, and authors in both nursing and medicine have called for expanded opportunities for health professionals to work globally.(Bateman, Baker, Hoornenborg, &amp; Ericsson, 2001; Drain et al., 2007; Dunn, 2002)   More importantly however, in multiple studies students who participate in global training opportunities appear to be more likely to choose primary care careers, more likely to engage in service of the underserved, more active in volunteerism, more likely to be active in community service and in general to have enhanced knowledge, skills, and attitudes needed to care for diverse, underserved populations.(Godkin &amp; Savageau, 2003; Ramsey, Haq, Gjerde, &amp; Rothenberg, 2004; J. K. Smith &amp; Weaver, 2006; Thompson, Huntington, Hunt, Pinsky, &amp; Brodie, 2003)  These findings provide strong support for the vital and catalytic role played by the inclusion of international training opportunities for students.  Additionally, the success of medical programs is in large part dependent on student perception of, and desire to participate in, these programs.  As reported in the literature, and as has been anecdotally noted by our investigators, medical students are increasingly desiring, and at times demanding, that their training include opportunities for international work.(Edwards, Rowson, &amp; Piachaud, 2001)  The literature also suggests that medical students desire international health training opportunities in family medicine residency programs, and that residency programs with such experiences may fare better in the match.(Bazemore et al., 2007)  While not documented yet in the literature, this notion is consistent with our investigatorsÆ personal experiences with medical students who say that presence of international opportunities affects their choice of school.   Despite increasing educational efforts nationally, medical trainees continue to need enhanced training and experience in the key areas of cultural competency, health literacy, systems-based care, and working in and with communities as well as individuals.(Cox et al., 2006; Crosson, Deng, Brazeau, Boyd, &amp; Soto-Greene, 2004; Dunn, 2002; Kerfoot, Conlin, Travison, &amp; McMahon, 2007; Kripalani &amp; Weiss, 2006; Murray-Garcia, Harrell, Garcia, Gizzi, &amp; Simms-Mackey, 2005; O'Connell, Rivo, Mechaber, &amp; Weiss, 2004; Rivo et al., 2004; W. R. Smith et al., 2007)  These issues are important in all patient care, but are more likely to be of crucial importance in dealing with members of underserved populations, who are more likely to be dissimilar to the health care professionals attempting to serve them.  Consequently, there are five major areas of emphasis in the I2CRP Program:  cultural competency, health literacy, service learning, community-oriented primary care, and systems-based practice.  Cultural competency is a topic which has been addressed increasingly in medical education and the medical education literature.   Our working definition of cultural competency is the understanding of, appreciation for, and skill in managing the interplay of the three cultural contexts at work in each clinical encounter.  These include:  the providerÆs personal culture, the patientÆs culture, and the culture of the health system in which the encounter occurs.   It is crucial that students develop the knowledge, skills and attitudes to appreciate and manage all three cultures at play in each doctor-patient encounter.  The medical, anthropological, and sociological literature support the need to address patient concerns from a broad-based perspective, focusing on the patientÆs explanatory model for the illness as well as the undeniable impact of patientÆs family and community.(Galazka &amp; Eckert, 1986; Kleinman, Eisenberg, &amp; Good, 1978)  Additionally, multiple governmental, academic, and managed care representatives have reported the belief that cultural competency training can minimize health disparities and improve access for all people to quality medical care.(Betancourt, Green, Carrillo, &amp; Ananeh-Firempong, 2003; Betancourt, Green, Carrillo, &amp; Park, 2005)   We will stress cultural competency throughout all our programÆs activities as we view this particular skill set to be the foundation of all the other areas of emphasis in our program.(Pena Dolhun, Munoz, &amp; Grumbach, 2003)Another related issue is the need for increased medical student understanding of the importance of health literacy, especially for the populations this program aims to address.  In 1995, the American Medical Association called for an increased public and health professional awareness of the importance of health literacy, as well as improved education of medical students regarding health literacy.(Health literacy: Report of the Council on Scientific Affairs. Ad hoc Committee on Health Literacy for the Council on Scientific Affairs, American Medical Association,1999)  Furthermore, the numerous and varied negative outcomes of low health literacy have been well documented.(Dewalt, Berkman, Sheridan, Lohr, &amp; Pignone, 2004; Lincoln et al., 2006; Lindau, Basu, &amp; Leitsch, 2006; Mancuso &amp; Rincon, 2006; Sudore et al., 2006; Williams, Baker, Parker, &amp; Nurss, 1998)  Health literacy itself has been found to be an increasingly important contributor to health disparities, as well.  Recent work documents that it may actually be health literacy, not race or general education level, that is the larger contributor to many health disparities, and therefore, a possible additional target for intervention.(Sentell &amp; Halpin, 2006) Service learning, community-oriented primary care (COPC), and systems-based practice are all similar in requiring the active involvement of a health professional in the larger world of patient care beyond the exam room door.  However, each of these three areas has its own definition and particular strengths when it comes to the education of medical students and the provision of care to patients.  Service learning involves the joint development, implementation and evaluation of a project by the learner and the community (or its representatives).  The involvement of the community in all stages of the project is crucial to ensure that the project is responding to a need or problem defined by that particular community.  In service learning projects, specific attention must always be paid to the balance between service to the community and learning by the student.  Furthermore, self-reflection by the student is a crucial part of a service-learning process. (Seifer, 1998)  Similarly, the COPC process involves defining a particular community and then working with the community to identify and develop plans to address specific health concerns.  Evaluation of outcomes and the implantation of any necessary modifications or improvements are inherent in the COPC process.  Thus, quality improvement is a central emphasis of COPC.(Longlett, Kruse, &amp; Wesley, 2001)  The concept ôsystems-based practiceö (also referred to as ôsystems-based careö) has been ever more present in medical education discussions since its inclusion as one of the six core competencies by the Accreditation Council for Graduate Medical Education (ACGME).  In the language of the ACGME, systems-based practice is ômanifested by actions that demonstrate an awareness of and responsiveness to the larger context and system of health care and the ability to effectively call on system resources to provide care that is of optimal value.ö(ACGME outcome project.)  Through understanding the systems of care and resources available for care in a given community, the provider may be able to help patients in accessing more or better services.A critical factor in working with underserved and underprivileged patient populations has been addressing physician burnout and maintaining high levels of empathy among practitioners.  Good therapeutic relationship can increase compliance with treatment plans, medication regiments and even decrease the signs and symptoms of certain illnesses (Kim 2004, Rakel 2011).  Although there is a vast amount of research on the drop in empathy based on JSPE scores which occurs during the clinical years in medical education, little is known about the factors that are responsible for the declines seen (Hojat 2004, Jen 2007).  Decreases in the feelings of empathy have been broadly linked to physician burnout, low clinical competency, poor emotional and physical well being but have been almost non-existent in identifying specific factors (Hojat 2002, Oliva Costa 2012, Brazeau 2010, Shanafeld 2005, Winseman 2009).  Categorizing influences and aspects that are important in the emotional, clinical and physical wellbeing of students in a cohort which is actively involved in working with the underprivileged and underserved communities would fill a much needed role in furthering our understanding of the factors affecting empathy during clinical training.  This information would be vital in honing additional programs to help stave off unhappiness and burnout throughout medical practice.  In summary, this project will provide for key evaluation of the I2CRP Program and will specifically evaluate program students and general student body members regarding their empathy, attitudes and health beliefs regarding the underserved, general knowledge regarding serving the underserved and identifying meaningful program experiences which preserve feelings of empathy.  Evaluation of this new program will be vital to understanding its strengths and weaknesses, and to making future adaptations to improve the program for future groups of students.ReferencesACGME outcome project. Retrieved 11/30/2007, 2007, from http://www.acgme.org/outcome/comp/compMin.asp Bateman, C., Baker, T., Hoornenborg, E., &amp; Ericsson, U. (2001). Bringing global issues to medical teaching. Lancet, 358(9292), 1539-1542. Bazemore, A. W., Henein, M., Goldenhar, L. M., Szaflarski, M., Lindsell, C. J., &amp; Diller, P. (2007). The effect of offering international health training opportunities on family medicine residency recruiting. Family medicine, 39(4), 255-260. Betancourt, J. R., Green, A. R., Carrillo, J. E., &amp; Ananeh-Firempong, O.,2nd. (2003). Defining cultural competence: A practical framework for addressing racial/ethnic disparities in health and health care. Public health reports (Washington, D.C.: 1974), 118(4), 293-302. Betancourt, J. R., Green, A. R., Carrillo, J. E., &amp; Park, E. R. (2005). Cultural competence and health care disparities: Key perspectives and trends. Health affairs (Project Hope), 24(2), 499-505. Brazeau C, Schroeder R, Rovi S, Boyd L. Relationships Between Medical Student Burnout, Empathy, and Professionalism Climate.  Acad Med 2010; 85:S33-S36.Chen D, Lew R, Hershman W, et. al.  A Cross-sectional Measurement of Medical Student Empathy.  JGIM 2007; 22:1434-1438Cox, E. D., Koscik, R. L., Olson, C. A., Behrmann, A. T., Hambrecht, M. A., McIntosh, G. C., et al. (2006). Caring for the underserved: Blending service learning and a web-based curriculum. American Journal of Preventive Medicine, 31(4), 342-349. Crosson, J. C., Deng, W., Brazeau, C., Boyd, L., &amp; Soto-Greene, M. (2004). Evaluating the effect of cultural competency training on medical student attitudes. Family medicine, 36(3), 199-203. Culhane-Pera K.A., Reif C., Egli E., Baker N.J., Kassekert R.  (1997). A Curriculum for Mulitcultural Education in Family Medicine.  Family Medicine, 29(10): 719-23. Dewalt, D. A., Berkman, N. D., Sheridan, S., Lohr, K. N., &amp; Pignone, M. P. (2004). Literacy and health outcomes: A systematic review of the literature. Journal of general internal medicine : official journal of the Society for Research and Education in Primary Care Internal Medicine, 19(12), 1228-1239. Drain, P. K., Primack, A., Hunt, D. D., Fawzi, W. W., Holmes, K. K., &amp; Gardner, P. (2007). Global health in medical education: A call for more training and opportunities. Academic medicine : journal of the Association of American Medical Colleges, 82(3), 226-230. Dunn, A. M. (2002). Culture competence and the primary care provider. Journal of pediatric health care : official publication of National Association of Pediatric Nurse Associates &amp; Practitioners, 16(3), 105-111. Edwards, R., Rowson, M., &amp; Piachaud, J. (2001). Teaching international health issues to medical students. Medical education, 35(8), 807-808. Galazka, S. S., &amp; Eckert, J. K. (1986). Clinically applied anthropology: Concepts for the family physician. The Journal of family practice, 22(2), 159-165. Godkin, M., &amp; Savageau, J. (2003). The effect of medical students' international experiences on attitudes toward serving underserved multicultural populations. Family medicine, 35(4), 273-278. Health literacy: Report of the council on scientific affairs. ad hoc committee on health literacy for the council on scientific affairs, american medical association.(1999). JAMA : the journal of the American Medical Association, 281(6), 552-557. Hojat, M., Mangione, S., Nasca, T. J., Cohen, M. J. M., Gonnella, J. S., Erdmann, J. B., et al. (2001). The jefferson scale of physician empathy: Development and preliminary psychometric data. Educational and Psychological Measurement, 61(2), 349-365.  Hojat M, Mangione S, Nasca TJ, et. al.  An empirical study of decline in empathy in medical school.  Medical Education 2004; 38: 934-941. Hojat M, Gonnella JS, Mangione S, et. al.  Empathy in medical students as related to academic performance, clinical competence and gender.   Medical Education 2002; 36:522-527.Kerfoot, B. P., Conlin, P. R., Travison, T., &amp; McMahon, G. T. (2007). Web-based education in systems-based practice: A randomized trial. Archives of Internal Medicine, 167(4), 361-366. Kim SS, Kaplowitz S, Johnston MV.  The Effects of Physician Empathy on Patient Satisfaction and Compliance.  Evaluation and Health Progessions 2004; 27:237-251.  Kleinman, A., Eisenberg, L., &amp; Good, B. (1978). Culture, illness, and care: Clinical lessons from anthropologic and cross-cultural research. Annals of Internal Medicine, 88(2), 251-258. Kripalani, S., &amp; Weiss, B. D. (2006). Teaching about health literacy and clear communication. Journal of general internal medicine : official journal of the Society for Research and Education in Primary Care Internal Medicine, 21(8), 888-890. Lincoln, A., Paasche-Orlow, M. K., Cheng, D. M., Lloyd-Travaglini, C., Caruso, C., Saitz, R., et al. (2006). Impact of health literacy on depressive symptoms and mental health-related: Quality of life among adults with addiction. Journal of general internal medicine : official journal of the Society for Research and Education in Primary Care Internal Medicine, 21(8), 818-822. Lindau, S. T., Basu, A., &amp; Leitsch, S. A. (2006). Health literacy as a predictor of follow-up after an abnormal pap smear: A prospective study. Journal of general internal medicine : official journal of the Society for Research and Education in Primary Care Internal Medicine, 21(8), 829-834. Longlett, S. K., Kruse, J. E., &amp; Wesley, R. M. (2001). Community-oriented primary care: Historical perspective. The Journal of the American Board of Family Practice / American Board of Family Practice, 14(1), 54-63. Mancuso, C. A., &amp; Rincon, M. (2006). Impact of health literacy on longitudinal asthma outcomes. Journal of general internal medicine : official journal of the Society for Research and Education in Primary Care Internal Medicine, 21(8), 813-817. Murray-Garcia, J. L., Harrell, S., Garcia, J. A., Gizzi, E., &amp; Simms-Mackey, P. (2005). Self-reflection in multicultural training: Be careful what you ask for. Academic medicine : journal of the Association of American Medical Colleges, 80(7), 694-701. O'Connell, M. T., Rivo, M. L., Mechaber, A. J., &amp; Weiss, B. A. (2004). A curriculum in systems-based care: Experiential learning changes in student knowledge and attitudes. Family medicine, 36 Suppl, S99-104. Oliva Costa EF, Santos SA, Abreu Santos ATR, et. al. Burnout Syndrome and associated factors among medical students: a cross-sectional study. Clinics 2012; 67(6):573-579.Pena Dolhun, E., Munoz, C., &amp; Grumbach, K. (2003). Cross-cultural education in U.S. medical schools: Development of an assessment tool. Academic medicine : journal of the Association of American Medical Colleges, 78(6), 615-622. Rakel D, Barrett B, Zhang Z, et al.  Perception of empathy in the therapeutic encounter: Effects on the common cold.  Patient Education and Counseling 2011; 85:390-397.  Ramsey, A. H., Haq, C., Gjerde, C. L., &amp; Rothenberg, D. (2004). Career influence of an international health experience during medical school. Family medicine, 36(6), 412-416. Rivo, M. L., Keller, D. R., Teherani, A., O'Connell, M. T., Weiss, B. A., &amp; Rubenstein, S. A. (2004). Practicing effectively in today's health system: Teaching systems-based care. Family medicine, 36 Suppl, S63-7. Seifer, S. D. (1998). Service-learning: Community-campus partnerships for health professions education. Academic medicine : journal of the Association of American Medical Colleges, 73(3), 273-277. Sentell, T. L., &amp; Halpin, H. A. (2006). Importance of adult literacy in understanding health disparities. Journal of general internal medicine : official journal of the Society for Research and Education in Primary Care Internal Medicine, 21(8), 862-866. Shanafelt TD, West C, Zhao X, et al. Relationship between increased personal well-being and enhanced empathy among internal medicine residents. JGIM 2005; 20:559û564.Smith, J. K., &amp; Weaver, D. B. (2006). Capturing medical students' idealism. Annals of family medicine, 4 Suppl 1, S32-7; discussion S58-60. Smith, W. R., Betancourt, J. R., Wynia, M. K., Bussey-Jones, J., Stone, V. E., Phillips, C. O., et al. (2007). Recommendations for teaching about racial and ethnic disparities in health and health care. Annals of Internal Medicine, 147(9), 654-665. Sudore, R. L., Yaffe, K., Satterfield, S., Harris, T. B., Mehta, K. M., Simonsick, E. M., et al. (2006). Limited literacy and mortality in the elderly: The health, aging, and body composition study. Journal of general internal medicine : official journal of the Society for Research and Education in Primary Care Internal Medicine, 21(8), 806-812. Thompson, M. J., Huntington, M. K., Hunt, D. D., Pinsky, L. E., &amp; Brodie, J. J. (2003). Educational effects of international health electives on U.S. and canadian medical students and residents: A literature review. Academic medicine : journal of the Association of American Medical Colleges, 78(3), 342-347. Williams, M. V., Baker, D. W., Parker, R. M., &amp; Nurss, J. R. (1998). Relationship of functional health literacy to patients' knowledge of their chronic disease. A study of patients with hypertension and diabetes. Archives of Internal Medicine, 158(2), 166-172. Winseman J, Malik A, Morison J, Balkoski V.  StudentsÆ Views on Factors Affecting Empathy in Medical Education. Academic Psychiatry 2009; 33:484-491.</t>
  </si>
  <si>
    <t xml:space="preserve">There is no direct benefit to participants in the study. </t>
  </si>
  <si>
    <t xml:space="preserve">Does not apply. </t>
  </si>
  <si>
    <t>We hypothesize that students who participate in the I2CRP Program will improve or maintain scores over a three year period on the Jefferson Scale of Physician Empathy (JSPE) and the Health Beliefs and Attitudes Survey (HBAS), as compared to students in the control group who do not participate in the program.</t>
  </si>
  <si>
    <t>All research team members have been involved in the development of the protocol and all related materials and have had training in human subjects protections.  Ongoing project team meetings are used to inform project staff of all research-related duties and functions.</t>
  </si>
  <si>
    <t>The results of the study may help to improve the programs and opportunities offered to pre-doctoral students.</t>
  </si>
  <si>
    <t>Participants will be recruited for the quantitative evaluation activities (the JSPE and the HBAS) by being verbally invited to participate at the conclusion of a regularly scheduled classroom session (I2CRP Program or Foundations of Clinical Medicine).  I2CRP Program participants will be invited to participate in the focus groups through an e-mail message from the Principal Investigator.  I2CRP Program participants will be invited to participate in the focus groups through an e-mail message from the Principal Investigator. I2CRP program participants will be sent a recruitment e-mail,with phone call reminders 1 week and 2 weeks following the recruitment e-mail, for the online survey. Participation in all aspects of the study is completely voluntary.</t>
  </si>
  <si>
    <t xml:space="preserve">This study will evaluate the impact of participation in the I2CRP Program over a three year period on medical studentsÆ empathy and understanding of patient health beliefs and attitudes.  We also aim to identify the impact of program components on empathy toward patients.   The study will also document participantsÆ involvement in service organizations and community-oriented primary care projects during their three years in the program. </t>
  </si>
  <si>
    <t xml:space="preserve">Overview.  We will conduct an evaluation of the I2CRP Program using instruments administered to participating subjects: the Jefferson Scale of Physician Empathy Scale (JSPE), the Health Beliefs and Attitudes Survey (HBAS) and an online survey used to evaluate specific program components which may be protective or detrimental towards empathy. The study population will include VCU pre-doctoral students who enroll in the I2CRP in each of the three study years (N=60, 20 per year). The Virginia Commonwealth UniversityÆs School of Medicine pre-doctoral study body (N=175) will serve as a comparison group. This longitudinal evaluation will include administration of JSPE and HBAS at three points in time during the study period to both I2CRP Program participants and the comparison group.  The students in the I2CRP Program will also be invited to participate in a qualitative analysis of the program, which will include an assessment of their portfolio of writing assignments and participation in a ômember checkö focus group (10 students each) held at intervals throughout the study period.  Additionally, 20 I2CRP program participants from the class of 2013 will be asked to complete an online (RedCap) qualitative survey of about the impact of specific program activities on their empathy toward patients during their 4 year participation in the project.  Participants will also be asked to answer several open-ended questions about the impact of I2CRP Program participation and enrollment in medical school on their level of empathy toward patients. Setting.  The study will take place within the Virginia Commonwealth UniversityÆs School of Medicine pre-doctoral education program. Sampling Frame.  The study sample will include all participants enrolled in the I2CRP Program (N=60, 20 per year) in each of three academic years beginning in the fall of 2008.  The School of Medicine pre-doctoral student body (N=175) will serve as the comparison group.  Intervention.  The research intervention will consist of participation in the program evaluation activities of the I2CRP Program.  Quantitative evaluation.  Each fall semester for three academic years (2008, 2009 and 2010), I2CRP Program participants (N=60, 20 each year) will be invited to participate in program evaluation activities by completing the Jefferson Scale of Physician Empathy (JSPE) and the Health Beliefs and Attitudes Survey (HBAS).  At the conclusion of a regularly scheduled I2CRP Program classroom session, students will be provided with an evaluation packet containing a Consent Information Document that outlines the purpose of the study and provides enough information for subjects to make an informed decision about participation in the evaluation scale and survey; the document also informs students that they will be invited to participate in a focus group at a later date (see below). Each packet will contain a Participant Information Cover Sheet to gather basic demographics [subject name, age, sex, race/ethnicity, environment where participant was raised (rural, urban, suburban), participation in other community-based activities, clerkship/preceptor status, I2CRP Program enrollment status, and year of medical school], the JSPE and the HBAS.  The session leader (a faculty member of the pre-doctoral program that is not part of the research team that has Human Subjects Protection training, TBN) will orally review the Consent Information Document with the group.  Students who choose to participate will be asked to complete the Participant Information Cover Sheet, the JSPE and the HBAS; a box for completed materials will be provided to allow for confidential submission.  Students who chose not to participate will be asked to return their packet to the same box to protect confidentiality.  The VCU medical pre-doctoral student body (N= 175) will be invited to complete the JSPE and the HBAS at the conclusion of a regularly-scheduled Foundations of Clinical Medicine small group session, and to provide the same participant demographic information.   This comparison group will also be provided with a Consent Information Document outlining the study purpose; this document is same as the Consent Information Document provided to I2CRP Program participants, but without the reference to future focus group participation.  Return of completed materials will constitute implied consent. We will also examine existing public data sources within the VCU School of Medicine as well as information available in the public domain to determine the distribution and practice setting of I2CRP program graduates.  This information will be used to characterize the potential influence of I2CRP participation on graduates employment in medically underserved areas (MUAs) and health providers shortage areas (HPSAs).   Qualitative evaluation.  To enhance our understanding of quantitative findings, I2CRP Program participants will be invited to participate in a qualitative evaluation of the program.  As part of the I2CRP Program, all participants complete writing assignments related to cross-cultural issues.  Using the Culhane-Pera model (Culhane-Pera, Reif, Egli, Baker &amp; Kassekert, 1997), these writing assignments are assessed by I2CRP Program instructors.  Following these assessments, focus groups of 10 students each will be conducted as a ômember checkö to validate the findings of the writing portfolio assessment.  All I2CRP Program participants will be invited via e-mail message from the Principal Investigator to participate in the focus groups; the first 10 subjects that respond to each invitation mailing will be included.  Focus groups will take place on a day that is convenient for all participants, and a meal will be provided. Focus groups will be facilitated by a faculty member in the Department of Family Medicine and a faculty member from the School of Medicine (KK) who have no role in supervision or grading of students; these individuals will have Human Subjects Protection training.  Prior to the start of each focus group, the facilitator will orally review the focus group Consent Information Document. Focus group discussions will consist of unscripted conversations between the facilitator and the participants; informal notes will be taken by the focus group facilitator. Focus group discussions will include review of preliminary results from qualitative analysis of writing samples (in aggregate only û no individual writing samples will be reviewed) as a ômember checkö to ensure that themes identified accurately represent studentsÆ experiences.  Focus groups will also explore with students how their experiences in the I2CRP program relate to their experiences in the general School of Medicine curriculum, studentsÆ impressions of the I2CRP program learning activities, and how studentsÆ experiences in the I2CRP program have influenced their values and attitudes related to caring for patients.Furthermore, 20 former I2CRP students who graduated in 2013 will be invited via e-mail to participate in a survey about program factors affecting empathy.  Consent information outlining the purpose of the study will be included  at the introduction to the survey.  The first 15 students to respond will be included in the study.  Subjects will complete a brief online (RedCap) survey which will include basic demographic (age, sex, prior education, and specialty choice); participants will be asked to report the impact of I2CRP program components on empathy.  If an inadequate number of survey responses are received, follow-up phone calls will be made one week and two weeks following the recruitment e-mail to encourage participation.Data Collection û Quantitative. We will collect data from three sources to measure quantitative outcomes. We will use the Jefferson Scale of Physician Empathy (Hojat, Mangione, Nasca, Cohen, Gonnella, Erdmann, Veolski &amp; Magee, 2001) to measure empathy among predoctoral students.  We will use the Health Beliefs and Attitudes Survey (Crosson, Deng, Brazeu, Boyd &amp; Soto-Greene, 2004) to measure pre-doctoral studentsÆ understanding of the impact that patient attitudes and beliefs about their health has on the care process.  Data Collection û Qualitative.  We will collect qualitative data from the writing assignments of I2CRP Program students and from the focus group facilitatorÆs notes taken during the focus groups.  Transcription of focus group notes will identify major themes, areas of consensus and areas of disagreement, and strategies for improvement.  The online survey about I2CRP program factors effecting empathy will be vital in evaluating the usefulness of certain program constituents and qualitatively outline areas for improvement.  Outcomes.  Outcomes for assessment include change in scores on the JSPE and the HBAS and program components  that may help students maintain high feelings of empathy.   Identification of issues through focus group discussions will be monitored over time.  </t>
  </si>
  <si>
    <t>HM13949</t>
  </si>
  <si>
    <t>Supporting Play, Exploration, &amp; Early Development Intervention (SPEEDI) for Infants Born Preterm</t>
  </si>
  <si>
    <t>Summary of Relevant Background Studies One hundred and twenty-five thousand infants are born preterm (under 37weeks post menstrual age, PMA) placing them at risk of developmental disabilities.12-14 Cerebral Palsy (CP) and sensory motor impairments are present in up to 50% of infants born preterm by school age.15 Infection, inflammation, central nervous system insults, noxious sensory stimulus, altered physiological supports, gravity dependent positioning, repetitive movement, and atypical social interactions are all thought to contribute to the high prevalence of disability in preterm infants.13, 16-17 This proposal focuses on early motor impairments that contribute to reduced self-directed movement and explorations (interaction with objects, people, and sensory stimulus) in the first months of life that delay development.15, 18-24Posture and Movement Quality, A Foundation for Intervention: Over the last decade increasing emphasis has been placed on identifying those infants who are at the highest risk of disabilities and designing intervention to address early impairments which contribute to disability. Postural control deficits are commonly reported in infants who are later diagnosed with development deficits such as cerebral palsy, developmental coordination disorder, and minor neurological dysfunction.9, 19, 25-27 Our previous research identified differences in postural control strategies used by preterm and full term infants as early as 1-3 weeks AA.19These findings are consistent with those of infants who have delayed sitting abilities at 12 months of age.25Persistent postural control deficits in preterm infants from infancy through school age demonstrates the important role of posture during self-directed movement and provides theoretical support for SPEEDI to improve postural control.10Early movement quality or motor repertoire is an early predictor of motor disability in children with CP as well as those with more subtle neurological dysfunction.23, 28While some believe these early motor repertoires are the result of non-modifiable neuronal connections, others suggest that early motor behaviors strengthen select neural pathways and provide sensory input needed for adaptive motor function.8, 10, 29-31 We propose that daily intervention provided through SPEEDI will give infants early and developmentally appropriate sensory and motor experiences to enhance movement quality. This intensive experience in the first months of life will support the infantÆs future ability to perceive sensory stimuli and modify motor actions to accomplish tasks. The Link Between Motor Function and Cognition: There is a strong association between motor activity and early cognition.32-35 Motor experience provides typically developing infants an opportunity to learn about objects and interact.35This action enhances learning that supports development in multiple domains.8, 36-37The action perception model of development is governed by the theory that motor activity contributes to attending to the environment, allowing the infant to receive and interpret important information, and solving problems by linking the mind and body in a cycle that supports development. Infants and children with motor impairment or delays have limited ability to interact with and interpret the environment, restricting their opportunities to learn through action. Children born preterm with motor coordination disorders or cerebral palsy at school age typically score lower on problem-solving tasks than those without motor disabilities.32-33Likewise, children with a limited motor repertoire in early infancy are more likely to have cognitive impairment at school age.34Recently, research completed by our team has demonstrated that targeted intervention to improve motor abilities results in greater gains in visual processing and early cognitive measures compared to infants who did not received the intervention.38-39 Yet, families of infants born preterm are not provided with recommendations on how to provide these type of early experiences in the first months of life. 5, 40Current Early Intervention Practices: In spite of the mandate for early intervention there is clear need of further study.41A recent review of randomized trials of early intervention for children at high risk found that, although there were significant advances in cognitive outcomes during infancy and preschool for children in early intervention, motor skills were not consistently affected by early intervention, and short-term effects on cognitive outcome were not sustained at school age.4The cost of minimal efficacy for early intervention is high both financially and in quality of life. This proposal will address the need for high quality evidence by evaluating the efficacy of SPEEDI, a very early, focused, intensive intervention program for infants born preterm.</t>
  </si>
  <si>
    <t>The risks of participating in this study are minimal.  The benefit to the individual participants is unknown.  Some infants may have better developmental outcomes as a result of the study intervention.  However, this is not confirmed and is the purpose of this study.  No infant will be asked to alter their usual care routine, limiting risk of negative consequences.  The potential benefit to society is a better understanding of the efficacy of intervention for preterm infants in the first months of life.  This may lead to additional research or changes in clinical practice recommendations.  Both of which will support infants born preterm in the future.</t>
  </si>
  <si>
    <t xml:space="preserve">The parent of each enrolled infant must agree to participate as well. </t>
  </si>
  <si>
    <t>Prematurely born infants are at increased risk for learning difficulties, lower quality of life, and motor delay or disability with up to 50% requiring special education.1-3 Federally mandated early intervention currently uses of a wide-range of interventions which have no effect on motor development and limited lasting effects on cognitive development.4 Theoretically grounded and effective early intervention is needed to target early motor abilities that will support cognitive development. The proposed randomized trial fill this striking gap in the literature by evaluating the efficacy of a theoretically grounded intervention, provided in the first months of life to promote development and reduce disability in preterm infants.Preliminary studies and literature demonstrate that infants who receive intervention similar to Supporting Play, Exploration, &amp; Early Development Intervention (SPEEDI) have higher levels of motor skill immediately following the intervention than those who did not receive the intervention. However, benefits from hospital based intervention dissipate following discharge and home based early intervention services do not typically begin until months after discharge. This gap in services limits infantsÆ early experiences and may affect overall development.SPEEDI differs from current early intervention practices in 2 important ways. First it bridges the traditional gap in services from the NICU to home providing ongoing and intensive support for developmentally supportive activities when parents are establishing care giving routines with their infant.5 This gap in care is particularly crucial for infants with early motor delays and those born to mothers with low educational or socio-economic levels who are at high risk of developmental disabilities.6 Intervention will be provided 5 times per week, initially by a therapist in the neonatal intensive care unit (NICU) with weekly parent training during Phase 1. In Phase 2, parents will provide daily intervention at home with the therapist supporting the parent through regular home visits to update activities and answer questions through 3 months of age, adjusted for prematurity (AA). Second, in contrast to wide-ranging intervention provided by current early intervention models, SPEEDI uses an action perception model to target improvements in early motor abilities that are a foundation for perception and learning.7-8 SPEEDIÆs primary goals are to support an infantÆs attempts to move in a variety of ways and generate interactions with objects, people, and sensory stimulus (exploration) that supports global development.9-11 Intervention during both phases will maximize the infantÆs attempts to move using positioning, presentation of objects, and gentle guidance leading to increased object exploration, problem solving and cognitive development. The purpose of this randomized controlled trial is to extend our preliminary data and evaluate the efficacy of SPEEDI to enhance motor development, play based problem solving, object exploration, and global development compared to infants in the usual care group.</t>
  </si>
  <si>
    <t xml:space="preserve">The team communicated in person and via email regularly during data collection. We are in analysis now and meet as needed. </t>
  </si>
  <si>
    <t xml:space="preserve">This feasibility study will allow us to determine if the intervention is feasible for therapists and staff to provide as well as test the assessment protocol. The pilot data will provide data for power calculations for a larger study. </t>
  </si>
  <si>
    <t>1)	The study coordinator, who will be a staff member providing care in the NICU, will monitor NICU admissions and infants progress in the NICU.  Infants who meet the inclusion criteria will be identified by the study coordinator just prior to 35 weeks PMA.  2)	A flier will be left in the infant hospital room and the nursing staff will ask the family if they are willing to speak with the study coordinator or PI.  3)	The study coordinator or PI will speak with families who express interest in the study and answer all the familyÆs questions. 4)	The parent who will participate in the assessments will be asked to sign the consent form for the infant and the parentÆs participation after all of their questions have been answered.</t>
  </si>
  <si>
    <t>Primary Hypothesis: Compared to the usual care group, the intervention group will demonstrate greater improvements1.	in motor abilities at the end of the NICU intervention (Phase 1).2.	in motor abilities at the end of the home based intervention (Phase 2).Secondary Hypotheses: 1.	Three and 9 months after intervention and compared to the usual care group, the intervention group will have higher motor and cognitive abilities At the end of phase 2, 1 and 3 months after the intervention and compared to the usual care group, the intervention group will demonstrate more object exploration, and play based problem solving behaviors</t>
  </si>
  <si>
    <t>Method of StudyStudy Design: This study is a randomized clinical trial comparing usual care to SPEEDI.  Infant participants will be stratified into high and low risk of motor disabilities then randomized.  Group will be assessed on the same schedule: 35 weeks PMA, 40 weeks PMA (or hospital discharge), 3 mo AA, 4 mo AA, 6 mo AA, and 12 mo AA.  SPEEDI includes 2 phases of intervention as outlines below.  Recruitment Plan/Feasibility of sample: In 2010 the Virginia Commonwealth University Health System (VCUHS) NICU cared for 200 preterm infants, 88 of whom would have met the inclusion criteria. With a 50% recruitment rate, we could recruit 30 infants in12months. However, as a conservative estimate and to manage the number of infants enrolled at any one time we will target enrollment of 2 infants per month for 15 months. We recently completed enrollment of 20 infants in 6 months for an assessment study with similar inclusion criteria. We recruited more than 75% of preterm infants who met the inclusion criteria and retained 80% of infants through 6 months AA. In our current sample, 90% of the infants are African American and the mothers of 55%of the infants have a high-school education or less and live in poverty. We anticipate a similar sample for the proposed study.Intervention:  Infants enrolled in both the SPEEDI and the usual care group will receive standard care. We will track use of community based services with a services checklist at each assessment visit allowing us to describe community services in both groups.  No services will be withheld from either group. Both groups will receive a few infant toys as incentives, which will also be used for training in the intervention group. In addition, the parent of each infant will receive $5 per week from 35 weeks PMA until hospital discharge and $20 per assessment visit after hospital discharge to off set travel, parking, and time meeting with the study staff. Sections 3.3.1 and 3.3.2 outline the intervention for both groups and table 2 highlights differences between the SPEEDI intervention group and the infants in the usual care group, based on our preliminary data. SPEEDI Group Intervention: Infants randomized to the SPEEDI intervention will begin intervention following the baseline assessment at 35 weeks PMA. SPEEDI includes 2 intervention phases, Phase 1 in the NICU from 35 to 40 weeks PMA (or discharge) and Phase 2 from 40 weeks PMA (or hospital discharge) until 3 months of age, adjusted for prematurity. During Phase 1, the infant will receive intervention 5 times per week for approximately 20 per session. A minimum of 1 of the 5 visits per week will include a parent and will provide an additional 40 minutes of parent education after the infant intervention session. Similar to previous studies, infants will receive a minimum of 10 study visits and 2 parent education visits during Phase 1.47If an infant is discharged home before meeting this minimum requirement, daily home visits will be arranged to meet this minimum required frequency. This ensures that all infants and parents have received initial training and can begin Phase 2 at home. Infants who are still hospitalized at 40 weeks PMA will be moved to Phase 2 of the study with their parent providing intervention 5 times per week in the NICU. If the parent cannot provide the daily intervention in the NICU, the study therapist will coordinate with the parent to ensure intervention is provided 5 times per week. While the potential variability in the length of intervention in Phase 1 is a limitation, the targeted intervention frequency is the same between Phase 1 and Phase 2, 5 times per week for 20 minutes per session. Thus variability in the timing of transition between phases should have minimal impact on the outcomes. Description of the SPEEDI Intervention: The focus on the therapist delivered intervention in the NICU will be on supporting opportunities to experience variable and self directed movements and social interaction without imposing therapist directed movements on the infant. Therapists will accomplish this by selecting an intervention time in which the infant is in an alert behavioral state. The therapist may hold the infant or provide positioning support of varying degrees to encourage the infantÆs self-direct movements to bringing the extremities and head toward midline, focus on toys or a face. The therapist will complete a checklist after each visit documenting which principles were addressed, strategies implemented, and behaviors observed (Table 2). During the parent education visits, the therapist will provide information on the importance of development, goals of the intervention, and model the intervention (Figure 2). Parents will have opportunities to ask questions and will learn to provide the intervention. Therapy dolls may be used to encourage parental comfort with the intervention followed by parent delivered intervention on the infant with the therapist present. Prior to NICU discharge, intervention group parents will receive an activity booklet reviewing activities for them to work on with their infant at home. The booklet is written at an 8th grade educational level and has pictures demonstrating activities the parents will continue performing with the infant at home. One week after discharge, the therapist will meet with the parent and infant in the home to review any questions and reinforce the importance of completing the activities 5-7 days per week. The therapist will meet with the parent and infant every 2 weeks until 3 months AA to answer questions and update intervention activities.The focus of the parent delivered intervention in Phase 2will be two-fold. The first goal is to help the parents and infant establish a routine for developmentally appropriate play. This includes the parent identifying the infantÆs cues of readiness to socially interact, monitoring the infantÆs response to interactions, and setting up routines such as playing after diaper changes. The second goal is to encourage the parent to provide opportunities and support the infantÆs self-directed movements to control posture, coordinate extremity movements, and interact with objects ( Figure 3). This includes activities such as holding the infant while gently encouraging hands to midline, kicking, prone play, placing wrist rattles or small toys in the infantÆs hands to encourage exploration. As in our previous work (section 2.4), parents will complete a diary documenting frequency and duration of the intervention activities. The therapist will replace the diary pages at each home visit and encourage parents to continue to complete the diary daily. Interventionist Training and Fidelity: Initial training for the intervention therapist will start at the initiation of the grant. Introductory training will occur via discussion and presentation of the SPEEDI goals and action perception model described in section 2. An intervention fidelity checklist containing the essential features of SPEEDI will be used to document training progress and fidelity of the intervention (Appendix B). The PI will train the intervention therapist until she addressed 4 of the 5 SPEEDI principles and 4 out of 5 of intervention strategies on the intervention fidelity checklist during 3 consecutive practice intervention sessions. For three sessions at the start of the study, and monthly thereafter an intervention session will be videotaped and the PI will observe and code the session using the treatment fidelity checklist. In addition, the intervention therapist will use the checklist at the end of each session throughout the study to document their own fidelity. A 90% agreement between the PI and therapist self-check on the SPEEDI principles addressed, strategies used, behaviors observed, and parent education provided will be targeted. If 90% agreement is not attained, the PI will re-train the therapist and make additional videos. Parents will demonstrate the intervention activities with the therapist every 2 weeks and the therapist will use the fidelity check list to confirm the parent is addressing SPEEDI principles and intervention strategies or will provide additional training.Usual Care Group: Infants enrolled in the usual care group will receive standard care in the NICU and community. Parents of the usual care group infants will receive the same therapy doll and toys provided to the intervention group but will not receive training related to the toys. Infants will be referred to community early intervention programs by the NICU staff according to clinical practice. During the community phase of the intervention and follow-up, infants in the usual care group may participate in any care recommended for them. At each assessment visit, parents will be asked to complete a checklist regarding services they are receiving (Appendix A). In preparation for this grant proposal the research team surveyed local early intervention physical therapists regarding the frequency, timing, and type of intervention provided for preterm infants. A survey was sent to therapist members of the Virginia Early Intervention Prematurity Work group. Three NICU therapists and four early intervention therapists returned the survey representing seven counties in Virginia. On average, infants in the NICU begin therapy intervention around 30-32 weeks PMA, 1 time per week. The focus of intervention varied widely. Therapist and parent interaction ranged from weekly to once during the admission depending on the parents visitation pattern. Infants referred to early intervention from the NICU were reportedly evaluated about 1month after discharge and begin therapy at 2 to 3 months after discharge. Infants reportedly received therapy 1 to 4 times per month, primarily for parent education or coaching. Based on these survey results we anticipate some infants enrolled in both groups will receive weekly therapy services in the NICU and some early intervention services. See table 2 for a comparison.Table 2: Comparison of intervention frequency and time by group assignmentIntervention type	Usual Care Group	SPEEDI Group(Plus usual care)Therapy in NICU between 35 and 40 weeks of PMA(20 minutes per visit)	1/wk : focus on positioning, state regulation, postural control, and facilitating normal movements(0- 5 visits, 0-100 min)	5/wk: focus on encouraging self directed movements, movement variability, social interaction, and controlled extremity and head movements toward midline. (10- 25 visits, 200-500 min)Parent education in NICU(40 minutes per visit)	0-1/wk: focus on updating parent on current therapy services(0-5 visits, 0-200 min)	1+ time/wk, 2 visit minimum: focus on parent modeling therapy above (2-5 visits, 80-200 min)Guided play experiences at home (20 minutes per visit)	Depended on the parents natural interaction patterns.Limited one-on-one play, presentation of toys, or graded movements based on our previous experience and assessment studies.(0 visits, 0 min)	5/wk: focus on parent identifying readiness to socially interact, support the infantÆs self-directed movements, control posture, coordinate extremity movements, and interact with objects. (60 visits , 1200 min)Parent Education at home(40 minutes/ visit)	Early intervention if initiated by 3 months. (0-2 visits, 0-80 min) 	Education and activity update every 2 weeks for 3 months (6 visits, 240 min)Summary of Visit and Time Differences Between GroupsActivity promoting development	0-5 visits, 0-100 min	70-85 visits, 1400-1700 minPlus usual careParent education time	0-7 visits, 0-280 min	8-11 visits, 320-440 minPlus usual careAssessments/Outcome Measures: All infants enrolled in the study will participate in the same assessment schedule, regardless of group assignment for a total of 6 assessment visits. All assessments included in this protocol are commonly used in clinical setting with infants and the PI has used them all at VCU in previously IRB approved studies.  A physical therapist blinded to group assignment will conduct all assessments as detailed below. Parents will be reminded not to inform the assessment therapist of group assignment.  Assessment visits will last 60-90 minutes depending on the age of the infant, assessments being completed and number of rest breaks the infant needs.  Visits can be completed on 2 consecutive days if an infant is unable to complete the activities in a single day.Test of Infant Motor Performance (TIMP): Primary hypotheses 1 and 2.The TIMP is a standardized instrument for assessing neuromotor development in infants between 34 wks PMA and 4 months AA.48-49The first TIMP will be performed at 35 weeks PMA and the scores will be used to classify infants as high risk and low risk of motor delays for the purpose of stratification. The TIMP will also be used as an outcome measure at the end of Phase 1 (40 weeks PMA), at the end of Phase 2 intervention (3 months of AA) and 1 month after the end of intervention (4 mo AA). The TIMP is not valid for use at 6 or 12 months AA so Bayley Scales of Infant Development (motor scale) will be used at that time. The TIMP includes 13 observational and 28 elicited items.50The TIMP is an age sensitive measure of motor performance51that can differentiate between high and low risk of poor infant motor outcomes.52 Test-retest reliability is 0.82.53with intraclass correlation coefficients (ICC) ranging from .95 to .99 for inter and intra rater reliability.54 The TIMP has been used frequently in clinical trials as a discriminative, evaluative, or predictive instrument of both preterm and full term infant motor control.55-57 The TIMP has been used successfully to assess neuromotor outcomes with parent delivered interventions in previous studies and our preliminary data (Dusing, in preparation)58-60A trained and reliable physical therapist administering the TIMP will be blinded to group (intervention or usual care) assignment.	Bayley Scales of Infant and Toddler DevelopmentûThird Edition42:Secondary hypothesis 1. The Bayley is a well-known norm-referenced test designed to assess multiple developmental domains including cognition and motor abilities in infants of 3 to 42 months of age. The Bayley-III test-retest reliability is provided within each age bracket for each subtest domain (.67-.94), and test content demonstrated good validity.42 The cognitive subtest includes sensory/perceptual acuities, discriminations, and response; acquisition of object constancy; memory, learning, basis of abstract thinking; habituation; mental mapping, mathematical concept formation and problem solving. The motor subtests assess degree of body control, large muscle coordination, finer manipulatory skills of the hands and fingers, dynamic movement, dynamic praxis, postural imitation, and stereognosis. The Bayley will be administered by a trained physical therapy, experienced in performing the Bayley who will be blinded to group (intervention or usual care) assignment. For this study, the motor and cognitive subscales will be compared for the two treatment groups at 6 and 12 months of AA.Object Exploration: Number of toy contacts and toy contact duration: Secondary hypothesis 2. At 3, 4 and 6 months AA object exploration and reaching will be assessed.  While sitting in an infant seat, infants are provided five 30 second trials to reach for an object presented by a therapist who is blinded to group assignment. Infants are presented with a graspable toy in midline at chest height at approximately 75% of arm length. Two synchronized video cameras are placed 4 ft to the front/right, and front/left of the infant for a clear view for behavioral coding. Coders will use behavioral coding software to quantify the number of toy contacts, duration of contacts, and area of the hand contracting the toy. Coders are blind to group assignment and study purpose. Coding reliability is assessed on 20% of the sessions and is based on a comparison of agreements and disagreements from each visit. For each variable, the number of behaviors coders agreed and disagreed on will be determined and % reliability will be calculated using the equation: [agreed/ (agreed + disagreed)] * 100. From past work, coders are expected to maintain inter- and intra-rater reliability &gt;90%.61	Individual Growth and Development Indicators (IGDIs):Secondary hypothesis 2   At 3, 4, 6, and 12 months AA the IGID will be completed to assess development and problem solving.  The Infant and Toddler IGDIs are brief psychometrically sound measurements of young childrenÆs abilities62 across 4 outcome areas: Early Communication Indicator (ECI), Early Movement (EMI), Early Problem Solving Indicator(EPSI), and Indicator of ParentûChild Interaction(IPCI). To test, the child is videoed for 6 minutes when presented with several standardized toys which vary for each outcome area. A caregiver supports the childÆs play during the test session. A set of key skill elements is coded for frequency from video. Frequencies of key behaviors are summed, weighted according to complexity of outcome area behavior, and divided by the time of observation to form a total rate. We will use the three-step certification process accessible online to insure that IGDI testers and coders who are blind to group assignment attain a satisfactory level of reliability At the end of phase 1, 40 weeks PMA or NICU discharge, the only the IPCI will be completed to assess parent child interaction during a free play session. The infant is too young to complete the other sections of the IGDI at this visit.</t>
  </si>
  <si>
    <t>HM20000112</t>
  </si>
  <si>
    <t>The EMBODY Study: A Biobehavioral Study of Teen Dating Violence</t>
  </si>
  <si>
    <t>Teen dating violence is an age- and developmental stage-specific form of intimate partner violence (IPV), that has been correlated with many poor adolescent health outcomes (Ely, Nugent, &amp; Flaherty, 2009; Miller et al., 2010; Silverman, Raj, Mucci, &amp; Hathaway, 2001; Temple &amp; Freeman, 2011). Those who experience TDV are also at unique risk for further abuse (Black et al., 2011; Hamby, Finkelhor, &amp; Turner, 2012) and for trauma- and stress-induced biologic alterations (Humphreys, Cooper, &amp; Miaskowski, 2011; Humphreys et al., 2011; Out, Hall, Granger, Page, &amp; Woods, 2012). Formerly abused adult women have been shown to exhibit telomere shortening similar to that seen in other populations exposed to chronic stressors (Humphreys, Epel, et al., 2011), and adults previously subject to childhood maltreatment also exhibit such shortening (Tyrka et al., 2010). Additionally, adolescents who experienced adversity in early childhood evince more epigenetic marks (regions of DNA methylation) as the number of adverse experiences increases, and the patterns of these marks differ by gender (Essex et al., 2011). Women who experienced adult IPV exhibit health problems such as cardiovascular disease (Kendall-Tackett, 2007), endocrine dysfunction (Pico-Alfonso, Garcia-Linares, Celda-Navarro, Herbert, &amp; Martinez, 2004), chronic pain (Humphreys, Cooper, et al., 2011), sleep disturbance (Humphreys &amp; Lee, 2005; Walker, Shannon, &amp; Logan, 2011) and accelerated cellular aging (Humphreys, Epel, et al., 2011), but these have not been elucidated in adolescents experiencing TDV. Interventions targeting the biological effects of TDV soon after the experience may enhance the potential for reversibility of biological changes arising at the cellular level and disrupt processes leading to long-term health problems (Gomez-Pinilla, Zhuang, Feng, Ying, &amp; Fan, 2011; McEwen, Eiland, Hunter, &amp; Miller, 2012). This project is the first to identify DNA-based changes associated with TDV experience, and provides an important translational foundation for targeted health promotion strategies for those affected by TDV.</t>
  </si>
  <si>
    <t xml:space="preserve">There are no direct benefits to participants in this study. </t>
  </si>
  <si>
    <t xml:space="preserve">Non-English speaking women and those &lt;18 years old will be ineligible, due to the complexity of consenting to genetic studies and the unique developmental needs of younger adolescents. </t>
  </si>
  <si>
    <t>Teen dating violence (TDV) is defined as physical, emotional/psychosocial, verbal and/or sexual abuse of one adolescent partner by another in a current or former dating, romantic, or sexual relationship. One in threeU.S. adolescents experiences TDVùfor girls, estimates reach 65%ùfar in excess of other types of youth violence. Unlike episodic or singular violence exposures, TDV is by definition an ongoing, relationship-dependent stressor5, and represents a chronic form of early life adversity. The observation that adults who experienced early life adversity have lifespans nearly 20 years shorter than those without this history underscores the impact of early adversities on health. Despite a growing body of literature on the health effects of chronic stress, the changes that arise in response to a stressor such as TDV are not well understood. One biologically plausible hypothesis is that a social event (TDV) results in change in an individualÆs DNA, which can in turn have pathologic consequences. Excitingly, if such DNA-based changes demonstrate plasticity, their recognition could provide a means for developing early or targeted interventions to remediate the psychological and biological health consequences of TDV. Therefore, the primary purpose of this interdisciplinary project is to test our novel hypothesis that a history of TDV is associated with the acquisition of proinflammatory, genomic and/or epigenomic changes as well as other biobehavioral outcomes. This project is the first biobehavioral study of TDV-affected adolescents, and will provide critical insights into the impact of TDV.</t>
  </si>
  <si>
    <t>We will provide all members of the research team with a complete copy of the research proposal, informed consent document, study information sheet, screening questionnaire, study instruments, and laboratory protocols associated with the study. The PI will review all documents with all study personnel, and answer any questions regarding the documents at this time. The PI and the 2 Co-IÆs will communicate weekly with each other about the status of the project, the needs of the PI, and any other project-related concerns. The PI will train and directly supervise the Research Assistant (TBD) in all study related protocols, and will be available to the Research Assistant as a resource for any questions about his or her role in the study. Mid-Atlantic Twin Registry (MATR) staff involved in the study will be provided with all study documents for review prior to beginning work for the study, will meet weekly to discuss study progress, and will be in contact with the PI for any questions that may come up during the course of recruitment efforts.  MATR interviewers will undergo training and practice calls for the study phone calls and will be familiar with the study information and tip sheets in order to field questions as they arise. All other MATR staff who may participate in the study recruitment are covered under the MATR's IRB approval (71).</t>
  </si>
  <si>
    <t>The risks associated with participation in this study are minimal, and the PI has experience conducting similar studies with formerly abused women in which no adverse events occurred (Burton, et al., in press; Humphreys, Cooper, et al., 2011; Humphreys, Epel, et al., 2011). As such, the potential knowledge gain far outweighs the potential risks of participation. The potential knowledge gain from this study is both significant and representative of important progress in developing understanding of an understudied phenomenon: teen dating violence and subsequent molecular and cellular level alterations. This research will enhance the ability of health professionals to engage in evidence-based advocacy for clients affected by or at risk of teen dating violence (TDV) exposure, and to collaborate across disciplines to develop comprehensive care for this population. This project will begin to establish the cellular-level and biobehavioral ramifications of TDV for young womenÆs ongoing health, and thereby lay a solid foundation for the development of interventions that enhance nursesÆ and other care providersÆ ability to improve the health of affected young women. In the future, it could also lead to a non-subjective means to assess the success of treatment/intervention strategies for TDV by comparing genetic/epigenetic biomarker patterns within a person before and after the intervention(s).  TDV represents an understudied phenomenon that affects as many as 65% of the US population of female adolescents, and as such represents a potentially significant site for health promoting activities by nurses. The knowledge gained from this study will direct the development of evidence based, health promoting interventions that can be implemented across disciplines to enhance the well-being of women in adolescence and throughout the lifespan. By bringing together the relationship-oriented skills of nurse professionals, genomic and genetic science, and greater understanding of the experiences of young women with TDV, this project has the potential to make significant contributions to the development of nursing science and to generate important innovations in the practices and policies that affect a vulnerable population.</t>
  </si>
  <si>
    <t>Communication of contact information: Contact information for the twins is maintained by the MATR in accordance with MATR SOPs. MATR staff will make initial contact with the twins through either mailed or phone recruitment efforts to obtain permission to turnover their contact information.  Once permission has been obtained from the twin(s), the MATR staff will provide the screening survey data to the PI for evaluation of eligibility. Once eligible twins are selected based on their answers, the MATR will turn over the twinsÆ contact information to the researcher following MATR SOPs for secure transmission of data.  This is limited to secure email, over the phone, or in person following SOPs for handling hard copy data.  Contact information transmitted via email will be sent in a separate file from any file containing data collected from the twins.  The email will be encrypted and the file will be zipped and password protected.  Upon receiving the file the study staff will save the data on a secure network and delete the email.  Then they will send a separate email (not reply to the email containing the files) to MATR confirming that the files have been received and delete the file from their inbox and their trash folder. Contact information ascertained by the study will be handled according to MATR SOPs and will be provided back to the MATR using the secure methods of transmission allowed by MATR SOPs. Initial contact by MATR: MATR will make the first contact with the twins by mailed or phone recruitment efforts.  Due to the difficulty of reaching twins in the age range for this study, the MATR will send an initial mailing to parents of twins for whom current contact information is unclear (Parents Mailing).  This mailing will aim to obtain current contact information for the twins that the MATR can use to send the next set of mailings, thereby ensuring proper receipt of the study documents by a larger portion of the twins. All twins will then be sent the first study invitation mailing which will provide information about the study and direct them to the online screening and turnover permission (Sample Study Invitation, Online Turnover and Consent, Screening Survey). A second study invitation mailing will then be sent to non-responders from the first mailing.  This mailing will provide information about the study and include a written turnover permission form with room to update their contact information, study screening survey, and two business reply envelopes for them to use to return these documents to the MATR separately. The letter will also remind the twins that they can complete this information online if they prefer (See Second Study Invitation, Written Turnover Permission Form,  Screening Survey).  MATR will also include information about the study on their website (See Sample MATR Website Information) and in their newsletter (See Sample MATR Newsletter Information.) MATR will then attempt phone calls to reach co-twins of twin who complete by mail following the IRB-approved script (See MATR Burton Phone Script) and using the IRB-approved screening survey (See MATR Burton Screening Survey).  For twins who are difficult to reach by phone, the MATR will send a letter which lets the twin know MATR is trying to reach them and provides ways in which the twin can contact MATR (See MATR Burton Trying to Reach Letter).Initial contact by research team: A member of the research team will then contact the twins. The initial contact will be a notification letter, sent to the contact address provided by MATR (see Appendix XX, Eligibility Notification Letter), advising each twin that she is eligible for the study and that study staff will be attempting to contact her directly. This contact will be made by telephone or email according to each twinÆs preference, so that each twin can review informed consent documents, and arrange to meet privately with study staff for data collection, or receive directions for completing the surveys online and having the blood draws completed by a convenient health care provider. In either case, informed consent documents will again be reviewed and formal consent requested (See Appendix XX and YY, Online Consent and Consent Form) at the time of data collection. If in person, this will be done by a member of the study staff using the Consent Form (Appendix YY). If the study surveys are completed online, the Online Consent (Appendix XX) will allow participants to read, confirm that they have read, and sign the consent form electronically. Twins Days Festival participants will initiate contact with the PI or research team, who will follow up by telephone or email and provide requested information on study participation.  Contact and completion procedures as outlined above will remain in effect following established eligibility of participants.</t>
  </si>
  <si>
    <t>The specific aims of the project are to: (1) Examine relationships between (A) acquired genome-wide epigenetic (methylation) alterations; (B) acquired chromosomal changes (micronuclei, telomere length); and (C) biobehavioral characteristics (activity, sleep, depressive or trauma symptoms); and (2) Assess acceptability and feasibility of these study measures among young women for use in developing and evaluating future nursing interventions.</t>
  </si>
  <si>
    <t>To achieve the aims of our study, we will collect biobehavioral and genetic biomarker data from identical female twins (up to 15 pairs or 30 individuals) who are discordant, concordant, or are a single affected twin for TDV. Our use of a discordant monozygotic (MZ) twin study design will eliminate the influence of several cofactors that can confound interpretation of outcomes/biological measures associated with the experience of TDV because MZ twins have inherited identical genomic complements, are the same sex, ethnicity, age, and usually shared early life living conditions (see Figure 1). The study of discordant MZ twins also has the potential to greatly facilitate recognition of induced DNA-based changes because any differences in their DNA-based profiles (methylation status; telomere length; somatic cell chromosomal complement) will directly reflect changes acquired in response to environmental exposures or social stressors not shared by the co-twin (i.e. one twin experienced TDV and the other did not) (Zwijnenburg, Meijers-Heijboer, &amp; Boomsma, 2010). Conceptual model and measures. The biobehavioral and DNA-based changes to be evaluated were selected based on a conceptual model of allostasis in response to a chronic stressor (McEwen, 1998), as specifically adapted for womenÆs health (Groer &amp; The Women's Health Research Group, 2010) (see Figure 1). Briefly, allostasis is the adaptive, homeostatic maintenance process in which the body responds to acute stress, but returns to usual function upon discontinuation of the stressor (Groer &amp; The Women's Health Research Group, 2010). In cases where the stressor is unabated at length, or chronicùas in the case of TDVùthe continuous processes of allostasis lead to decreased potential for adaptation, failed shut-down of what should be stress responsive changes and over time, inadequate response to further challenges. This is called allostatic loading (McEwen, 1998). The adapted model combines individual and environmental cofactors with TDV exposure (chronic stressor), to suggest pathways by which experience of this chronic stressor leads to DNA-based changes, physiological responses and ultimately, to health issues. 	The proposed study will examine TDV as an agent of allostatic loading, with specific biobehavioral and biologic outcomes. Biobehavioral characteristics are those where biological, behavioral, and psychosocial factors interact (Buerhaus, 2006; McCain, 2013)ùan apt perspective for study at the adolescent nexus of growth, development, and socialization (Auslander, Rosenthal, &amp; Blythe, 2007; Friedlander, Connolly, Pepler, &amp; Craig, 2007; McKay, Bell-Ellison, Wallace, &amp; Ferron, 2007; RΣty, Larsson, S÷derfeldt, &amp; Larsson, 2005; Rosenblum &amp; Lewis, 2003; Wekerle &amp; Wolfe, 1999). The measures to be assessed are based on outcomes suggested by the allostatic loading model current pregnancy or smoker; endocrine, autoimmune, or inflammatory disorder; cardiac or vascular disease. Many of these instruments have been used successfully elsewhere with diverse populations of community-based, formerly abused women (Burton, Halpern-Felsher, Rehm, Rankin, &amp; Humphreys, in press; Humphreys, Epel, et al., 2011). It should be noted that experiencing a chronic stressor such as TDV may intensify the perception of acute stress even once the cause of the chronic stress has been relieved (Epel et al., 2004), and so we include increased perception of stress as an outcome. Biobehavioral measures and instruments are described in Table 1. Biologic measures that will be quantified include (1) acquired genome-wide DNA methylation alterations; (2) acquired chromosomal instability frequencies; (3) lymphocyte, chromosome-specific telomere lengths; (4) proinflammatory cytokine levels; and (5) C reactive protein (CRP) values. The inflammatory and telomere biomarkers have been shown to be altered in women who experienced adult IPV (Humphreys, Epel, et al., 2011; Out, et al., 2012; Woods et al., 2005) but have not yet been evaluated in young women specifically affected by TDV. This will be the first study to quantify epigenetic and acquired somatic cell chromosomal alterations associated with TDV.Procedures. The discordant, concordant, or single affected identical twin study participants will be ascertained from the Mid-Atlantic Twin Registry (MATR), which is a population-based panel of over 35,000 twin pairs. All MATR efforts for this study will follow established MATR Standard Operating Procedures (SOPs).  Upon approval of the study design by VCUÆs Institutional Review Board (IRB), the PI will work with the MATR staff who will query their database for potential participants and then select twins based on the study eligibility criteria. MATR staff will make initial contact to screen potential participants by mail, online, or phone and obtain permission to turn their information over to the study.  To promote participation, potential participants answering the screening survey will be entered into a raffle for a $250 Apple gift card and will be informed of the drawing date. They will be provided the opportunity to opt out of the raffle by contacting the MATR. The participant screening criteria used follows the guidelines regarding exclusion for the confounding factors (current pregnancy; endocrine, autoimmune, or inflammatory disorder; cardiac or vascular disease) outlined by Humphreys and colleagues (Humphreys, Epel, et al., 2011). Detailed information on the different types of MATR recruitment efforts can be found in section XV.D. Selection criteria will be zygosity (identical [MZ]), sex (female), and age (18 to 20 years). Non-English speaking women and those &lt;18 years old will be ineligible, due to the complexity of consenting to genetic studies and the unique developmental needs of younger adolescents. Once the twins have confirmed interest and provided permission for turnover of their information to the study, the MATR will provide the twinsÆ reponses to the screening questions to the PI to for the final determination of study eligibility. The MATR will then turn over contact information for twins who are eligible.  This will ensure only eligible twins' contact information is provided to the PI and study staff by the MATR. All other MATR staff who may participate in the study recruitment are covered under the MATR's IRB approval (71). The PI or Research Assistant will contact the twin(s), review informed consent over the phone, and arrange with each twin to collect data either in person or via online and mail service. We will schedule any in-person data collection appointments between the hours of 10am-12pm to reduce the circadian variability that can influence the inflammatory measures. After providing their informed consent, the participants will complete the study instruments (see Table 1). Study-related assessments include height, weight, and waist circumference, and blood samples (less than 2 tablespoons) by peripheral venipuncture under clean conditions. If study staff are collecting blood samples in person, samples will be placed in a biohazard container for transport to the Jackson-Cook laboratory (epigenetic and genetic studies) or VCU School of Nursing laboratory (inflammatory markers) for processing. If samples are collected by a provider of the participantÆs choice via a kit, the kit will be returned to the School of Nursing and the samples distributed appropriately by the study staff. Samples will be coded for analysis such that only the research team will know sample origins. At the completion of the appointment, or at the time of survey completion for those participants completing online, all participants will receive a list of womenÆs health-related resources, including IPV and TDV resources. However, for safety and ethical reasons, all information gained from the study will be maintained in a strictly confidential manner (not disclosed to co-twins or anyone else). Data collection is expected to last no more than 1-2 hours, and participants will be compensated $50. The appointment duration and incentive amount are consistent with benchmark standards used in other, similar studies (Campbell &amp; Adams, 2009; Humphreys, Epel, et al., 2011; Sullivan, Rumptz, Campbell, Eby, &amp; Davidson, 1996).  Ideally, the study team will conduct the study visits at the VCU School of Nursing or within the participantÆs home (if within 100 miles of VCU).  However, because the recruitment of 18-20 year old female participants willing to take part in the study may be difficult, the researchers have developed an alternative approach. Eligible Participants living more than 100 miles will be able to complete the surveys online (using REDCap or similar software) and blood kits will be provided by mail. In this case, participants will visit a healthcare provider of their choice for blood collection.  Postage will be provided for materials that will be mailed back to the researcher.</t>
  </si>
  <si>
    <t>HM20000240</t>
  </si>
  <si>
    <t>Assessing the Current and Future Needs of Nonprofits</t>
  </si>
  <si>
    <t>The rationale for conducting the study is twofold: first, the study will inform VCU and other universities about how to improve their collaborative efforts with nonprofits. Second, the survey will provide a perspective on how resource needs and challenges are changing for the nonprofit sector. These factors in combination create a study that has both practical and theoretical benefit: the information can be used to adapt to the changing needs of the nonprofit sector, which falls under the "community engagement" value of QUEST, and the study adds to nonprofit sector scholarship by providing a case study on one community's perception of changing resource needs and challenges.</t>
  </si>
  <si>
    <t>No direct benefits will be gained from this study.</t>
  </si>
  <si>
    <t>We are sending the survey to those who have participated in a Nonprofit Learning Point course or have been involved with the Division of Community Engagement for reasons of convenience, relevance, and increased chance of response to the survey. A large section of Richmond's nonprofit sector is involved with those organizations, so our sample will very closely reflect the views of Richmond's nonprofit sector as a whole.</t>
  </si>
  <si>
    <t xml:space="preserve">The research questions are as follows:- What are the past, present, and future challenges and resource needs of the nonprofit sector, as perceived by those who work or volunteer in the sector in metro Richmond? - How do Richmond nonprofits partner with universities currently? - How could universities better partner with metro Richmond nonprofits to meet their needs?-How could universities assist the nonprofit sector in preparing for the future? </t>
  </si>
  <si>
    <t>PI assigned roles and communicates with students weekly, at a minimum, to review progress and discuss challenges related to the study.</t>
  </si>
  <si>
    <t>This study will help inform university-nonprofit partnerships by providing information about how they function and how they could be improved from a nonprofit sector perspective. It will also add to the scholarship about changes in challenges and resource needs over time so that nonprofit community stakeholders, especially in Richmond, will be able to better predict and adapt to changes in the nonprofit sector over time.</t>
  </si>
  <si>
    <t>Contact information is obtained from Nonprofit Learning Point and Division of Community Engagement records. The email will be sent from Valerie Holton (CCE) and Rachel Kopelovich Douglas (NLP), with contact information for the PI and student assistant, Holly Brown, who will address any questions/comments/concerns.</t>
  </si>
  <si>
    <t xml:space="preserve">The purpose of this study is to obtain the perspectives of those involved in the work of nonprofit organizations regarding their current and anticipated needs and challenges and how they can be assisted by universities. Additionally, the study will assess nonprofit employee and volunteer perceptions of university partnerships in light of changing resource needs within their organizations and the sector, and how they address them. Lastly, two advanced students in a graduate course (PADM 650) will apply, with instructor/PI supervision, research methods, in a hands-on learning opportunity. </t>
  </si>
  <si>
    <t>The survey will be emailed to a purposive sample which includes those who have taken a class at Nonprofit Learning Point ( a VCU Division of Community Engagement certificate program) and list of community partners from the Center for Community Engagement and ASPiRE program. The email will include a link to the online survey, and a contact email for questions and concerns. The survey begins with an explanation of the purpose of the survey, and an electronic consent form which outlines the risk, restates the purpose, and reminds the participant that participation is anonymous and voluntary. The questions pose little or no risk to the participants, and no identifiers are collected from the participants, so their results remain completely anonymous. The final survey question is regarding participant interest in a potential focus group for a later study. The focus group participant pool will be collected separately from the survey answers, will not be linked to, or able to be connected back to, any individual's survey responses, and participation is strictly voluntary.After the two-week survey response period, the student researchers will analyze the results under the supervision of Dr. Stutts. Data will only be reported in aggregate, to provide another layer of protection to the participants.</t>
  </si>
  <si>
    <t>HM15120</t>
  </si>
  <si>
    <t>Healthcare Utilization, Outcomes, and Costs: Evidence from the Virginia Coordinate Care Program</t>
  </si>
  <si>
    <t xml:space="preserve">The population of interest is the low-income uninsured who are medically undeserved and highly relevant to health policy.  Uninsured persons are less likely than the insured to have visited a health professional in the past year and are more likely to identify the ED as their usual site of care.  the lack of health care coverage leads to poor health inappropriate health care use among the uninsured.  Medicaid expansions to the uninsured adult populations are a means of improving access to primary care.  Under the Affordable Care Act (ACA), Medicaid is set to substantially expand coverage to the low-income uninsured in 2014 (although the extent of expansion will be left to states).  This represents an important step in improving access to care.  However, the evidence from these expansions on healthcare utilization, outcomes, and cost is mixed.  The VCC population is a low-income uninsured adult population that receives comprehensive healthcre and coverage through a program at Virginia Commonwealth University Health System (VCUHS).  Individuals enrolled in the VCC should be analogous to those that would be newly covered by Medicaid expansions promoted by the ACA.  The Principal Investigator led a study to analyze healthcare utilization patters in the VCC.  The study comprised 26,284 unique patients.  Patients were distinguished based on length of enrollment.  The study team was most interested in patients with the longest exposure to primary care because they represented the greatest opportunity for preventive services and consistent disease management.   The proposed study has the potential to have a meaningful impact on the efficiency of the safety net system especially as it relates to healthcare utilization, outcomes, and costs of the urban minority population it serves.  The study has implications for Medicaid expansion under the ACA, as policymakers implement (or consider implementation, depending on the state) expansions to low-income childless adults.  </t>
  </si>
  <si>
    <t xml:space="preserve">The anticipated benefits include new knowledge to inform the development of health policy and health services delivery.  </t>
  </si>
  <si>
    <t xml:space="preserve">The Virginia Coordinated Care Program for the Uninsured (VCC) is a community-based primary care program sponsored by VCU Medical Center.  Uninsured patients meeting income eligibility requirements and who are ineligible for Medicaid may enroll.  The mission of the VCC is to provide affordable healthcare coverage by connecting patients to a primary care physician (PCP).  The VCC has an ongoing patient base of citizens residing in the Greater Richmond Metro and Tri-Cities area.  This patient base changes frequently as patients' coverage lapses, as they move out of the covered geographic region, and as they become eligible for other forms of healthcare coverage.  The VCC provides an important avenue for access to a primary care physician for this population but fluctuation in access creates challenges for describing the population and ensuring that the VCU Healthy System is meeting the needs of patients.  Research on the VCC population is important for two reasons: (1) it will inform community health planning needs, and (2) it will contribute to the VCU Health System's understanding of how to create optimal service delivery approaches based on patients' needs.  The goal of the project is to explore healthcare utilization, outcomes, and costs of patients participating in the VCC.  Utilization includes inpatient, outpatient, pharmacy, Emergency Department (ED), and specialty services.  The research hypotheses are: H1:  The VCC program reduces healthcare utilization for its patient populationH2:  The VCC program improves health outcomes for its patient populationH3:  The VCC program reduces healthcare costs for its patient population </t>
  </si>
  <si>
    <t xml:space="preserve">The research team will primarily communicate via email and phone. Ad-hoc meetings or conference calls will be held if needed. </t>
  </si>
  <si>
    <t xml:space="preserve">There will be no recruitment of subjects.  This is a retrospective data only study. </t>
  </si>
  <si>
    <t>Aim 1:  Examine trends of healthcare utilization (including ED use, PCP use, inpatient use, outpatient use, and pharmaceuticals) of VCC patients. Aim 2:  Examine trends of health outcomes of VCC patients. Aim 3:  Examine healthcare costs of VCC patients.</t>
  </si>
  <si>
    <t xml:space="preserve">This study will involve existing medical record data of individuals age 21 and older who were enrolled in the VCC from 2001 through the present.  The study involves secondary data analysis of existing data.  The records will include patient-level information on all ED&lt; inpatient, and outpatient visits, pharmaceutical and dates of service at VCUHS.  These data are supplemented with VCC enrollment and community-based PCP claims data.  We will also use a data file on primary care provider characteristics form the VCC program to link to the patient medical records.The study will be housed in the Department of Healthcare Policy and Research at VCU.  All project personnel will have computers that are connected to a secure network and are password protected.  All data will be stored on secured network folders that can only be accessed by authorized project personnel.  SAS Verison 9.3 will be used for data management.  All data will be summarized and presented in aggregate form.  No identifying data will be published or released.  </t>
  </si>
  <si>
    <t>HM14122</t>
  </si>
  <si>
    <t>Parenting African American Children with and without ADHD</t>
  </si>
  <si>
    <t>Heather Jones</t>
  </si>
  <si>
    <t>Overview of the DisorderAs approximately 3-10% of school-aged children meet criteria for attention-deficit/hyperactivity disorder, ADHD is one of the most common disorders of childhood (Fergusson et al., 1993). This disorder is characterized by a pattern of inattention and/or hyperactivity and impulsivity, some symptoms of which must be present before age seven. For a diagnosis of ADHD, these symptoms have to cause social or academic impairment for the child in more than one setting, typically at home and school. The cross-situational impairment that often is reported by parents and teachers includes negative interactions with parental figures (Mash &amp; Johnston, 1983) and increased familial stress (Johnston &amp; Mash, 2001) as well as poorer academic achievement (DeShazo et al., 2002) and strained peer relationships (Clark et al., 2002). These difficulties are chronic and most often persist into adolescence and adulthood, continuing to negatively impact the lives of individuals with ADHD and those around them (Hechtman &amp; Weiss, 1986). It is important to note that difficulties related to this disorder (e.g., inattentiveness, disruptive behavior) represent the top reason for referral to mental health agencies (Biederman et al., 1990). As this disorder is more prevalent than others, the treatment literature for ADHD is relatively advanced and has identified several empirically-supported interventions for the disorder (Pelham et al., 1998). They include both psychosocial and pharmacological methods. One efficacious psychosocial treatment for ADHD is behavioral parent training (BPT; for a review, see Chronis et al., 2006). In BPT, the foci of change are the childÆs unwanted (e.g., interrupting) and wanted (e.g., completing tasks) behaviors. The therapistÆs job is to teach the parent to use effective behavior management strategies, monitor change, and troubleshoot difficulties. Parents receiving these treatments have reported fewer symptoms of ADHD following treatment (e.g., Bernal et al., 1980; Webster-Stratton, 1994). In addition to BPT, a wealth of data supports the use of stimulant medications to treat ADHD (American Academy of Child and Adolescent Psychiatry, 2002). Stimulants, such as Ritalin, Concerta, and Adderall have been found to decrease hyperactive and impulsive behaviors such as fidgeting and interrupting and increase ability to pay attention (American Academy of Child and Adolescent Psychiatry, 2002). The combination of stimulant medication and behavioral interventions has been found not only to improve ADHD symptoms, but also to improve social skills and parent-child relationships (Hinshaw et al., 2000). Therefore, the combination of psychosocial and pharmacological interventions to treat ADHD is a viable option for many parents as a leading empirically-supported treatment for ADHD.Ethnic Disparities in the Assessment and Treatment of ADHDDespite the availability of evidence-based interventions for ADHD, African American parents are less likely to utilize mental health services for their children (e.g., Armbruster &amp; Schwab-Stone, 1994; Bussing et al., 1998a; Bussing et al., 1998b; Bussing et al., 2003; Danoff et al., 1994). Although the presence of behavioral and attentional difficulties has been documented, African American parents of identified at-risk children often do not seek help from professionals or drop out of the treatments (Bussing et al., 2003). Ethnic minority families are more than twice as likely as Caucasian parents to drop out of treatment (Kazdin et al., 1993). Researchers have asserted that the difference between ethnic minority and majority families persists even when economic hardship is taken into account (Bui &amp; Takeuchi, 1992; Bussing et al., 1998a; Bussing et al., 2003; Garland et al., 2005). Ethnic differences may exist with regard to predictors of treatment dropout (Kazdin et al., 1995). Kazdin and colleagues (1995) found that predictors of treatment dropout for Caucasian families included socioeconomic disadvantage (occupation and education), income level, and public assistance. Economic factors were not significant predictors, however, for African American families. For African American families, other factors, such as parental psychopathology and child academic functioning, emerged as salient predictors of treatment dropout. The authors maintained that ethnic differences remain even when economic factors are controlled. This study suggests that even in a relatively economically-disadvantaged sample of African American parents, family characteristics may be more central to treatment dropout than issues related to economic disadvantage. As such, these characteristics are important to assess at the time of the initial evaluation.Parenting Children with ADHDTreatments for children with attention and behavior problems were developed based upon research utilizing primarily Caucasian mother-son dyads. Such research has indicated that parents of children with ADHD typically use poorer parenting practices than parents of children without ADHD (e.g., Shelton et al., 1998). Specifically, mothers of children with ADHD have been noted to be more directive and negative during interactions with their children (Barkley et al., 1985; Cunningham &amp; Barkley, 1979; DuPaul et al., 2001). During both free-play and structured interactions with children with ADHD and their mothers, children with ADHD display more negative behaviors and less compliance than their peers without ADHD (Mash &amp; Johnston, 1982; Befera &amp; Barkley, 1985). Following multimodal treatment for ADHD, parents have been found to improve their constructive parenting skills, such as behavior management and warmth (Wells et al., 2006). However, it is important to note that while these behaviors have been examined in primarily Caucasian samples, they have not been specifically examined within African American samples.In parenting studies of children with attention and behavior problems, broad constructs are utilized to group similar parenting or child behaviors together. In particular, the constructs of Positive Parenting (i.e., praise, positive affect, and positive physical contact), Negative Parenting (i.e., negative command, critical statements, and negative physical contact), and Child Deviance (i.e., whine, cry, negative physical contact, smart talk, yell, destructive, and noncompliance) have been commonly reported in the literature to describe the behavior of children with behavior problems and their parents during analogue tasks (Eyberg et al., 2001; Reid et al., 2003; Robinson &amp; Eyberg, 1981; Webster-Stratton, 1985). Parent training has been noted to decrease Negative Parenting and Child Deviance in families of Caucasian children with behavior problems (Webster-Stratton, 1985). Again, researchers have not investigated these broad constructs (i.e., Positive and Negative Parenting) within clinical and nonclinical African American samples. Variables Associated With Parenting of Children with ADHD and Treatment OutcomeIn the ADHD literature, there have been a number of variables that have been studied with regard to their association with parenting behaviors and child outcomes. Parenting sense of competence is one such variable. Parenting sense of competence has been defined as parentsÆ expectations of how well they are able to handle child behavior (Bandura, 1982). Parents of children with externalizing behavior problems report lower levels of parenting efficacy (Donnenberg &amp; Baker, 1993) and more negative parenting styles (e.g., coercive parenting; Bondy &amp; Mash, 1999) relative to parents of children without ADHD (for reviews, see Fischer, 1990; Johnston &amp; Mash, 2001). Parenting sense of competence has been found to improve following BPT for both children with ADHD (Anastopoulos et al., 1993; Pisterman et al., 1992) and children with general disruptive behavior problems (Connell et al., 1997; Cunningham et al., 1995). Another well-studied variable with regard to parenting is maternal depression. Mothers of children with ADHD have been found to report higher levels of depressive symptoms than mothers of children without ADHD (Whalen &amp; Henker, 1991) and 40% of mothers of children with ADHD have a history of major depressive disorder (Chronis et al., 2003). Maternal depression in mothers of children with ADHD predicts poorer response to treatment for these families (Owens et al., 2003). Finally, parental stress is another variable that may moderate treatment outcome for children with ADHD. Parents of children with ADHD report higher levels of stress related to their parenting than parents of children without ADHD (Fischer, 1990). In fact, child ADHD severity and child aggressiveness account for a significant amount of variance in parenting stress (Anastopoulos et al., 1992). As negative cognitions and parenting behaviors have found to be significant predictors of outcomes of children with ADHD (Hoza et al., 2000), parenting sense of competence, maternal depression, and parental stress are important constructs to measure at the time of assessment for ADHD.Limitations of Research on Parenting Children with ADHDIn many respects, the literature on the parenting of children with ADHD seems comprehensive. However, the current BPT programs (based upon such literature) fail to take into consideration potential significant ethnic differences in parenting. For instance, among community samples, parenting practices have been found to differ among parents of different ethnic groups (Baumrind, 1966; Baumrind, 1972; Bradley et al., 2001; Brody &amp; Flor, 1998; Florsheim et al., 1996; Lamborn et al., 1996).  African American parents report using unilateral parent decision making and the use of more physical discipline strategies, consistent with an authoritarian style of parenting (Bradley et al., 2001). Although most researchers have long assumed that authoritative parenting (i.e., high levels of warmth, high levels of structure, promotion of child autonomy) is the most effective form of parenting in terms of promoting appropriate child behavior, some studies of African American families have challenged this view.  Several studies have demonstrated that, compared with other types of parenting strategies, those consistent with authoritarian parenting (e.g., high levels of parental control) in African American parents were associated with children with good grades, high levels of social competence, and low levels of psychopathology (Brody &amp; Flor, 1998; Deater-Deckard et al., 1996; Lamborn et al., 1996; Portes et al., 1986). Although researchers recognize the likely within group heterogeneity in African American parenting behavior, it is impossible to ignore the literature documenting between ethnic group differences on this dimension. Also, to better measure the heterogeneity within African American parenting, ethnic identity will be measured and explored as a potential moderator. It is imperative that researchers begin to investigate how having an African American child with ADHD may change the way parents manage their childÆs behavior.As scientists have not specifically examined African American parenting of children with ADHD, evidence-based interventions, which focus on teaching parenting strategies, may not be culturally-relevant and as effective in engaging families of diverse backgrounds. Although there is evidence that comprehensive parent training programs may be efficacious for African American families (Arnold et al., 2003), African American children with mental health difficulties remain largely underserved, and their families often drop out of treatment. Therefore, engagement in treatment represents a significant area of study, and researchers have called for the examination and development of behavioral parent training approaches that will be more sensitive to ethnic parenting differences and barriers to treatment (e.g., Coard et al., 2004; Forehand &amp; Kotchick, 1996; Stevenson et al., 2005). The first step in adapting BPT to be more culturally-appropriate is to study the foundation of such treatments: parenting in African American families of children with and without ADHD..</t>
  </si>
  <si>
    <t xml:space="preserve">Following their evaluation, primary caregivers in the study will receive an individualized report with any treatment recommendations. </t>
  </si>
  <si>
    <t xml:space="preserve">We will solely be recruiting African American maternal caregivers and their children ages 6-10. Given the dearth of research on parenting among African American caregivers of children with ADHD, the PI has limited recruitment to this population. </t>
  </si>
  <si>
    <t>Aim 1: To examine group differences in the parenting behaviors of African American primary caregivers of children with and without ADHD. Hypothesis 1: African American primary caregivers of children with ADHD will demonstrate significantly lower levels of observed Positive Parenting and significantly higher levels of observed Negative Parenting than African American primary caregivers of children without ADHD. 	Aim 2: To explore ethnic identity as a potential moderator of the relationship between Positive Parenting and Negative Parenting and Child Deviance. As Aim 2 is exploratory due to adequate power considerations, there are no hypotheses at this time.</t>
  </si>
  <si>
    <t xml:space="preserve">This is a single-site investigation. Dr. Heather Jones (PI), Ms. Annie Rabinovitch (Research Coordinator), and Ms. Laura Eddy (Research Assistant) will meet weekly to discuss study progress, as well as individual persons' study responsibilities. Such meetings also serve to ensure that the study protocol is adhered to. Dr. Jones has ongoing communication with Dr. Wijesooriya in regards to his responsibilities related to study recruitment.  </t>
  </si>
  <si>
    <t xml:space="preserve">This research study has important implications for better understanding the experience of parenting an African American children with and without ADHD. This is an under-studied area of research, and such knowledge will contribute to the design of a culturally-sensitive behavioral parent training course. </t>
  </si>
  <si>
    <t xml:space="preserve">Participants will be recruited via fliers mailed to the Richmond Public School District, other local schools of predominantly African American children. Fliers will also be posted in primary care practices, low-income housing projects, community organizations, local businesses (i.e., grocery stores, coffee shops), and churches. Additionally, we will advertise for the current study via local newspapers in the Richmond area. Primary caregivers expressing interest in the study will contact the study via phone and will be screened (given the ADHD Rating Scale-IV over the phone) by the recruitment study staff. Children who score in the clinical range (above the 85th percentile) on the ADHD-IV will be considered potentially eligible for the ADHD group. Children who score in the nonclinical range on the ADHD-IV will be considered potentially eligible for the non-ADHD group. Potentially eligible families then will be scheduled for a full assessment. </t>
  </si>
  <si>
    <t>The current project has two specific aims: (1) to compare parenting behaviors and cognitions between African American primary caregivers of children with ADHD and African American primary caregivers of children without ADHD and (2) to explore the role of ethnic identify in moderating the relationship between parenting and child behavior in African American families.</t>
  </si>
  <si>
    <t xml:space="preserve">Design OverviewParenting and associated variables will be examined in 100 primary caregivers of 6-10 year-old African American children with and without ADHD. After indicating interest in the study, African American primary caregivers and their children will travel to VCU to be assessed using a combination of self- and corroborating other-report measures and DSM-IV semi-structured diagnostic interviews. Observational measures of parenting behavior will be obtained, as will parent-report measures of parenting efficacy, parenting stress, treatment acceptability, primary caregiver depression and ADHD symptoms. All families will receive a comprehensive report of the assessment and any recommendations for treatment. Design ConsiderationsParenting practices of both fathers and mothers are important to consider when studying child psychopathology. However, mothers/female figures are frequently the primary caregivers in the household (Biernat &amp; Wortman, 1991). This is particularly true for African American families as 48% of African American children are raised by a single mother (U.S. Department of Commerce, 2003). Within families of children with ADHD, parents have higher rates of divorce than parents of children without ADHD (Barkley et al., 1990). For these reasons the proposed study will focus on the parenting behavior of mothers/female primary caregivers. Intervention/Interactions with Research Participants Maternal caregiver-child dyads will be recruited into the study in several ways. First, fliers will be posted in community organizations, primary care practices in the area, mental health clinics, low-income housing complexes, and local stores and libraries. Additionally, the study will advertise in a mainstream newspaper and a free newspaper specifically targeting African Americans. Families interested in taking part in the study will call the research laboratory via a main telephone number provided in all recruitment material. At that time, families will be provided with a comprehensive description of the study, including goals of the study as well as study demands (i.e., duration of participation, nature of participation). If families remain interested in participating, they will be formally screened by a research lab member to ascertain whether the family meets inclusion/exclusion criteria. Families that do not meet criteria will be provided with community-based referrals. Families meeting criteria will be administered the ADHD rating scale over the phone and are scheduled for full diagnostic assessment.	Assessments will last approximately three hours. At the time of assessment, informed consent and assent will be obtained from parent and child participants respectively. Children will be administered the Wechsler Abbreviated Scale of Intelligence (WASI; Wechsler, 1999) by a masters-level clinician to assess for cognitive impairment and to rule out children with an estimated IQ below 70. Maternal caregivers will be administered the Schedule for Affective Disorders and Schizophrenia for School Age Children û Present and Lifetime û DSM IV Version (K-SADS-PL) to verify ADHD diagnoses and to ascertain the presence of comorbid disorders. Additionally, maternal caregivers will be asked to complete a packet of questionnaires about a variety of topics, including family demographics, parenting, child ADHD symptoms, and parenting stress. Following the full assessment, a member of the research team will contact the child's teacher via telephone, and schedule an appointment at the child's school to obtain teachers' ratings of ADHD symptoms and corresponding impairment. Data collected from the assessment as well as the teacher visit will be compiled in an integrative report, and mailed to the family's home. Identifiable Data All data collected in this study will be kept confidential. Thus, all materials collected will be assigned participant numbers, and only the study staff will have access to the names of the participants. Over the course of the study, all materials will be stored in a secure and locked file cabinet in the office of the PI and the research lab for the study. Digital recordings will be stored on a secure server. Also, each member of the research team will be instructed about his or her responsibility to insure the integrity of data collection and the safety of children and families participating in the study.  The PI will oversee data and safety monitoring through weekly meetings with study staff. During these meetings, issues related to data integrity, privacy, and safety will be discussed as they arise during the course of the study. If a serious or adverse event or other unanticipated problem posing risk to study participants should occur, it will be reported directly to the Virginia Commonwealth University Institutional Review Board immediately.  </t>
  </si>
  <si>
    <t>HM20012919</t>
  </si>
  <si>
    <t>Three Year Follow-up of Corneal Collagen Cross-Linking in Eyes With Keratoconus</t>
  </si>
  <si>
    <t>Vikram Brar</t>
  </si>
  <si>
    <t>Keratoconus is an eye disease characterized by stromal thinning of the cornea and a resulting ôconeö of tissue that bulges outward. The natural progression of this disease can be altered by corneal collagen cross-linking (CXL) which was recently approved by the FDA in 2016. Leading up to this approval process, a Phase III clinical trial was performed to demonstrate the efficacy and safety of CXL. Our ophthalmology clinic was one of the sites of this study. The IRB approval for this study has since concluded. A number of these patients continue to follow-up over three years after the CXL was performed. Although there are international studies that describe results over 12 months, there is no literature describing results specific to the device that was FDA approved. In addition, the methodology of the approved device is different than other studies.ClinicalTrials.gov [Internet]. Bethesda (MD): National Library of Medicine (US). 2000 Feb 29 - . Identifier NCT00287391, ClinicalTrials.gov [Internet]. Bethesda (MD): National Library of Medicine (US). - . Identifier NCT01643226, Safety and Efficacy Study of Corneal Collagen Cross-Linking in Eyes With Keratoconus; 2012 Jul 18 [cited 2018 Feb 28]; [about 5 screens]. Available from: https://clinicaltrials.gov/ct2/show/NCT01643226</t>
  </si>
  <si>
    <t>Retrospective analysis. Data are already collected.</t>
  </si>
  <si>
    <t xml:space="preserve">We are targeting a population with the disease keratoconus. </t>
  </si>
  <si>
    <t>It has been shown that corneal collagen cross-linking slows the progression of keratoconus at six months and one year. This study aims to characterize the progression of keratoconus after three years as measured by maximum keratometry (K-max), a measure of the curvature of the cornea.</t>
  </si>
  <si>
    <t xml:space="preserve">Appropriately timed (weekly to monthly) report emails updating all members on current progress and outlining direct goals and processes. </t>
  </si>
  <si>
    <t>1. Potential participants will be identified by their previous participation in an earlier clinical trial. 2. There is no recruitment in this study.</t>
  </si>
  <si>
    <t xml:space="preserve">The goal of the study is to elucidate the long term efficacy of corneal collagen cross-linking on the progression of keratoconus. </t>
  </si>
  <si>
    <t xml:space="preserve">The study design will consist of a retrospective data analysis of patients who underwent collagen crosslinking for the purpose of slowing keratoconus progression in an FDA approved clinical trial NCT01643226. There were 20 patients from this site that were enrolled and eligible for the study. For the study, these patients then underwent routine follow-up at one week, one month, six months, and one year. This study ended after one year. Some of these 20 patients continued to visit the clinic for routine follow-up for over three years. Data points that will be taken from their medical records for all visits including those for the study include: number of months from time of the procedure, best corrected vision, and measurements of keratometry (as measured by a topography machine). No elements of PHI will be recorded. The data will be statistically analyzed for progression of the disease over the three years. </t>
  </si>
  <si>
    <t>See Clearly Vision;</t>
  </si>
  <si>
    <t>HM20015238</t>
  </si>
  <si>
    <t>Pharmacoepidemiology of Ceftazidime-Avibactam: A Multicenter Cohort Study for Clinical Validation of Real World Practice Patterns and Outcomes</t>
  </si>
  <si>
    <t>Jillian Raybould</t>
  </si>
  <si>
    <t>Increasing incidence of antimicrobial-resistant gram-negative infections has led to urgency in the development of new antibiotics. It is estimated that 23,000 deaths a year are attributable to antibiotic resistance, of which 900 are due to carbapenem resistant Enterobactericeae (CRE) [1].  In response to this public health threat professional societies and government organizations have encouraged the development of novel antibiotics [2, 3]. In 2015 the US Food and Drug Administration (FDA) approved the novel beta-lactam/beta-lactamase inhibitor antibiotic, ceftazidime-avibactam, which can restore activity to Klebsiella pneumoniae carbapenemase (KPC) producing Enterobacteriaceae.  Prior to the clinical introduction of ceftazidime-avibactam, the treatment of carbapenem resistant Enterobacteriaceae was done primarily with reserve antibiotics such as colistin, tigecycline, and aminoglycosides. The poor efficacy and high level of toxicity associated with these reserve agents has led to an increase in the clinical uptake and utilization of ceftazidime-avibactam presumably to treat carbapenem resistant infections [4]. FDA approval for ceftazidime-avibactam is based on phase II/III clinical trials of complicated intraabdominal infections, complicated urinary tract infections, and hospital-acquired/ventilator-associated pneumonia [5-7].  The evidence for efficacy in the treatment of infections specifically due to CRE has not been established and is limited to retrospective cohort studies [8, 9]. Likewise, whether or not outcomes differ when ceftazidime-avibactam is prescribed as monotherapy as compared to combination therapy is not known [10].  Furthermore, the evidence of de novo resistance to ceftazidime-avibactam is concerning and warrants further understanding of how this novel beta-lactam/beta-lactamase inhibitors in being used in the real-world clinical practice [11].In addition to the primary role that ceftazidime-avibactam has in the treatment of CRE there is a suggestion that there may be other patterns of ongoing off-label use, such as in bacteremia or even as empiric therapy [12]. Moreover, ceftazidime-avibactam has been used for select resistant pathogens like Burkholderia cepacia complex or extensively drug resistant Pseudomonas aeruginosa resistant to ceftolozane-tazobactam [13-15].  In light of the limited data regarding the clinical uptake of ceftazidime-avibactam, we feel it is critical to provide real world utilization data describing prescribing patterns and clinical outcomes of patients who are prescribed ceftazidime-avibactam.  To date, there is very little information regarding the role of ceftazidime-avibactam in the clinical setting. Furthermore, there is a conspicuous lack of large data sources that can shed light on the relationship between ceftazidime-avibactam use with microbiology and susceptibility data in the same patient. The goal of our study is to identify patients who have been prescribed ceftazidime-avibactam at academic medical centers in the United States through the Vizient (TM) Clinical Resource Manager and retrospectively analyze this large cohort in order to enhance our understanding of the clinical practice patterns and outcomes. All current outcomes data for ceftazidime avibactam such as the Consortium on Resistance Against Carbapenems in Klebsiella and other Enterobacteriaceae (CRACKLE) studies have identified patients who have received ceftazidime-avibactam by virtue of positive cultures for CRE; potentially missing administrations for less resistant phenotypes of Enterobacteriaceae, other taxa or as empiric therapy.  We propose to broaden the cohort of ceftazidime-avibactam patients by developing our cohort around those who have received ceftazidime-avibactam irrespective of indication or targeted organism. References:1.	Centers for Disease Control, Antibiotic Resistance Threats in the united States. http://www.cdc.gov/drugresistance/threat- report-2013/, 2014.2.	The White House, White House National Action Plan for Combating Antibiotic Resistance. https://www.cdc.gov/drugresistance/pdf/national_action_plan_for_combating_antibotic-resistant_bacteria.pdf, 2015.3.	Boucher, H.W., et al., Bad bugs, no drugs: no ESKAPE! An update from the Infectious Diseases Society of America. Clin Infect Dis, 2009. 48(1): p. 1-12.4.	Christensen, K.L., et al., Infectious disease hospitalizations in the United States. Clin Infect Dis, 2009. 49(7): p. 1025-35.5.	Torres, A., et al., Ceftazidime-avibactam versus meropenem in nosocomial pneumonia, including ventilator-associated pneumonia (REPROVE): a randomised, double-blind, phase 3 non-inferiority trial. Lancet Infect Dis, 2018. 18(3): p. 285-295.6.	Wagenlehner, F.M., et al., Ceftazidime-avibactam Versus Doripenem for the Treatment of Complicated Urinary Tract Infections, Including Acute Pyelonephritis: RECAPTURE, a Phase 3 Randomized Trial Program. Clin Infect Dis, 2016. 63(6): p. 754-762.7.	Mazuski, J.E., et al., Efficacy and Safety of Ceftazidime-Avibactam Plus Metronidazole Versus Meropenem in the Treatment of Complicated Intra-abdominal Infection: Results From a Randomized, Controlled, Double-Blind, Phase 3 Program. Clin Infect Dis, 2016. 62(11): p. 1380-1389.8.	van Duin, D., et al., Colistin Versus Ceftazidime-Avibactam in the Treatment of Infections Due to Carbapenem-Resistant Enterobacteriaceae. Clin Infect Dis, 2018. 66(2): p. 163-171.9.	Tumbarello, M., et al., Efficacy of Ceftazidime-avibactam Salvage Therapy in Patients with Infections Caused by KPC-producing Klebsiella pneumoniae. Clin Infect Dis, 2018.10.	Hawkey, P.M., et al., Treatment of infections caused by multidrug-resistant Gram-negative bacteria: report of the British Society for Antimicrobial Chemotherapy/Healthcare Infection Society/British Infection Association Joint Working Party. J Antimicrob Chemother, 2018. 73(suppl_3): p. iii2-iii78.11.	Shields, R.K., et al., Clinical Outcomes, Drug Toxicity, and Emergence of Ceftazidime-Avibactam Resistance Among Patients Treated for Carbapenem-Resistant Enterobacteriaceae Infections. Clin Infect Dis, 2016. 63(12): p. 1615-1618.12.	Shields RK. Nguygen MH, Chen L., et al. Ceftazidime-Avibactam Is Superior to Other Treatment Regimens against Carbapenem-Resistant Klebsiella pneumoniae Bacteremia. Antimicrob Agents Chemother, 2017. 61(8):p. 1-7.13.	Tamma, P.D., et al., Successful Treatment of Persistent Burkholderia cepacia Complex Bacteremia with Ceftazidime-Avibactam. Antimicrob Agents Chemother, 2018. 62(4).14.	Rodriguez-Nunez, O., et al., Evaluation of Ceftazidime-Avibactam for Serious Infections Due to Multidrug and Extensive Drug Resistant Pseudomonas Aeruginosa. J Glob Antimicrob Resist, 2018.15.	Golan, Y., Empiric therapy for hospital-acquired, Gram-negative complicated intra-abdominal infection and complicated urinary tract infections: a systematic literature review of current and emerging treatment options. BMC Infect Dis, 2015. 15: p. 313.</t>
  </si>
  <si>
    <t>There will be no direct benefits to participants in this study.</t>
  </si>
  <si>
    <t>We are excluding pediatric patients as the specific aim of this study is to examine use of ceftazidime-avibactam in adults. Individuals with limited English may be included in this study as this retrospective chart review will not require subjects to read or understand English.  Information will be obtained from data already collected in their chart.</t>
  </si>
  <si>
    <t>This is a retrospective cohort study evaluating the real-world utilization and practice patterns of ceftazidime-avibactam.  The overall purpose of this study is to gather information and patterns pertaining to the usage of the novel antibiotic in academic medical centers .  This may help inform both future practice policies and research.</t>
  </si>
  <si>
    <t>All team members were involved in the development of the protocol as well as ongoing research meetings.</t>
  </si>
  <si>
    <t>This retrospective cohort study will add to the expanding literature regarding the utility of ceftazidime-avibactam for CRE and other MDR infections, specifically how ceftazidime/avibactam is prescribed in academic hospitals.  It will assess prescribing patterns and utilization of ceftazidime/avibactam as well as associated patient outcomes.  This data may inform hospitals and clinicians which patients benefit most from receiving this antibiotic as well as direct future research on real world utilization of ceftazidime/avibactam.  Due to the significant mortality of infections caused by CRE and MDR infections, it is important to identify optimal treatment options for these patients.</t>
  </si>
  <si>
    <t>Patients for chart review will be identified from a data pull of existing pharmacy records from Vizient based on receipt of ceftazidime/avibactam.  No further recruitment or screening will be performed for this study.</t>
  </si>
  <si>
    <t>Prior studies have demonstrated  that the prevalence of ceftazidime-avibactam is increasing at academic medical centers [1]. We aim to:1.	Describe the microbiological organisms for which ceftazidime-avibactam is being prescribed2.	Assess the accuracy of algorithms used to capture empiric, targeted and concomitant therapy for determination of real-world uptake and utilization of ceftazidime-avibactam 3.	Evaluate outcomes of patients who have received combination therapy vs monotherapy with ceftazidime-avibactam for CRE infections4.	Evaluate the prescribing patterns, in vitro concordance and excessiveness of empirically prescribed ceftazidime-avibactam and study factors associated with empiric prescribing. 5.	Describe downstream resistance to ceftazidime-avibactam following treatment [1] Christensen, K.L., et al., Infectious disease hospitalizations in the United States. Clin Infect Dis, 2009. 49(7): p. 1025-35.</t>
  </si>
  <si>
    <t xml:space="preserve">1.	Establish a group of co-investigators from institutions who have frequently prescribed ceftazidime-avibactam since 2015 (at least 1 per institute).  2.	Interested centers will obtain IRB approval for participation in the study.  3.	These institutions will be given a list of patients by Vizient (TM) who have been prescribed ceftazidime-avibactam which will be the CAV cohort4.	A list of chart review variables will be generated that will be populated by each institution for each respective cohort.5.	Data will be stored in a database called Redcap (TM). Only de-identified individual patient data will be accessible by NIH investigator for analysis.  6.	After collating data NIH statisticians will perform data analysis including modeling and propensity matched analysis.   </t>
  </si>
  <si>
    <t>Vizient;Vizient;</t>
  </si>
  <si>
    <t>No ( multi-center study)</t>
  </si>
  <si>
    <t>HM20015508</t>
  </si>
  <si>
    <t>Piloting Acceptance and Commitment Therapy as a Treatment for Adjunctive Gender Dysphoria: A Single Case Experimental Design</t>
  </si>
  <si>
    <t>Gabriella Scalzo</t>
  </si>
  <si>
    <t xml:space="preserve">Transgender Identities: A Brief Primer	Gender identity is a complex concept that refers to an individualÆs personal, subjective experience of their gender (Korabik, 1999). Gender identity can be differentiated from ôsex assigned at birth,ö which refers to the biological characteristics present at birth which led to medical personnel, caregivers, and society at large to assign a sexùtypically, sex assigned at birth is either male or female, although many individuals are intersex and are born with a wide spectrum of biological sex characteristics, which may or may not be accurately classified at birth (Kuhnle &amp; Krahl, 2002). Cisgender individuals have a gender identity congruent with the sex they were assigned at birth (e.g., a man who was assigned a male sex at birth). Transgender individuals have a gender identity incongruent with the sex assigned to them by others (e.g., a man who was incorrectly assigned female at birth, a nonbinary person who was incorrectly assigned male at birth). While biological sex is an identifier that researchers, medical professionals, and others frequently value, many transgender people place significantly greater importance on their experience of gender and gender identity. It is also important to remember that while ôbinaryö (i.e., transgender male-to-female and transgender female-to-male) definitions of transgender identity are popular, many individuals identify as outside the gender binary (e.g., nonbinary or genderqueer), or reject the concept of gender as an identity that applies to them (e.g., agender or gender-neutral). Gender identity is not always static (e.g., genderfluid). Furthermore, some individuals may identify with a gender that is incongruent with the sex assigned to them at birth, but do not identify as transgender for a variety of reasons. Whether individuals identify as transgender or not, they may experience gender dysphoria.Gender Dysphoria	Gender dysphoria is a term whose definition can vary. The Diagnostic and Statistical Manual for Mental Disorders û Fifth Edition (DSM-5) defines Gender Dysphoria as a clinically diagnosable condition, which is defined by a desire to present as a gender incongruent with sex assigned at birth that causes impairment in social life and everyday functioning (American Psychiatric Association, 2013). However, many transgender people report an experience of dysphoria that focuses more on the distress caused by sociocultural pressure to conform, as well as physical reminders that other people do not perceive them the way they perceive themselves (for a brief colloquial overview of how transgender individuals describe experiences with dysphoria, see Karlan, 2016). These conceptualizations of dysphoria overlap, but have an important distinction: whereas the DSM-5 implies that dysphoria stems from being transgender, transgender community descriptions place the onus of dysphoria on the transphobic and cissexist society in which they are forced to live.  This proposal aims to honor community experiences and attributed causes of dysphoria while proposing an individual-level intervention which may treat comorbid mental health concerns and reduce the distress caused by dysphoria.	Researchers have attempted to operationalize and measure gender dysphoria with a variety of scales. However, many of these scales take a binary view of gender identity, having different forms for trans men and trans women (e.g., The Gender Identity/Gender Dysphoria Questionnaire for Adolescents and Adults, Singh et al, 2010; The Utrecht Gender Dysphoria Scale, Steensma et al, 2013). This practice erases gender identities which exist outside the binary and intersex individuals, and may take a narrower view of how dysphoria is experienced in the community. Hakeem and colleagues (2016) developed The Gender Preoccupation and Stability Questionnaire to address these limitations. Ideographic measures of the subjective dysphoria experience may also be useful.Mental Illnesses Common in Transgender PeopleOne important factor to consider when developing culturally humble psychotherapies is to cautiously avoid medicalizing the oppression of marginalized groups (for example arguments, see Afana, 2012 and Ali et al, 2012). Clinical guides towards cultural competence urge clinicians to avoid assuming that transgender clients are seeking therapy because they are transgender, and to refrain from describing mental illnesses such as depression and anxiety as caused by gender dysphoria or discrimination (Benson, 2013). While many transgender people experience dysphoria and want to reduce their dysphoria, they may have a variety of other goals for treatment that should be addressed too. At the same time, some transgender individuals present to therapy with the primary goal of processing their gender identity and targeting dysphoria, and at least one specialized psychotherapy clinic has been developed to offer treatment to these clients (Hakeem, 2012). Therefore, the field would benefit from exploring flexible treatment approaches which can explicitly target both common mental health issues and gender dysphoria in a manner that is culturally humble and adjustable in scope based on the individual clientÆs treatment priorities.Acceptance and Commitment Therapy (ACT)Acceptance and Commitment Therapy (ACT) is an evidence-based treatment (EBT) which focuses on guiding the client through the process of non-judgmentally accepting experiences, thoughts, and emotions in order to make a commitment for living a life more aligned with the clientÆs values. Central to the ACT theory is the idea that attempts to control or suppress painful emotions/experiences lead to greater distress, whereas accepting painful experiences gives clients the space to move past them (Hayes &amp; Wilson, 1994; Forman et al, 2007; Luoma et al, 2007; Hayes et al, 2006). ACT has been shown to be effective in the treatment of depression, generalized anxiety, social phobia, and more (Dewane, 2008; Forman et al, 2007; Luoma et al, 2007; Twohig et al, 2006; Wilson et al, 1996).ACT has the potential to treat distress caused by gender dysphoria by applying the theoretical principles of acceptance of negative emotions/experiences (e.g. the dysphoria itself) as a means to move past these experiences in order to live in congruence with values (e.g., balancing the desire to present in a gender-affirming matter while also protecting the clientÆs physical safety in transphobic spaces) and work towards long-term goals (e.g., coming out to a family member). The skills taught in ACT can be applied to depressive and anxious symptoms either concurrently or in succession, depending on the clientÆs individually expressed treatment priorities. This is in contrast to existing specialized programs, which teach skills and strategies for reducing dysphoria without the direct intent to treat other symptom clusters (e.g., Hakeem, 2012) and therefore are better suited for a different subset of transgender clients. Thus, ACT is proposed as the theoretical framework which will be used in the present study: a single case experimental design. </t>
  </si>
  <si>
    <t xml:space="preserve">The proposed study has the potential to offer a culturally-sensitive treatment to a deeply underserved population, transgender individuals. Many transgender individuals present to therapy with a variety of mental health concerns, where gender dysphoria is one of several goals for therapy. This study pilots the development of a treatment which will target gender dysphoria in a naturalistic way while affirming clientsÆ desire to also address their other presenting problems. Participants have the potential to directly benefit from this treatment. Additionally, participants will be compensated by having their treatment fees waived, offering no-cost mental health care. </t>
  </si>
  <si>
    <t>Participants unable to engage meaningfully in English-language will be excluded due to the student clinician's limited fluency in other languages. As this is an unfunded pilot study, resources are not available to fund translation or interpretation efforts and the study's Single-Case Experimental Design requires a single clinician to treat all participants in order to maintain internal validity.</t>
  </si>
  <si>
    <t xml:space="preserve">The study hypothesizes that participants treated with Acceptance and Commitment Therapy will experience reduced distress caused by gender dysphoria irrespective of if their experienced gender dysphoria itself is reduced. </t>
  </si>
  <si>
    <t>All clinic staff will be briefed by the study team, in conjunction with the Clinic Director about the existence of the study. However, the only alteration in typical clinic procedures will be the use of clinical measures before the first therapy session. This change will necessitate the completion of a consent form prior to this measure period, which will be conducted by the co-investigator on-site. Clinic staff will thus be informed about the change in clinician between the consent visit and the therapy visits.</t>
  </si>
  <si>
    <t>ACT is an evidence-based treatment which has been indicated for the treatment of depression, generalized anxiety, social anxiety, and more (Forman et al, 2007; Luoma, Hayes, &amp; Walser, 2007; Twohig, Hayes, &amp; Masuda, 2006; Wilson et al, 1996). Not only is ACT efficacious for treating several common mental health issues for which transgender people may seek help, it is also likely to be effective for reducing the distress caused by gender dysphoria. However, this hypothesis has not yet been empirically tested, so the proposed study would fill an important gap in the scientific literature. It would also provide important knowledge that would help refine and better develop similar interventions in the future, which holds scientific merit and promises direct clinical benefit for under-served populations in community health settings.</t>
  </si>
  <si>
    <t xml:space="preserve">Participants will be recruited from two main sources: the Center for Psychological Services and Development (CPSD)Æs existing applicant waitlist and networking for referrals in the community (described in more detail below). The CPSD maintains a waitlist of applicants seeking psychotherapy services at the center; applicants fill out applications with details of their demographics, presenting problem(s), and brief history. The waitlist will be monitored for applicants who meet the inclusion criteria described above, and applicants who are deemed a potential fit for the proposed study will be contact by CPSD staff to provide basic information about the study and ask if the applicant would be interested in participation. It is common practice for CPSD staff to contact applicants to offer them details about particular programs and treatments (e.g., calling an applicant who requested individual therapy services to ask if they would be open to participating in group therapy instead).Local organizations which provide medical and supportive services to transgender, gender-nonconforming, etc. individuals will also be contacted. If service providers agree, they may provide referral information to potential participants. This referral information may take the form of verbal referrals or placing fliers and postcards with the proposed studyÆs information in public spaces such as waiting rooms and offices. Participants who are referred to the study will be asked to fill out a free application for the CPSDÆs waitlist and identify the proposed study as their desired service. Thus, record-keeping will be consistent across recruitment methods. There is also the possibility of word-of-mouth referrals, given the close-knit nature of certain transgender communities in Richmond. However, word-of-mouth referrals may lead to multiple role conflicts for the student clinician, who will be the sole provider of the therapeutic intervention. Thus, the ethical and research implications of the therapist treating two close friends, for example, will be discussed openly will both potential participants as well as the student clinicianÆs clinical supervisor. If it is determined that a referred applicant cannot be seen by the student clinician, appropriate community referrals will be provided.Recruitment will be rolling beginning upon IRB approval. Recruitment will be primarily overseen by the PI, although Co-Is will also consult on the potential eligibility of participants. Participants will be contacted by phone by a Co-I who is not the treating student clinician in order to prevent confounds. The Co-I is also a student clinician under the supervision of the faculty Co-I, who is a licensed clinical psychologist in the state of Virginia.Local organizations will be contacted periodically if participants are not recruited from the CPSD waitlist in sufficient number for meaningful data analysis. Local organizations that may be contacted are: Health Brigade safety net clinic, Side by Side community advocacy organization, and the VCU Health System.  To reiterate, participants who are initially recruited through community referral will undergo the same screening process as other participants by completing a free application to the CPSD waitlist where they may specify services of interest.If determined eligible for the study, participants will undergo the CPSD's standard confidential phone screen. </t>
  </si>
  <si>
    <t>Aim 1: To pilot the use of Acceptance and Commitment Therapy to treat the distress caused by gender dysphoria.Aim 2: Explore which parts of treatment participants find helpful or unhelpful in order to understand their subjective experiences and develop a more refined treatment protocol.</t>
  </si>
  <si>
    <t>Setting and ParticipantsTreatment will take place at VCUÆs Center for Psychological Services and Development (CPSD) under the administrative purview of Dr. Beth Heller. The proposed study will recruit a maximum of 10 participants identifying as transgender, gender-nonconforming, or as another identity which is associated with the experience of gender dysphoria. These identities are purposefully defined broadly in order to maximize recruitment and be as affirming of clientsÆ personal, complex identities as possible. Participants will be eligible for this study if they are over the age of 18 years old and identify the reduction of gender dysphoria as one of their goals for treatment. Gender dysphoria need not be the sole goal for treatment in order to be included in the study; in fact, participants will be encouraged to identify other goals for treatment such as reducing depressive symptoms. Participants will be excluded from the study if they do not identify gender dysphoria as a goal for treatment, if their presenting problem(s) contraindicate the use of ACT, or if the severity of their presenting problem(s) exceeds the student clinicianÆs current clinical competency (e.g., intense, active suicidal ideation; active psychosis; requesting a provider who can sign a letter of support for gender-affirming hormonal or surgical treatment). Participants who are deemed ineligible for the proposed study will be provided community referrals for more appropriate services.RecruitmentAll study procedures will be approved by the University Institutional Review Board. Participants will be recruited from two main sources: the CPSDÆs existing applicant waitlist and networking for referrals in the community. The CPSD maintains a waitlist of applicants seeking psychotherapy services at the center; applicants fill out applications with details of their demographics, presenting problem(s), and brief history. The waitlist will be monitored for applicants who meet the inclusion criteria described above, and applicants who are deemed a potential fit for the proposed study will be contact by CPSD staff to provide basic information about the study and ask if the applicant would be interested in participation. It is common practice for CPSD staff to contact applicants to offer them details about particular programs and treatments (e.g., calling an applicant who requested individual therapy services to ask if they would be open to participating in group therapy instead).Local organizations which provide medical and supportive services to transgender, gender-nonconforming, etc. individuals will also be contacted. If service providers agree, they may provide referral information to potential participants. This referral information may take the form of verbal referrals or placing fliers and postcards with the proposed studyÆs information in public spaces such as waiting rooms and offices. Participants who are referred to the study will be asked to fill out a free application for the CPSDÆs waitlist and identify the proposed study as their desired service. Thus, record-keeping will be consistent across recruitment methods. There is also the possibility of word-of-mouth referrals, given the close-knit nature of certain transgender communities in Richmond. However, word-of-mouth referrals may lead to multiple role conflicts for the student clinician, who will be the sole provider of the therapeutic intervention. Thus, the ethical and research implications of the therapist treating two close friends, for example, will be discussed openly will both potential participants as well as the student clinicianÆs clinical supervisor. If it is determined that a referred applicant cannot be seen by the student clinician, appropriate community referrals will be provided.In thanks for their participation in the proposed study, participants will be compensated by the waiving of all treatment fees which would otherwise be collected by the CPSD. ACT is an evidence-based treatment which has been shown to be effective in the treatment of a variety of presenting problems, including depression and generalized anxiety, and is routinely offered to psychotherapy clients both at the CPSD and in the broader community for a fee. At the same time, the purpose of the proposed study is to pilot the use of ACT for an adjunctive presenting problem, gender dysphoria, which is not yet supported in the literature. Therefore, it is appropriate to compensate the participants by waiving their fees. This method is intended to balance the desire to fairly compensate and thank participants while avoiding an inappropriate level of incentivizing, as it is anticipated that low-cost therapy services will be in high-demand for this underserved population and therefore paying participants with items such as cash or gift cards may be coercive.Treatment PlanningThe proposed study is a single-case experimental design, meaning that assessment and treatment planning will be highly individualized. However, measures will be taken to ensure a consistent quality of care and treatment fidelity. A single student clinician will treat all participants in the proposed study, but a small supervision team will assist in treatment planning and offer consultation to the student clinician. The supervision team will consist of a licensed clinical psychologist, Dr. Jared Keeley, and another graduate-level student clinician with experience with ACT. All participants will be treated under an ACT-framework and will have their gender dysphoria addressed as a treatment target. However, other treatment targets and the order of treatment will be individualized based on each clientÆs goals, the student clinicianÆs assessment, and the supervisory teamÆs recommendations. For example, one client may wish to target their depressive symptoms before gender dysphoria, while another may indicate that they prefer to target their dysphoria concurrently with social anxiety. With participantsÆ permission, all sessions will be video recorded for the dual purposes of increased supervision quality and the ability to qualitatively analyze treatment processes.Treatment CourseThe proposed study will implement a multiple-participant, multiple-baseline design. Baseline data collection will begin the day of the intake appointment and will range from 1 û 3 weeks, with data collection including daily measures of distress caused by dysphoria. Therefore, baseline data will range from 7 û 21 data points, which is within the average ranges found by a recent systematic review by Smith (2012); in fact, the mean number of baseline observations was found to be 10.22 (SD = 9.59). While it is undesirable to require participants to wait longer than one week between intake and the start of treatment sessions, anecdotal evidence (per communication with Dr. Beth Heller; Heller, 2018) suggests that in local community settings, clients may wait up to six weeks between their intake and first treatment session. This studyÆs proposed cap of 3 weeks, which is based on the minimum number of subjects recommended for quality data analysis (Smith, 2012), is therefore in-line with treatment-as-usual in the community. Furthermore, this baseline period is much shorter than the typical waitlist-control of a randomized clinical trial (RCT), which is an experimental design with the similar goal of evaluating the usefulness of a clinical treatment. With these considerations in mind, the baseline range proposed for this study is appropriate and uses the minimum time period possible in order to make relevant analytical comparisons between participants.Intake procedure will be compliant with the CPSDÆs administrative and clinical standards, with the addition of a research participation consent form inside the standard CPSD intake paperwork packet. Participants will be given the option to complete their measures on OWL Insights, the CPSDÆs electronic assessment system, or on paper; in addition to being used for research purposes, these measures may also be used as routine outcome monitoring for therapeutic purposes, in keeping with the student clinicianÆs therapeutic orientation. Because the proposed study is intended to resemble realistic community treatment, sessions will not be time-limited outside of the existing limitations of the CPSD (i.e., the CPSD closes during major university closures, treatment will be terminated if the student clinician graduates from the university).MeasuresIdeographic daily reports: The primary outcome measure will be daily, ideographic reports made by participants. Participants will be asked to make two ratings: the intensity of their dysphoria and the intensity of distress caused by their dysphoria. Part of treatment will include using Socratic questioning to identify each clientÆs personal understanding of dysphoria and associated distress. This is in-line with the type of assessment done in community settings and will facilitate more accurate reporting. Both ratings will be on Likert scales from 1 û 10 (1 = no dysphoria/distress, 10 = most intense dysphoria/distress possible). Qualitative Interviews: As part of the termination process, participants will be briefly interviewed to understand their perspectives on the helpful and un-helpful parts of treatment, the progress they have made in therapy, and any other comments or suggestions they have for the student clinician or the treatment. This interview is intended to both be therapeutic, facilitating a meaningful and purposeful end to therapy, and to provide additional data for future research. While formal qualitative analysis will likely not be possible given the small subject pool, anecdotal reports from the participants may be utilized when formulating the discussion and limitations of the proposed study and better inform future work beyond the initial pilot. Proposed AnalysesVisual inspection: Visual analysis is generally considered acceptable in the field of single case experimental design (SCED) research, and is particularly indicated for determining intervention effects such as the ones hypothesized in this study (Smith, 2012). ParticipantsÆ outcomes will be visually inspected for level-change, phase-effect, and slope-change analyses using graphical analysis and computations of trend lines.Time series analysis: While researchers have begun to argue more strongly in favor of statistical analysis of single case data, there is still significant debate regarding the most appropriate statistical techniques for this type of data, as well as detractions which argue statistical analysis is unnecessary. However, autoregressive moving averages (ARMA) are a newer modeling technique that can be particularly well-suited for SCEDs with a low subject number and expected autocorrelation (Smith, 2012). ARMA is therefore more appropriate for the proposed study than other statistical analysis techniques, and may facilitate better interpretation of the data than visual analysis alone.</t>
  </si>
  <si>
    <t>HM20016296</t>
  </si>
  <si>
    <t xml:space="preserve">Impact of Suction Assisted Laryngoscopy for Airway Decontamination on Intubation Quality Metrics in Emergency Medicine Residents - an educational intervention study </t>
  </si>
  <si>
    <t>Amir Louka</t>
  </si>
  <si>
    <t>Suction Assisted Laryngoscopy Airway Decontamination (SALAD) is a novel technique created to assist with intubating patients with grossly contaminated airways, either with emesis or blood. The contamination of the airway with vomit or blood is a known predictor of a difficult airway. Many of these difficult airways are encountered in the emergency department by emergency medicine residents. https://www.ncbi.nlm.nih.gov/pubmed/28116021 -  Study by Dr. Du Canto that showed improved trainee's confidence in managing the airway of a vomiting or hemorrhaging patient after SALAD training.</t>
  </si>
  <si>
    <t>There is the potential for direct benefits for the emergency medicine residents who participate in this study with the acquisition of new knowledge of a novel technique used for managing airways that are grossly contaminated. There is the potential for improvement in patient care with the introduction of this knowledge and technique as a retrospective QA review of prehospital intubations performed by the VCU Health Critical Care Transport Network flight crew involved showed an area of improvement with this subset of advanced airway management in a similar patient cohort to those seen by the VCU Health emergency medicine residents.</t>
  </si>
  <si>
    <t xml:space="preserve">The emergency medicine residents will be the targeted population for this study, as they encounter the grossly contaminated airway in emergency situations. </t>
  </si>
  <si>
    <t>It is hypothesized that by introducing the novel Suction Assisted Laryngoscopy for Airway Decontamination technique to the VCU Health emergency medicine residents, the time to successful intubation and number of attempts at intubation would be reduced in a simulation environment.</t>
  </si>
  <si>
    <t>The PI and co-investigators developed the research plan with an associated communication plan that involved email communication and in person meetings. Regular email contact will be the mainstay of communication for all investigators, with frequent clarifications and updates on the duties and functions of each individual's role.</t>
  </si>
  <si>
    <t>Emergency medicine residents at the VCU Health emergency department receive some of the sickest and most gravely injured patients in the Commonwealth into their care, and provide advanced critical care and interventions to these patients in the early part of their illness or injury process. There is clinical importance and scientific benefit to this study as it describes a cost-effective and simple educational intervention that can enhance the ability of emergency medicine residents to manage difficult and contaminated airways using equipment already readily available to them. There is the potential for clinically significant outcomes from this study as QA-identified issues with a similar cohort of patients with ineffective suction use have show increased likelihood of aspiration events or hypoxemia during intubation and so by addressing this area of improvement patient-centered outcomes may be improved. This will be an area of study in a future research project.</t>
  </si>
  <si>
    <t>Emergency medicine residents attending the regularly scheduled weekly education day for the VCU Health emergency medicine residency program will be considered eligible for enrollment and participation in this study. Attendance to and participation in these education days is a part of the residency program and its training accreditation and residents are only excused if they are staffing the floor during these sessions or if they have extenuating circumstances. Emergency medicine residents are required to attend 70% of all conference session, and therefore are not required to attend each teaching session. However residents are encouraged to attend as many conferences as possible. Residents are not penalized for missing specific lectures/sessions.</t>
  </si>
  <si>
    <t>The study aims to provide emergency medicine residents with new knowledge and a novel technique in order to assist them with intubating the massively contaminated and difficult airway in the emergency department environment. It is the goal of the study to show an improvement in the ability to successfully intubate a high fidelity mannequin emiting 650ml/min of fake emesis into the airway with a decrease in time to intubation and number of attempts required in a before- and after-education intervention model. The study additionally aims to assess whether any improvement in time to- and number of attempts at intubation is retained at the 3-6 month post-intervention mark.</t>
  </si>
  <si>
    <t>The study design is a before and after education intervention with emergency medicine residents from the VCU Health emergency medicine training program that would be attending regularly scheduled weekly education sessions. Emergency medicine resident providers will be informed that they will be undergoing an airway training exercise. With no cognitive priming or briefing the residents will be asked to intubate a high fidelity airway mannequin using whatever technique they would normally use. Upon commencement of the intubation attempt the SALAD trainer will be turned on and 650ml/min of fake emesis will spill up from the mannequin's esophagus and into the airway. The SALAD trainer will be controlled by one individual for all attempts to ensure consistency . The emergency medicine resident performing the intubation will be assisted by one of the study investigators to maintain a typical configuration of an emergency medicine resident performing an emergent intubation with an assistant. By using one of the investigators as the airway assistant during the intubations the number of variables that may impact time to- and number of attempts at intubation will be reduced. Time to intubation will be recorded with a digital stopwatch on an Apple iPhone, and timing will commence with the introduction of either laryngoscope blade or suction catheter into the mouth and will conclude with the inflation of the cuff balloon below the level of the vocal cords and the removal of the bougie from the endotracheal tube as these actions signify the completion of a intubation attempt in the real world. One of the investigations, a board certified emergency physician, will walk the residents through the procedure with a didactic explanation and practical demonstration. After the educational intervention, the residents will then be asked to individually come through the SALAD trainer simulation once more but will be requested to employ the novel SALAD technique on this attempt. The same investigator will act as airway assistant, and the same data points of time to successful intubation and number of attempts required will be recorded. A future scheduled weekly education session will be utilized for retention of skill data collection. Again, without cognitive priming or briefing the residents will be requested to intubate the high fidelity mannequin with massive contamination of the airway with large volume fake emesis. Time to successful intubation and number of attempts will be recorded. As this will be a retention of skill analysis, the residents will only rotate once through the trainer without the educational intervention. The data points of time to successful intubation and number of attempts at intubation from prior to education intervention, after education intervention, and at the 3 month follow up will be compared to assess for improvement in time to intubation, number of attempts at intubation, and whether any improvement was maintained after 3 months.</t>
  </si>
  <si>
    <t>HM20014823</t>
  </si>
  <si>
    <t>For our health - Virginia</t>
  </si>
  <si>
    <t>Bernard Fuemmeler</t>
  </si>
  <si>
    <t>The background of this study is as follows:Catchment Area: Virginia Commonwealth University (VCU) Massey Cancer Center (MCC), located in Richmond, Virginia, is one of 70 NCI-designated cancer centers. To define the MCC catchment area, we used Bayesian hierarchical regression models and the Virginia Cancer Registry (VCR) diagnosis data to estimate an area based on the probability of patientÆs visiting MCC.1 MCC probability-based catchment area includes 54 counties (Fig. 1). MCC, one of the only safety net NCI-designated cancer centers in the state, plays an important role as a care provider for high risk and traditionally underserved populations of cancer patients, including a large proportion of black, Hispanic and uninsured patients and those on Medicaid. Further, several of the rural and urban Rural-Urban Commuting Area (RUCA)-designated counties in the catchment area also have high age-adjusted cancer incidence rates. In addition to targeting the central and eastern portions of the state within our catchment area for cancer prevention, education and outreach, we are also working to make an impact in the Southwestern districts of Pittsylvania-Danville and West Piedmont and the Southeastern districts of Portsmouth and Hampton Roads.    Critical issues in our catchment area are marked disparities between blacks and whites that present as an overall higher incidence (478.1 vs 460.4 new cases/100,000) and mortality (211.2 vs 177.0 cancer deaths/100,000).2 Compared to other subgroups, black males in our catchment area have the highest cancer incidence and mortality (585.4 new cases/100,000, and 275.8 cancer deaths/100,000).2 Although urban regions have an overall higher cancer incidence than rural regions (467.2 vs 461.4 new cases per 100,000); mortality is higher in rural areas (191.1 cancer deaths/100,000) compared to urban areas (179.6 cancer deaths/100,000). Of note, black men have higher incidence and mortality rates in rural areas than urban areas, while the rates among white men are the same in both areas. Our catchment areaÆs South Central rural region has some of the highest incidence and mortality rates of breast, prostate, lung, and colon cancer. To focus attention and efforts at addressing racial/ethnic and regional (urban/rural) disparities in our catchment area, MCC has prioritized; 1) research targeting several preventive behaviors where disparities exist, such as tobacco cessation, obesity/weight management, HPV vaccination, and cancer screening/early detection; and 2) research that might help explain reasons for disparities, such as, financial barriers, health literacy, health access, medical mistrust). At a state level, MCC leaders have also been directly involved in the formation of the 2018-2022 Virginia Cancer Plan developed by the Cancer Action Coalition of Virginia (CACV) in partnership with the Virginia Department of Health. Priority areas of the Virginia Cancer Plan overlap with many of our themes, but also include others, such as reducing exposure to ultraviolet radiation and radon. Our proposed primary data collection effort will leverage multidisciplinary collaborations and other ongoing efforts to mutually inform and advance research to reduce disparities in our catchment area and help shape successive iterations of the Virginia Cancer Plan. Existing and current institutional, local and state Population Health Assessment Efforts: ò	MCC Cancer Informatics Core (CIC). The CIC (Dr. Gal) has a long history of serving the research community by building infrastructure and providing seamless access to integrated data. Informatics services provided include feasibility assessments through self-service tools (i2b2, TriNetX) and patient identifications for clinical trials, including also patient identification for our NCORP minority recruitment center. The CIC closely collaborates with the Wright Center for Clinical and Translational Research (VCUÆs CTSA) and together they are working on multiple de-identified data sharing initiatives, such as the Virginia Clinical Data Consortium (VCU, UVA, Inova, VT-Carilion, EVMS-Sentara) and the Mid-Atlantic Biomedical Informatics Initiative, which plans to link the Virginia Clinical Data Consortium to Johns Hopkins and University of Maryland. Participation in regional data sharing is making it easier to assess and address public health needs in the community. ò	MCC Office of Health Equity and Disparities (OHEDR). This office was established in 2016 and is headed by MCCÆs associate director of health disparities (Dr. Sheppard). The Office works across the programs of the cancer center and provides leadership and expertise in cancer disparities research, including designing effective outreach, education, and research with groups underrepresented in biomedical and cancer prevention and control research. In addition to centralized faculty and staff, the OHEDR oversees 3 community-based locations critical to our CCSG program requirements in community outreach and education. These include 2 Cancer Research and Resource Centers (CRRC) and the Petersburg Healthy Living and Learning Center (HLLC). The CRRCs in Southern Virginia have offices in Lawrenceville (Brunswick County) and Danville (Pittsylvania County) to serve health districts in South Central Virginia. To maximize the impact of community outreach, the centers employ local residents to provide community education, support, and information resources for community residents and cancer survivors. More recently, these centers have added research efforts to better define the health risk behaviors and cancer screening practices of members within these communities. Namely, surveys are being conducted at outreach events and in partnership with other local organizations who are distributing the surveys. Recent efforts are also being forged to establish the Living Well Research Registry, a registry of residents in these South Central regions willing to participate in research. In addition, MCC has collaborated with the Crater Health District and the Petersburg Public Library to establish the Petersburg Healthy Living and Learning Center (HLLC). We have identified Petersburg (south of Richmond), as an area in great need of cancer outreach and prevention; Petersburg has a majority minority population (78% black) and has been ranked as one of the unhealthiest localities in Virginia.3 Our Petersburg HLLC aims to address health literacy by providing health information (print-based and electronic materials), connection with health resources in the community, and onsite health/wellness classes. The center regularly intersects with the community and has conducted qualitative and quantitative studies to assess cancer preventive practices among its community members. ò	Virginia Department of Health (VDH) Comprehensive Cancer Control Program. VDH conducts the Virginia Adult Health Survey (VAHS), a statewide telephone survey conducted in collaboration with the Centers for Disease Control and PreventionÆs Behavioral Risk Factor Surveillance Survey (BRFSS). VAHS is used to identify emerging health problems, establish objectives and track progress, and develop and evaluate public health policies and programs. A number of cancer related health behaviors are tracked and monitored via VAHS including: 1) the completion of breast, cervical, and colorectal cancer screening; 2) having discussions with medical providers about the advantages and disadvantages of a prostate-specific antigen (PSA) test; 3) the use of tobacco products; and 4) the engagement in a healthy eating and active lifestyle. VDH has utilized the VAHS breast, cervical, and colorectal cancer screening data to identify communities across Virginia with low self-reported preventive cancer screening rates. The goal is to partner with Health Systems, such as VCU, in these communities and implement evidence-based interventions aimed at increasing/improving screening rates within these patient populations. VDH has also been active at creating and curating large databases, such as a state-wide database of continuously verified tobacco and vape-shop retail outlets (TRO/VSO).      ò	Eastern Virginia Medical School-Sentara Health Analytics and Delivery Science Institute (EVMS-HADSI). The goal of EVMS-HADSI is to develop a collaborative framework for conducting focused and prioritized research in healthcare analytics and delivery, translational research, population health, clinical trials, and community health disparities. The director, Dr. Dodani, and her team at the institute are actively engaged in community-participatory implementation and population-based survey research in the Hampton Roads region of Virginia (SE Virginia), a region with high cancer incidence and mortality. These ongoing efforts and existing data will be highly critical to informing our strategies and plans for the present catchment area population health assessment. For instance, with consent from participants, we will be able to link survey data to vast electronic health record data curated by the Virginia Clinical Data Consortium. The project leadership team will also consult with the OHEDR regarding their ongoing data collection efforts and findings in order to identify potential gaps with local efforts that can be addressed with the larger catchment area assessment. Further, data being collected by VDH, such as VAHS/BRFSS data, could be combined with our data to potentially increase the sample size for certain constructs or be used to compare results across surveys. In addition, we will be able to make use of some of their data on TRO/VSO to define built environment features. Finally, with Dr. Dodani, we will review the data being generated by her group to better understand constructs that could be added to our survey to more fully describe this region of the cancer centerÆs catchment area; where there has traditionally been less surveillance, but is an area that MCC is prioritizing for future outreach efforts. Significance (How data collection will enhance and expand the breadth of current efforts):The proposed data collection efforts will enhance and expand the breadth of data in a number of ways. First, we will tailor our survey to include assessments of key constructs relevant to addressing health disparities in our catchment area, such as financial barriers, health literacy, health access, and beliefs/attitudes (eg, medical mistrust) that may limit uptake of preventive services. Second, we will cover constructs that are critical to our priorities that are not being covered at a catchment level by some of the other data collection efforts, such as HPV vaccination, sun safety, and lung cancer screening. Third, as MCC aims to reshape our catchment area to include the Southeastern portion of the state, the data we gather under this supplement will be critical to understanding the needs in this region. Fourth, Co-I Wheeler (a geospatial statistician) will aggregate and integrate geospatial data relevant to social and environmental characteristics to help us better identify regional zones of opportunity to enhance cancer prevention and control efforts, an emerging priority and area of need among cancer centers.4 This inclusion of geospatial layers will help guide research and communication outreach efforts that target homogeneous cohorts within our catchment areaÆs diverse and heterogeneous population (ie, advance precision public health). Finally, the data generated will be a valuable resource not only for MCCÆs expansion of research and outreach planning, but will also be useful in shaping the Virginia Cancer Plan.Impact:In collaboration with top stakeholders, we propose cutting edge techniques to develop a mechanism and network for comprehensive data collection across our catchment area and the Commonwealth. This process will significantly enhance our ability to advance cancer control research and outreach and further allow for us to make data-informed decisions about how best to address health disparities in our catchment area. Data will also inform science around how non-probability samples (eCohort) compare with probability-based samples and how small area estimates compare to national estimates.A listing of citations are:1.	Wang A, Wheeler DC. Catchment area analysis using bayesian regression modeling. Cancer Inform. 2015;14(Suppl 2):71-79.2.	U.S. Cancer Statistics Working Group; U.S. Department of Health and Human Services CfDCaP, and National Cancer Institute. United States Cancer Statistics: 1999-2014 Incidence and Mortality 2017.3.	Robert Wood Johnson Foundation and the University of Wisconsin Population Health Institute; County Health Rankings &amp; Roadmaps - 2018 County Health Rankings. 2018; www.countyhealthrankings.org. Accessed May 9th, 2018.4.	Korycinski RW, Tennant BL, Cawley MA, Bloodgood B, Oh AY, Berrigan D. Geospatial approaches to cancer control and population sciences at the United States cancer centers. Cancer Causes Control. 2018;29(3):371-377.5.	Virginia Department of Health, EPA Radon Risk Map for Virginia. 2018. http://www.vdh.virginia.gov/radiological-health/indoor-radon-program/epa-radon-risk-map-for-virginia/. Accessed May 9th, 2018.6.	Dillman DA, Smyth, Jolene A.,  and Christian, Leah Melani. Internet, Phone, Mail, and Mixed-Mode Surveys. 4th ed: John Wiley &amp; Sons, Inc., Hoboken, New Jersey.; 2014.7.	Kim SJ, Marsch LA, Brunette MF, Dallery J. Harnessing Facebook for Smoking Reduction and Cessation Interventions: Facebook User Engagement and Social Support Predict Smoking Reduction. J Med Internet Res. 2017;19(5):e168.8.	Kim SJ, Marsch LA, Hancock JT, Das AK. Scaling Up Research on Drug Abuse and Addiction Through Social Media Big Data. J Med Internet Res. 2017;19(10):e353.9.	Evans SK, Pearce KE, Vitak J, Treem JW. Explicating Affordances: A Conceptual Framework for Understanding Affordances in Communication Research. Journal of Computer-Mediated Communication. 2017;22(1):35-52.10.	Bucher TaH, A. The Affordances of Social Media Platforms. The SAGE Handbook of Social Media. London and New York: SAGE Publications Ltd; 2018.11.	Kahneman D, Tversky A. Prospect Theory - Analysis of Decision under Risk. Econometrica. 1979;47(2):263-291.12.	Tversky A, Kahneman D. Judgment under Uncertainty - Heuristics and Biases. Science. 1974;185(4157):1124-1131.13.	Tversky A, Kahneman D. The framing of decisions and the psychology of choice. Science. 1981;211(4481):453-458.14.	Tversky A, Kahneman D. Advances in Prospect-Theory - Cumulative Representation of Uncertainty. Journal of Risk and Uncertainty. 1992;5(4):297-323.</t>
  </si>
  <si>
    <t>This research will not diagnose or treat medical problems. Participants may not receive any direct benefits by participating in this research, other than the satisfaction of contributing to research. However, we hope the information learned from this study will help develop effective cancer prevention and control strategy and benefit population and community in the catchment area.</t>
  </si>
  <si>
    <t xml:space="preserve">Consent will be obtained from residents from the catchment area who are 18 years or above. </t>
  </si>
  <si>
    <t xml:space="preserve">This study proposed data collection efforts via probability and non-probability sampling to enhance and expand current data to assess the needs in cancer prevention practices and health disparities in MCC catchment area. First, we will tailor our survey to include assessments of key constructs relevant to addressing health disparities in our catchment area, such as financial barriers, health literacy, health access, and beliefs/attitudes (e.g. medical mistrust) that may limit uptake of preventive services. Second, we will cover constructs that are critical to our priorities that are not being covered at a catchment level by some of the other data collection efforts, such as HPV vaccination, sun safety, and lung cancer screening. Third, as MCC aims to reshape our catchment area to include the Southeastern portion of the state, the data we gather under this supplement will be critical to understanding the needs in this region. Fourth, we will aggregate and integrate geospatial data relevant to social and environmental characteristics to help us better identify regional zones of opportunity to enhance cancer prevention and control efforts, an emerging priority and area of need among cancer centers. This inclusion of geospatial layers will help guide research and communication outreach efforts that target homogeneous cohorts within our catchment areaÆs diverse and heterogeneous population (i.e. advance precision public health). Finally, the data generated will be a valuable resource not only for MCCÆs expansion of research and outreach planning, but will also be useful in shaping the Virginia Cancer Plan. </t>
  </si>
  <si>
    <t xml:space="preserve">This is not a multi-center study. All research activities will be conducted and performed by the research team from Health Behavior and Policy Department, which is located in One Capitol Square building, Richmond, VA. The research team will organize weekly webinar meetings with research leaders and stakeholders from collaborating agencies, during which the team will discuss the research direction; PI and Co-Is will provide guidance on procedures. </t>
  </si>
  <si>
    <t>The proposed data collection efforts will enhance and expand the breadth of data in a number of ways:1) We will tailor our survey to include assessments of key constructs relevant to addressing health disparities in our catchment area, such as financial barriers, health literacy, health access, and beliefs/attitudes (eg, medical mistrust) that may limit uptake of preventive services. 2) We will cover constructs that are critical to our priorities that are not being covered at a catchment level by some of the other data collection efforts, such as HPV vaccination, sun safety, and lung cancer screening. 3) As MCC aims to reshape our catchment area to include the Southeastern portion of the state, the data we gather under this supplement will be critical to understanding the needs in this region. 4) Co-I Wheeler (a geospatial statistician) will aggregate and integrate geospatial data relevant to social and environmental characteristics to help us better identify regional zones of opportunity to enhance cancer prevention and control efforts, an emerging priority and area of need among cancer centers. This inclusion of geospatial layers will help guide research and communication outreach efforts that target homogeneous cohorts within our catchment areaÆs diverse and heterogeneous population (ie, advance precision public health). 5) The data generated will be a valuable resource not only for MCCÆs expansion of research and outreach planning, but will also be useful in shaping the Virginia Cancer Plan. Effective cancer prevention and control research and outreach planning at MCC rest on our ability to deeply understand the unique strengths and needs of the community we serve. This requires a thorough grasp of the multiple, social, psychological, behavioral, and environmental factors that contribute to community memberÆs cancer risk practices (eg, obesity, physical inactivity, tobacco use, and screening) and information retrieval preferences. Armed with such information will allow for disseminating cancer- and health-related information at the right time, in the right place, to the right subpopulation in need.  The proposed methods use a combination of traditional random sampling and technology-enabled epidemiology, which will allow us to compare different population health assessment approaches (non-probability and probability-based sampling methodology). To accomplish our aims, we will leverage our expertise in geospatial analysis, health services research, behavioral science, informatics, mHealth research, and our ongoing partnership with collaborating programs and organizations.</t>
  </si>
  <si>
    <t xml:space="preserve">1)	 Mail-Based Survey:Assuming a response rate of ~40%, we will mail 2500 surveys to garner a sample of 1000 respondents. Address records will be purchased from Marketing Systems Groups (see letter of support). This is the same service utilized by HINTS and others in the previous P30 funding cycle. The Tailored Design Method developed by Dillman6 will guide our survey-based procedures. In short, surveys will be printed in large font with clear instructions for answering each survey item with more interesting questions at the front of the survey. A mailed survey packet will include a cover letter clearly outlining the primary intention of using the data to improve our cancer prevention and communication efforts, the survey, a HIPAA authorization form requesting consent to link data to medical records, and a self-addressed stamped return envelope. Consistent with social exchange theory which guides elements of DillmanÆs method, a small amount of money ($2) will be provided upfront with the surveys in anticipation that the respondent will reciprocate by returning the completed survey. Thank you letters with an additional $8 will be sent to respondents who complete and return surveys. Participants who complete the survey will also be entered in a drawing for another $20 gift card. Reminder postcards will be sent 2 weeks later, followed by replacement surveys sent 4-6 weeks after reminding postcards. The methods are similar to first-round P30 supplement awardees (eg, MD Anderson). Project leader Fuemmeler has over 15 years of experience conducting mail-based surveys and managing large community-based cohorts. He will apply these experiences to the present aims to ensure successful completion of the survey. 2)	For.Our.Health@Virginia eCohort via SaaS Learning Health System For.Our.Health@Virginia eCohort via SaaS Learning Health System We will develop a fee-for-service contract with Vibrent Health for use and modification of the SaaS Learning Health System (the platform used in the NIH All of Us study). The Vibrent team has developed and thoroughly tested engaging, easy-to-use study flows and user experiences for consenting, delivering surveys, and performance of other study activities (e.g. collecting data from Bluetooth devices). In addition, the system has a robust messaging system for sending emails, SMS texts and in-app mobile alerts that can be triggered as reminders or in response to specific data. The system architecture was developed to easily program fully independent, self-contained studies that are uniquely branded studies with a distinct look and feel. In addition, the platform has an integrated study management portal that will allow the Massey study team to manage participants, including consent management, help-desk management, call-center management, and data management. The platform is currently being used in the NIH All of Us study. For our purposes, the platform will allow for remote consent via our unique branded For.Our.Health@Virginia eCohort app, the ability to deploy a custom self-assessment survey via the app, the ability of participants to share their data from Bluetooth connected health devices, to provide participants with feedback or use engagement features to encourage continued participation, and to establishment of a research registry that can be tapped for future studies. NOTE: There is no start-up time to build the platform since it is already built and we are not adding any new features to what is already in use. Once design considerations are final (eg, branding, etc.), the entire study can be developed and delivered to the web and mobile app within ~4 weeks.Recruitment of eCohort Sample: We will use multi-pronged methods for recruitment via social media-based platforms, such as Facebook and Twitter. We will be utilizing a twitter page specific to this study and these items are not created yet. Once these items are created, they will be submitted to the IRB for approval before they are used for recruitment. Inclusion criteria will be the same as above with the added criteria that they must have access to the internet through a computer or mobile phone to download the app. For the social media-based recruitment, we will leverage rapidly shifting new media environments (e.g., social media paid advertisements) and monitoring processes (for data hygiene and to prevent online deception) to ensure that our eCohort sample (n=1,000) reflects the demographics of the target population in our impact area with respect to rural and minority residents. Co-I Kim has successfully developed and implemented a number of adaptive sampling strategies via online media platforms and demonstrated the feasibility of social technology platforms in sampling heterogeneous participants (a total of n &gt;14,000 recruited for national or state-level population health studies via various platforms) representative of the target population. Study attrition in an eCohort can occur when participants initially consent and download the app but do not engage or complete the survey or can occur at any period of time over the survey period. We anticipate rates to range between 30 and 50%. To establish an eCohort that has completed all survey modules (n=1000), we will recruit approximately 3,000 participants, and implement participant-centered reminder systems using technology affordance principles.We will geographically target residents in the catchment areas using a national zip code database with technology features in social media and screening processes via surveys.Administration of Survey on For.Our.Health@Virginia app: After a 3-4 month planning period, participants will be able to download the app to mobile devices such as smart phone or IPAD to continuously enroll over a 9 month period. A smart mobile device and Internet access are required for downloading the app. After remote consent with video and written explanations of the study procedures, participants will be asked to sign the consent form via the app and then to complete survey items. Of note, the videos have not yet been created at this point and will be uploaded in an amendment when it's completed. The video will not be used until approved by the IRB. Similar to the mail-based survey, we anticipate 120- 160 questions. Instead of displaying the entire survey to e-cohort participants, we will release the survey by sections. After finishing each section, answers will be stored, and participants can choose to continue to the next section or pause. Weekly bursts will be sent through the app to remind finishing the remaining questions until the entire survey is completed. Questions used for bursts in e-cohort are included in the current survey. After they complete the first survey sections, they will be free to contribute their sensor data if they have a fitness tracker device (Fitbits, etc.) until the hard stop date at which time the study will be closed. The last enrollment will occur 4 weeks prior to the hard stop date. Participants who are in the follow-up period (after they have completed their survey) will receive burst messaging at 1-month intervals following the last survey burst (or until the hard stop date whichever occurs first) to encourage continued sharing of data. Simple gratification, such as ôprogress barsö and leaderboards will be used to enhance engagement. Using principles from Kahneman and TverskyÆs prospective theory suggesting small but relatively certain gains are more motivating than large but uncertain gain,participants who complete the entire survey assessments will receive a $10 e-gift card and will have an opportunity to enter a lottery to win another $20 e-gift card.  </t>
  </si>
  <si>
    <t xml:space="preserve">Use a combination of non-probability and probability-based sampling methodology, to develop a mechanism and network for comprehensive data collection across our catchment area and the Commonwealth. The specific aims are:1) Assess the needs in cancer prevention practices and information seeking and retrieval preferences among residents in our catchment area via probability and non-probability sampling.2) Assess social and environmental characteristics within our catchment area to determine geographic areas of need and opportunity to enhance cancer prevention research and outreach.3) Coordinate the sharing of knowledge between institutional, community and state agencies to better address barriers to effective cancer prevention and communication. </t>
  </si>
  <si>
    <t>Study Design:The study will use a combination of non-probability and probability-based sampling methodology to recruit participants from a mail-based survey cohort and an app-based e-Cohort via SaaS Learning Health System. Specifically:1)         Mail-Based Survey:We will use a probability-based sampling strategy to sample individuals 18 years or older from within each county in our catchment area. Our goal is to have an equal number of subjects in population subgroups defined by the intersection of gender, race, and urban/rural residential location. For example, we will target an equal number of black men living in urban locations as white men living in urban locations. We will sample from each county proportional to the population subgroup sizes. Each sampled subject will represent a certain number of people living in the county and the catchment area. The sampling weights based on the probability-based sample will make the survey results on cancer risk/preventive behaviors generalizable to the population living in the catchment area. Sampling from each county will produce survey results that can be used as a basis for geographically targeted cancer control and prevention planning strategies. VDH-designated health districts are defined according to counties and therefore we will be able to report results aggregated to the health district level in addition to the county level. Reporting results for VDH-defined health districts will allow for planning efforts initiated by VDH in response to the data generated by this study. Such small area estimation will complement data being generated by VDH via BRFSS surveys.2)        For.Our.Health@Virginia app-based e-Cohort:We will develop a fee-for-service contract with Vibrent Health for use and modification of the SaaS Learning Health System (the platform used in the NIH All of Us study). The Vibrent team has developed and thoroughly tested engaging, easy-to-use study flows and user experiences for consenting, delivering surveys, and performance of other study activities (e.g. collecting data from Bluetooth devices). In addition, the system has a robust messaging system for sending emails, SMS texts and in-app mobile alerts that can be triggered as reminders or in response to specific data. The system architecture was developed to easily program fully independent, self-contained studies that are uniquely branded studies with a distinct look and feel. In addition, the platform has an integrated study management portal that will allow the Massey study team to manage participants, including consent management, help-desk management, call-center management, and data management. The platform is currently being used in the NIH All of Us study. For our purposes, the platform will allow for remote consent via our unique branded For.Our.Health@Virginia eCohort app, the ability to deploy a custom self-assessment survey via the app, the ability of participants to share their data from Bluetooth connected health devices, to provide participants with feedback or use engagement features to encourage continued participation, and to establishment of a research registry that can be tapped for future studies. NOTE: There is no start-up time to build the platform since it is already built and we are not adding any new features to what is already in use. Once design considerations are final (eg, branding, etc.), the entire study can be developed and delivered to the web and mobile app within ~4 weeks.Study Procedures are as follows:1)         Mail-Based Survey:Assuming a response rate of ~40%, we will mail 2500 surveys to garner a sample of 1000 respondents. Address records will be purchased from Marketing Systems Groups (see letter of support). This is the same service utilized by HINTS and others in the previous P30 funding cycle. The Tailored Design Method developed by Dillman will guide our survey-based procedures. In short, surveys will be printed in large font with clear instructions for answering each survey item with more interesting questions at the front of the survey. A mailed survey packet will include a cover letter clearly outlining the primary intention of using the data to improve our cancer prevention and communication efforts, the consent forms, the survey, a HIPAA authorization form requesting consent to link data to medical records, and a self-addressed stamped return envelope. Consistent with social exchange theory which guides elements of DillmanÆs method, a small amount of money ($2) will be provided upfront with the surveys in anticipation that the respondent will reciprocate by returning the completed survey. Thank you letters with an additional $8 will be sent to respondents who complete and return surveys. Participants who complete the survey will also be entered in a drawing for another $20 gift card. Reminder postcards will be sent 2 weeks later, followed by replacement surveys sent 4-6 weeks after reminding postcards. The methods are similar to first-round P30 supplement awardees (e.g., MD Anderson). Project leader Fuemmeler has over 15 years of experience conducting mail-based surveys and managing large community-based cohorts. He will apply these experiences to the present aims to ensure successful completion of the survey. 2)        For.Our.Health@Virginia eCohort via SaaS Learning Health System Recruitment of e-Cohort Sample: We will use multi-pronged methods for recruitment via social media-based platforms such as Facebook and Twitter. The Twitter page will be specific to this study and these items are not created yet. Once these items are created, they will be submitted to the IRB for approval before they are used for recruitment. Inclusion criteria will be the same as above with the added criteria that they must have access to the internet through a computer or mobile phone to download the app. For the social media-based recruitment, we will leverage rapidly shifting new media environments (e.g., social media paid advertisements) and monitoring processes (for data hygiene and to prevent online deception) to ensure that our eCohort sample (n=1,000) reflects the demographics of the target population in our impact area with respect to rural and minority residents. Co-I Kim has successfully developed and implemented a number of adaptive sampling strategies via online media platforms and demonstrated the feasibility of social technology platforms in sampling heterogeneous participants (a total of n &gt;14,000 recruited for national or state-level population health studies via various platforms) representative of the target population. Study attrition in an eCohort can occur when participants initially consent and download the app but do not engage or complete the survey or can occur at any period of time over the survey period. We anticipate rates to range between 30 and 50%. To establish an eCohort that has completed all survey modules (n=1000), we will recruit approximately 3,000 participants, and implement participant-centered reminder systems using technology affordance principles.We will geographically target residents in the catchment areas using a national zip code database with technology features in social media and screening processes via surveys.Administration of Survey on For.Our.Health@Virginia app: After a 3-4 month planning period, participants will be able to download the app to mobile devices such as smart phone or IPAD to continuously enroll over a 9 month period. A smart mobile device and Internet access are required for downloading the app. After remote consent with video and written explanations of the study procedures, participants will be asked to sign the consent form via the app and then to complete survey items. Of note, the videos have not yet been created at this point and will be uploaded in an amendment when it's completed. The video will not be used until approved by the IRB. Similar to the mail-based survey, we anticipate 120- 160 questions. Instead of displaying the entire survey to e-cohort participants, we will release the survey by sections. After finishing each section, answers will be stored, and participants can choose to continue to the next section or pause. Weekly bursts will be sent through the app to remind finishing the remaining questions until the entire survey is completed. Questions used for bursts in e-cohort are included in the current survey. After they complete the first survey sections, they will be free to contribute their sensor data if they have a fitness tracker device (Fitbits, etc.) until the hard stop date at which time the study will be closed. The last enrollment will occur 4 weeks prior to the hard stop date. Participants who are in the follow-up period (after they have completed their survey) will receive burst messaging at 1-month intervals following the last survey burst (or until the hard stop date whichever occurs first) to encourage continued sharing of data. Simple gratification, such as ôprogress barsö and leaderboards will be used to enhance engagement. Using principles from Kahneman and TverskyÆs prospective theory suggesting small but relatively certain gains are more motivating than large but uncertain gain,participants who complete the entire survey assessments will receive a $10 e-gift card and will have an opportunity to enter a lottery to win another $20 e-gift card.  Constructs and measures that will be included in this study are as follows:1. Measures included in the survey.We propose a population health assessment survey including P30 required constructs and additional constructs reflecting the priority for catchment area. The final set will be balanced between the number of items (target 160) and the time it takes for completion (target 30 mins.) Constructs and questions that will be self-reported on:ò        Demographics. We will ask questions about age, sex, race/ethnicity, height and weight, income, education, and marital status.ò        Socio-econominc-demographic determinants. We will collect information on financial security, housing security, food security, home ownership, discrimination, insurance, social support, employment, place of birth, and residential history.ò        Health Information Utilization. We will ask questions regarding information seeking, social media use, information access, EHR access, and health literacy.ò        Healthcare Utilization. We will ask questions regarding access barriers, patient engagement, and medical mistrust.ò        Screening. We would collect information on general knowledge in terms of cancer screen and screen experiences history) for colorectal cancer, breast cancer, lung cancer, and prostate cancer.ò        Health Behaviors. We will ask behaviors related to tobacco, vape, alcohol, diet/nutrition, physical activity, sun exposure/safety, and tanning, and spiritual coping.ò        Perceived Risks. We will ask questions about cancer beliefs, awareness of risk and opinion on alternative medicine.ò        Radon. Question items will cover the knowledge and testing history of Radon.ò        HPV. We will ask questions regarding HPV knowledge and vaccination history. ò        Medical Conditions.  We will ask a set of questions on the history of chronic disease, cancer history, and/or mental health.ò        Sleep. We will collect information on sleep hours and quality.ò        Genetic Testing.  We will ask about genetic testing history.  ò        Community. Questions will be asking about perceived neighborhood safety and rural identity. 2. Medical Records (EHR):For participants who consent to release medical records, we will collect health care utilization data from participantÆs medical records. We will mainly be interested in past-year utilization data (inpatient, outpatient, emergency department visits), and ICD10 codes covering chronic disease and cancer.3.  Sensor data from fitness trackersIn addition to the survey, participants enroll in e-cohort are able to donate any data they want through their use of personal Bluetooth fitness tracker(s). The fitness data may include but not limited to heart rate, steps, sleep period etc. from any devices the participants have, such as Fitbit, wireless scales, or blood pressure monitoring.  The app is designed to allow synchonization information from fitness trackers via bluetooth connection.  4. Secondary elements from other data sourcesGeospatial data will be obtained from several publically available data source to assess social and environmental characteristics.  These include:ò        TRO/VSO data from VDH;ò        County-level radon risk levels from VDH  and the Environmental Protection Agency; ò        Erythemal UV radiation data from the National Aeronautics and Space Administration;ò        Total Ozone Mapping Spectrometer program;ò        Neighborhood SES from US Census data.</t>
  </si>
  <si>
    <t>Engagement leverages existing institutional partnerships but study isn't characterized by any other characteristics of CEnR.</t>
  </si>
  <si>
    <t>Move to N/N</t>
  </si>
  <si>
    <t>HM20001688</t>
  </si>
  <si>
    <t>Project KSR: Preparing Knowledgeable, Skilled, and Responsive Early Intervention/Early Childhood Special Education Personnel for High-Need Communities`</t>
  </si>
  <si>
    <t>Project KSR was developed to meet documented needs in the quantity, quality, and capacity of fully credentialed early intervention and early childhood special educators with the necessary competencies to use evidence-based practices that improve learning and developmental outcomes for infants, toddlers, and preschool-age children from high-need communities, including children with disabilities. To meet the goals of the Individuals with Disabilities Education Improvement Act of 2004, there is a critical need for Part C and Part B/619 personnel with evidence-based knowledge, skills, and dispositions to provide effective high quality early intervention that promotes school readiness, in collaboration with families, agencies, and schools in diverse community settings. 	Although a number of factors influence the quality of a childÆs early care and education, the quality of the personnel is the most consistent predictor of a childÆs achievement (Buysee, Wesley, &amp; Able-Boone, 2001; Cost, Quality, and Child Outcomes Study Team, 1995). Studies across various states have shown the importance of qualified personnel for school achievement (Darling-Hammond &amp; Skyes, 2003) and the National Research panel on Preschool Education found comparable results in terms of teacher education effects on young childrenÆs development and learning (NRC, 2001). Yet, there remains a critical shortage of early intervention personnel qualified to provide services for young children with disabilities. Personnel shortages, under-qualification, attrition, and personnel homogeneity are exacerbated by insufficient training programs, lack of research-to-practice preparation, poor induction support, difficulty recruiting diverse students, low pay, and high teacher burn-out rates (Carlson, Brauen, Klein, Schroll, &amp; Willig, 2002).	Although well-qualified (fully certified) teachers are the best predictor of student achievement, uncertified and novice teachers are more likely to be teaching children with the greatest needs, while veteran teachers ômigrateö to higher achieving, more affluent schools and communities (Carlson et al., 2002; Prince, 2002; Drame &amp; Xu, 2008). The limited supply of qualified personnel is of particular concern in high-need communities with cultural and linguistic diversity, such as the Greater Richmond Metropolitan Area (GRMA) in Virginia. Project KSR intends to provide high-quality preservice preparation for early intervention and early childhood special education personnel to help address these shortages and critical needs. Data demonstrating national, state, and regional need for EI/ECSE personnel National Shortages. National statistics document persistent and growing needs for qualified personnel in early intervention, special education, and related services. Special education ranks in the top 15 shortage areas, with 98% of the nationÆs school districts reporting shortages (Boe &amp; Cook, 2006; McLeskey &amp; Billingsley, 2008) and continues to experience a critical shortage of special education personnel who are qualified to teach children with disabilities (Robertson &amp; Singleton, 2010; Smith, Robb, West, &amp; Tyler, 2010). According to Bureau of Labor Statistics of the U.S. Department of Labor (2012), special education teacher employment is expected to increase slightly faster than the average for all occupations (14%) at a rate of 17 percent from 2012 to 2020. The American Association for Employment in Education (AAEE) reported shortages in multicategorical special education every year from 2004 to 2010 (Table 1; NCPSSERS, 2012). **(See supporting documents)In addition, there is a high rate of attrition during the first five years due to poor supervision, lack of support from leadership, difficult working conditions, and lack of educational support (NCPSSERS, 2010). Personnel needs must also respond to the rising number of children receiving Part C services (Danaher, Goode, &amp; Lazara, 2011). Nationally, there has been a 13.2 percent increase in public school enrollment of children requiring special education services from 1976 to 2009 and an eight percent increase in preschool enrollment from 2000 to 2009 (Aud &amp; Hannes, 2011).Virginia Shortages. Virginia data show shortages similar to the national trend. Based on the most recent Virginia Department of Education (VDOE) survey of local school boards about teacher shortages, special education continues to be ranked as the number one shortage in the state (VDOE, 2009). Specific shortages of ECSE teachers in Virginia were noted beginning in 1995 and continued through 2010 when needs for ECSE teachers were no longer distinguished from general shortages of special education teachers (US Department of Education, 2012). There was a significant increase in ECSE teacher shortages from 2004 to 2010 in Virginia, and students receiving special education in Virginia have remained relatively steady over the past five years (VDOE, 2011), similar to national data.High Need Communities. Virginia policymakers and stakeholders participated in the National School Readiness Indicators Initiative (KIDS COUNT, 2011). Based on school readiness research (Kagan &amp; Rigby, 2003; National Center for Children in Poverty, 2010; Seitzinger Hepburn, 2004; West, Denton, &amp; Gernino-Hausken, 2000), these measurable indicators document community needs and highlight intervention priorities across systems. Compared to Virginia overall, Greater Richmond Metropolitan Area (GRMA) has significant risks in the health, educational, and diversity factors that challenge developmental progress and academic success of children (Table 2, urban sites that exceed state levels in bold). In addition, GRMA data indicate greater increases in the Hispanic population than statewide changes. (See Table 2 in supporting documents)The 27th Annual Report to Congress on the Implementation of IDEA highlights the effects of poverty on the health, behavior, cognitive development, and academic success of young children with disabilities (U.S. Department of Education, 2007).  The complex needs of young children and families with multiple needs require highly qualified early intervention and special education personnel who are committed to providing research-based and well-integrated services that result in childrenÆs long term academic success and positive adjustment. Given the importance of early life experiences and well-planned early interventions (Shonkoff &amp; Meisels, 2000), implementation of effective practices is complicated by family work patterns, economic hardships, increasing health and developmental disparities among groups, and diversity in quality of early education and care providers (Magnuson &amp; Waldfogel, 2005; Shonkoff &amp; Phillips, 2000). To achieve the goals of IDEA (2004), high quality, comprehensive, and integrated early intervention/education systems are needed to promote positive outcomes for childrenÆs academic success, healthy relationships, and community membership.  These goals also require meaningful support and involvement of diverse families, competence and commitment of early interventionists/special educators, development of more inclusive early childhood programs, and integrated community services.Table 2 shows GMRA child health, poverty and diversity indicators in comparison to the state, illustrating significant needs of Metropolitan Richmond area children. Compared to Virginia data, Richmond data shows significant risks which challenge the developmental progress and early academic success of young children. Table 3 shows Indicator 7 data, specifically, the social-emotional, learning, and behavioral performance of young children in Richmond City in comparison to Virginia Targets and Statewide Performance. (See Table 3 in Supporting Documents).Competencies EI/ECSE personnel need to provide high-quality instruction, intervention, and services that lead to improved outcomes of children	Need for Improvement in Quality of Personnel Serving High-Need Environments. Well-prepared personnel are needed to work with young children with disabilities in high need environments and in diverse inclusive early childhood settings. National, state, and local data clarify the need for personnel who understand effects of poverty on young childrenÆs development, work effectively with families and other agencies, and address resources access and improved services to ensure developmental progress and academic success of children (Magnuson &amp; Waldfogel, 2005; Reed, 2012).  This requires EI/ECSE personnel who are skilled in working directly with infants and young children with disabilities in varied community settings, in designing learning environments that promote optimal progress for all young children, in linking assessment to instruction and monitoring programming effectiveness, and in collaborating with families and professionals from diverse backgrounds. 		Need for Culturally Competent and Responsive Personnel. With nearly half of the countryÆs children under age 5 from diverse racial and ethnic backgrounds (Cohn &amp; Bahrampour, 2006) and 46% of preschool children with disabilities enrolled in inclusive early childhood settings (Regional Resource &amp; Federal Center Network, 2006), demands for culturally competent personnel have greatly increased. In Richmond Public Schools, the majority of students are from diverse ethnic, racial, and linguistic backgrounds and 71% receive free or reduced lunch (Kids Count, 2012), which is significantly higher than statewide data. Therefore, KSR aims to prepare culturally competent personnel to address the specialized needs of children with disabilities from diverse cultural and language backgrounds. Following DEC Recommended Practices (Sandall, Hemmeter, Smith, &amp; McLean, 2009), personnel will be well-prepared to assess, identify, and provide culturally responsive supports and resources to diverse children and their families, in the context of varied settings.  Need for Collaborative Team Training. Effective team collaboration is an essential feature of IDEA that is well described in educational literature (DeBoer &amp; Fister, 1995; Dettmer, Thurston, Knackendoffel, &amp; Dyck , 2009; Friend &amp; Cook, 2010; Garner &amp; Orelove, 1994; Snell &amp; Janney, 2005). Several studies established empirical support for the role of collaboration in promoting exemplary schools, increased parent involvement, increased student inclusion, and improved child outcomes (Giangreco et al., 1998; Hunt et al., 2004; McLaughlin, 2002; Sandall, Hemmeter, Smith, &amp; McLean, 2009; Shannon &amp; Bylsma, 2004).  Interdisciplinary collaboration is a recommended practice for infants and young children with disabilities, and increased inclusive programs require effective teamwork to support desired outcomes for young children with disabilities included in natural learning environments, Head Start, public school prekindergarten, and community-based child care (Odom et al., 2004; Wolery et al., 1993). Specialized instruction in the early childhood classrooms is an important component of inclusion and a factor affecting child outcomes (Cross, Traub, Hutter-Pishgahi, &amp; Shelton, 2004; DÆAllura, 2002; Schwartz, Carta, &amp; Grant, 1996; Stahmer, &amp; Ingersoll, 2004). 	Need for Linked Assessment to Intervention. Accurate assessment information will help EI/ECSE professionals and parents develop effective intervention strategies for working with infants and children with disabilities (Xu &amp; Filler, 2005). Unfortunately, assessment and intervention are often separate and largely unconnected. Assessment tends to be focused more upon eligibility determination than determination of targets and strategies for intervention. Project KSR will prepare scholars to develop meaningful and functional goals and objectives based on the assessment data. As Bricker, Pretti-Frontczak, and McComas (1998) noted, linking assessment results to intervention content provides the basis for determining intervention effectiveness. Evaluation, the assessment of outcomes, should follow directly from initial assessment. Different from the traditional assessment approaches that primarily focus on the studentÆs development and achievement, alternative assessment models account for contextual influences on studentsÆ learning, and interrelated social and cultural contexts (e.g., Gutierrez-Clellen, 1996; Losardo &amp; Notari-Syverson, 2011; Thorp, 1997; Keogh &amp; Weisner, 1993). 	Ongoing research has acknowledged the effect of community context on student learning (Xu, 2012). Keogh and Weisner (1993) cautioned against viewing individual risk factors outside the ecocultural contexts in which they occur. ôThe ecocultural context also shapes perceptions and responses to child characteristics.  For example, individual differences in childrenÆs temperaments or behavioral styles may become risky or protective as children interact with adults and peersö (Keogh &amp; Weisner, 1993, p. 6).	Core competencies. Using professional standards and a conceptual framework grounded in the principles of Learning to Teach in Community (Hammerness et al., 2005), Project KSR will prepare highly qualified and competent EI/ECSE personnel. The KSR model identified 13 core competencies from the professional standards set by the Division for Early Childhood (DEC) of the Council for Exceptional Children (CEC) identifying the necessary knowledge, skills, and dispositions for EI/ECSE personnel (CEC, 2009). These competencies are essential elements of scholarsÆ learning across Project KSR. Achieving these competencies will enable project scholars to support positive learning and developmental outcomes for infants, toddlers, and preschool-age children with disabilities, including English language learners and those living in poverty ( See Table 4 in Supporting Documents).</t>
  </si>
  <si>
    <t xml:space="preserve">Upon successfully  completing the M Ed program, participants will be fully  credentialed early intervention and early childhood special educators with the necessary competencies to use evidence-based practices that improve learning and developmental outcomes for infants, toddlers, and preschool-age children from high-need communities, including children with disabilities They will be skilled in working directly with infants and young children with disabilities in varied community settings, in designing learning environments that promote optimal progress for all young children, in linking assessment to instruction and monitoring programming effectiveness, and in collaborating with families and professionals from diverse backgrounds. 	</t>
  </si>
  <si>
    <t xml:space="preserve">Hypothesis:A focused personnel preparation program with emphasizes learning in community contexts, with scaffolding by faculty and community partners, will promote scholars' acquisition of evidence-based knowledge in EI/ECSE delivery, will increase scholars' intervention skills in linked assessment, programming, and progress monitoring for young children with disabilities, and will foster culturally and linguistically responsive practices.Research Questions:1) To what extent do program graduates attain the competencies to work with children and families in high need communities and with special needs? 2) To what extent are program graduates competent in the use of universal design for learning?3) To what extent do program graduates use evidence-based practices in assessment, program planning, and progress monitoring? </t>
  </si>
  <si>
    <t>Training, communication, previous training and education of personnel</t>
  </si>
  <si>
    <t>There is a critical need for Part C and Part B/619 personnel with evidence-based knowledge, skills, and dispositions to provide effective high quality early intervention that promotes school readiness, in collaboration with families, agencies, and schools in diverse community settings. The current project will provide information about preparing personnel to meet these needs.  ???????????</t>
  </si>
  <si>
    <t xml:space="preserve">Christy </t>
  </si>
  <si>
    <t>Project KSR is organized around 3 specific program goals:1) Prepare 40 fully credentialed early intervention /early childhood special education (EI/ECSE) personnel and support beginning early childhood special educators with conditional licenses to obtain endorsement in EI/ECSE;2)  Increase community-based competencies of EI/ECSE personnel for high quality services in high need communities and inclusive programs;3) Enhance evidence-based practices in assessment, program planning, and progress monitoring that will lead to improved outcomes for children and families.</t>
  </si>
  <si>
    <t>Question?</t>
  </si>
  <si>
    <t>HM20000040</t>
  </si>
  <si>
    <t xml:space="preserve">Impact of Health Careers Exploration Program on Minority Student, Career Decision-Making Self-Efficacy  </t>
  </si>
  <si>
    <t>Seth Leibowitz</t>
  </si>
  <si>
    <t>Self-efficacy beliefs, or an individualÆs belief that he or she can perform specific behaviors to achieve particular performance outcomes, are the most central mechanisms of personal agency (Bandura, 1989).  Effective career decision making behavior is influenced by self-efficacy beliefs, outcome expectations, and personal goals (Lent, Brown, &amp; Hackett, 1994, 1996).  Research indicates (Alberta &amp; Hird, 2011) significant differences by race and major (declared, undeclared) that white college students have higher career decision-making self-efficacy and lower trait anxiety. Anxiety over not being accepted or allowed to participate in the world of work in ethnic minority populations results in lower levels of achievement. (Helms &amp; Piper, 1994). We also believe that it is important to investigate the impact of commitment to careers and self-efficacy in career decision-making.  Previous research has investigated commitment to career choices through use of the Commitment to Career Choices Scale (CCCS).  The CCCS contains two subscales: the Vocational Exploration and Commitment (VEC) subscale which is intend to assess level of commitment in career choices, and the Tendency to Foreclose Scale (TTF) which is intended to assess differences in how individuals make career decisions (Blustein et al., 1989).  We believe that a student's self-efficacy with regard to career decision making may be directly related to level of commitment and how they make decisions about careers.  In a study using a sample of "at-risk" high school students, Ladany, Melincoff, Constantine, and Love (1997) found relationships between VEC scores and vocational identity and need for occupational information, but did not find this relationship with TTF scores.  Therefore, we would like to investigate the relationship between career self-efficacy and commitment to careers as it may assist in determining if there is an optimal time for students to participate in a career exploration class.Quest for Distinction directs VCU to become a national model for community engagement and regional impact and increase the number and quality of initiatives that prepare students for careers that advance health care, improve health status, and contribute to STEM related fields. VCU Health Sciences Academy offers health career exploration courses to high school students in partnering schools and school districts. High school students enrolled in the program are exposed to an intense curriculum designed to grant them exposure to health careers, identify appropriate career choices, and help them obtain the skills necessary to be successful in the transition from high school to college level work. Partnering high schools in Richmond City and Chesterfield public school districts have large populations of minority students participating in the program. As a pipeline initiative, Health Sciences Academy is focused on promoting minority students from high school onto college and professional level training.Measuring minority student career decision-making self efficacy resulting from participation in the health careers exploration course will inform program leadership on the impact the program is having on minority student populations. Results will be useful in modifying curriculum to have a greater impact on this population of students in future course offerings. Communicating impact of interventions to internal and external audiences will increase support for Health Sciences Academy programming and assist in VCUÆs Quest to become a national model for community engagement and regional impact.</t>
  </si>
  <si>
    <t>By participating in the study, program administrators will learn more about the impact of the health careers exploration program and be able to improve the program for those enrolling in the program in the future</t>
  </si>
  <si>
    <t xml:space="preserve">All participants in the study population must be under 18 years of age. Participants older then 17 will be excluded from the study population because they have had different courses and life experiences then the majority population in the study. All participants prior to spring 2018 have been under 18 years of age. Participants who are over 17 would of had a full year of academic courses and experiences in high school that differ from the majority population. Having participants over 17 in the study could convolut reporting on study results.. In addition, participants over 17 will likely learn about their acceptance to a 2 or 4 year college prior to completion of the program. If a student gains a college acceptance, they would likely disengage from the career exploration activities because they would no longer see the relevance of being included in the cohort.  </t>
  </si>
  <si>
    <t xml:space="preserve">The research question addressed by this study is to determine if health careers exploration courses offered by VCU Health Sciences Academy raises levels of career decision- making self-efficacy of minority students. </t>
  </si>
  <si>
    <t>Regular team meetings will be held so each member can update the group on progress in his or her area of responsibility and expertise as it relates to the project.</t>
  </si>
  <si>
    <t>Students who enroll in VCU health careers exploration courses are identified by program administrators prior to participating in the program. These individuals will be solicited to participate in the study.</t>
  </si>
  <si>
    <t>The specific aim of this study is to measure the levels of career decision-making self- efficacy of minority student populations enrolled in VCU Health Sciences Academy health career exploration program. Results from the study will be used to modify the curriculum of the health careers exploration program, communicate impact of career decision-making program to community partners and other audiences interested in designing and delivering career exploration programs to high school students.  The second round of data collection will expand to include measures of career commitment and differences in how students commit to career choices.  Level of career commitment and decisions regarding to career choices will be examined in relation to career decision-making self-efficacy.</t>
  </si>
  <si>
    <t>Career Decision-Making Self Efficacy of high school students enrolled in Health Sciences Academy Career Exploration courses will be measured by administering the Career Decision-Making Self-Efficacy Scale -Short Form. (CDMSE; Taylor &amp; Betz, 1983). High school students enrolled in the program will be given the scale prior to enrollment and at the conclusion of the career exploration class.  We also intend to examine how commitment to career choices can help explain career decision making self-efficacy through administration of the Commitment to Career Choices Scale (CCCS; Blustein, Ellis, &amp; Devenis, 1989).  This will be administered at the same time as the CDMSE at both the beginning and the conclusion of the health sciences career exploration class.Responses from the pre and post test of the CDMSE will be compared to measure growth from the program intervention. Responses from the CCCS will be investigated in relationship to subscales of the CDMSE to examine relationships between career decision-making self-efficacy and commitment to careers.  Minority student participants will be identified from the study population. Potential growth of this population will be compared to the non minority population and the population of minority students examined in previous studies (Albert &amp; Hird, 1999).The study targets minors ages 13-17. The only unique identifying information to be collected from study participants will be student V#s.Most research measuring the construct of (CDMSE) has been conducted using the Career Decision Masking Self Efficacy Scale. (Luzzo, 1993). Because the original scale is a 50 item inventory and was somewhat longer then desirable for research purposes a short form was created.  The short form of the CDMSE (CDMSE-SF)  scale possesses psychometric properties comparable to or better than the long form (Betz. Klein, &amp; Taylor 1996).The scale will be administered via a paper or electronic survey at the beginning and end of the health sciences career exploration class.  Researchers will administer the surveys in a computer lab space electronically via redcap if the space is available during the scheduled administration. If the space and/or internet access is not available paper surveys will be administered in a classroom space. A researcher involved with the study will distribute, collect, and maintain all assessment materials so they are not kept with any course records.  This will ensure that student participation in the study does not impact their grade or participation in the course in any way.  Student ID numbers will be used to be able to match pre- and post- program responses.  VCU Health Sciences Academy has memorandum of understanding (MOU) between VCU, Richmond City, and Chesterfield Public School Systems. These MOU permit high school sophomores, juniors, and seniors (ages 13-17) to enroll for college credit into VCU sponsored health careers exploration courses.  These VCU courses are taught by VCU faculty and sponsored by the Office of Continuing Studies in the Division of Community Engagement.   MOUs have been established with partnering school systems since 2008. Over 800 high school students have completed the health careers exploration courses.</t>
  </si>
  <si>
    <t>Richmond Community High School;John Marshall High School;Cosby High School Health SciencesS Specialty Center;Richmond Community High School;John Marshall High School;Cosby High School Health SciencesS Specialty Center;Cosby High School Health SciencesS Specialty Center;John Marshall High School;Richmond Community High School;John Marshall High School;Richmond Community High School;Cosby High School Health SciencesS Specialty Center;John Marshall High School;Richmond Community High School;Cosby High School Health SciencesS Specialty Center;Richmond Community High School;Cosby High School Health SciencesS Specialty Center;John Marshall High School;John Marshall High School;Cosby High School Health SciencesS Specialty Center;Richmond Community High School;Richmond Community High School;John Marshall High School;Cosby High School Health SciencesS Specialty Center;Richmond Community High School;John Marshall High School;Cosby High School Health SciencesS Specialty Center;</t>
  </si>
  <si>
    <t>1;1;1;1;1;1;1;1;1;1;1;1;1;1;1;1;1;1;1;1;1;1;1;1;1;1;1;</t>
  </si>
  <si>
    <t>HM20001504</t>
  </si>
  <si>
    <t>The Biopolitics of Revolution: Egyptians' Perceptions of Governmental involvement in The Iatrogenic Spread of Hepatitis C</t>
  </si>
  <si>
    <t>Christopher Woleben</t>
  </si>
  <si>
    <t xml:space="preserve">On January 25th, 2011, Egyptian citizens took to the streets protesting police brutality, fixed elections, stringent censure, ubiquitous governmental corruption, and miserable economic conditions (Anderson, 2011). The thowrah, or revolution, was the product of millions of Egyptian citizens, from various socioeconomic backgrounds and religious leanings, uniting to demand the improvement of their countryÆs condition. The revolution gained momentum and President Hosni Mubarak submitted his resignation on February 11th (Anderson, 2011). The role of the Egyptian citizen has subsequently transformed from the recipient of institutionalized corruption to an elector of representatives, designer of national law, and a valid candidate for parliament (El-Ghobashy, 2012). The EgyptiansÆ transition from oppressed citizens to creators of government changed biopolitics relating to and perceptions of the Egyptian Body. Egyptians now view themselves as resilient in body and spirit but weary from years of governmental corruption, neglect, and abuse (Hamdy, 2012). Moreover, diseases acquired during the Mubarak administration are perceived to have political etiologies. That is, the manifestation of an illness, the contraction of an illness, the ethical decisions made concerning the types, and quality of treatment a patient receives is believed to be a direct product of the larger political, social, and economic issues that Egypt faces (Hamdy, 2008).As Egyptian citizens begin to reevaluate the impact of governmental decisions on their health, the history and memory of governmentally sanctioned medical interventions will become increasingly relevant. Part of this process will inherently involve a study of the relationship between the antischistosomal vaccination campaigns and the Hepatitis C endemic in Egypt. With an estimated 15-20% of the Egyptian population testing positive for Hepatitis C antibodies, Egypt has the highest prevalence of Hepatitis C infection in the world (Mohamoud et al, 2013). Multiple researchers have attempted to study the epidemiology and reasons behind the spread of Hepatitis C (Mohamoud et al., 2013; Saleh et al. 2013; Chemaitelly et al., 2013; Pybus). The factor that distinguishes the Egyptian population from other populations infected with Hepatitis C is the parenteral antischistosomal therapy (PAT) vaccination campaigns between 1961 and 1987 (Shepard, Finelli, &amp; Alter, 2006).Schistosomiasis is a parasitic infection that can result in glomerular nephritis, portal hypertention, colonic polyposis, and pulmonary hypertension. Egypt has had a health history that is intimately related to schistosomiasis (World Health Organization, 1998). Thirty percent of the Egyptian population was affected with Schistosomiasis in 1960. Thus, when PAT was developed to treat schistosomiasis, Egypt began population wide vaccination campaigns. PAT was only marginally useful and, unfortunately, during the vaccination campaigns, proper sterilization techniques were not practiced (Shepard, Finelli, &amp; Alter, 2006). A survey of the current population illustrates that those who were old enough and had received parenteral antischistosomal therapy had higher rites of Hepatitis C antibodies (Frank et al., 2000). Even now, the most potent risk factor for infection with Hepatitis C is having a dental or medical procedure performed (Saleh at al., 2008) While the epidemiology of Hepatitis C has been analyzed, the biopolitics of the Hepatitis C endemic has been swept under the rug. There has yet to be an anthropological analysis of the Egyptian populationÆs perception of the Hepatitis C endemic, beliefs about the spread of Hepatitis C, and trust in governmentally instigated health campaigns pre and post revolution. Additionally, healthcare workers such as physicians and nurses have yet to offer their perspective on the parenteral antischistosomal therapy campaigns, discuss their risk for contracting Hepatitis C, or express their understanding of iatrogenic infection with Hepatitis C. Without these perspectives, the sociocultural impact of mass contraction of Hepatitis C on healthcare campaigns in post-revolution Egypt cannot be understood. </t>
  </si>
  <si>
    <t>Research Question: How has the 2011 revolution impacted the Egyptian perspective on the biopolitics of the iatrogenic contraction of hepatitis C?  Research hypothesis: The 2011revolution will change Egyptian perspective on the biopolitics of the iatrogenic contraction of hepatitis C</t>
  </si>
  <si>
    <t>The mechanism for reporting and responding to unanticipated problems, adverse events, and complaints from all sites will include:1) Weekly meetings to discuss unanticipated problems, adverse events, and complaints    a.	Meetings will happen in person. Any individuals who cannot be physically present will be tele-conferenced into the meeting     b.	Documentation              i.	Meeting notes will be recorded in order to document any unanticipated problems, adverse events, and   complaints             ii.	Decisions about responding to any unanticipated problems, adverse events, and complaints will be documented             iii.	Meeting notes will be uploaded to an online document-sharing system, allowing all individuals engaged in the current research to refer to the notes2) Emergency meetings can be held if any time sensitive unanticipated problems, adverse events, and complaints occurFor coordinating information and applications for all revision and continuing review applications at all involved IRBs:1) All IRB documents will be uploaded onto a an online document sharing system that can be accessed by individuals involved in research2) If a significant revision to the IRB protocol is required, a meeting will be held to discuss the revision, delineate the changes in the protocol, and clarify the changes that individuals involved in the research will have to observe in the protocol.3) There will be a yearly meeting, prior to submitting continuing review documents, to discuss progress of research</t>
  </si>
  <si>
    <t xml:space="preserve">While the epidemiology of Hepatitis C has been analyzed, the biopolitics of the Hepatitis C endemic has been swept under the rug. There has yet to be an anthropological analysis of the Egyptian populationÆs perception of the Hepatitis C endemic, beliefs about the spread of Hepatitis C, and trust in governmentally instigated health campaigns pre and post revolution. Additionally, healthcare workers such as physicians and nurses have yet to offer their perspective on the parenteral antischistosomal therapy campaigns, discuss their risk for contracting Hepatitis C, or express their understanding of iatrogenic infection with Hepatitis C. Without these perspectives, the sociocultural impact of mass contraction of Hepatitis C on healthcare campaigns in post-revolution Egypt cannot be understood. </t>
  </si>
  <si>
    <t xml:space="preserve">The community partner will send an email with the co-investigator contact information to the physicians at Alexandria main University hospital (El Meery, koleyet el teb) requesting their participation in the study. Physicians can email the co-investigator to participate in the studyCo-investigators will ask the physicians to refer patients to the study.The community partner is the University of Alexandria and it's associated hospital Alexandria University hospital (El Meery, koleyet el teb). Dr. Amr Hammouda, who has a faculty appointment at this institution, will be our community partner point person. </t>
  </si>
  <si>
    <t>1) Describe the biopolitics of the iatrogenic spread of Hepatitis C as it is understood by both Egyptian hepatologists and Egyptians who have iatrogenically contracted Hepatitis C2) Describe the perspective of Egyptian healthcare workers and patients on governmentally instigated health campaigns (specifically, their view on  iatrogenic contraction of hepatitis C in Egypt)3) Develop an understanding of Egyptian assessment of healthcare access and governmental health campaigns pre and post revolution</t>
  </si>
  <si>
    <t>Methods: A qualitative, mixed-methods research approach will be utilized for this studyInterviews:    a.	Egyptian hepatologists: These interviews will focus on discussing the physiciansÆ perspective on factors that influence which treatment modalities they access, the role of government in providing healthcare, and the role of government in their current health situation. These interviews will be audio recorded   b.	Patients who have iatrogenically contracted Hepatitis C: These interviews will focus on discussing how the patientsÆ view their illness, their understanding of how they contracted their illnesses, the factors that influence which treatment modalities they access, the role of government in providing healthcare, and the role of government in their current health situation. Additionally, these interviews will explore the social impact of Hepatitis C (influence on family, social stigma etc.). These interviews will be audio recorded.All the interviews will be conducted by the Sub-investigators listed and the research assistant for the project. All interviews will be conducted on Alexandria University Hospital's Campus.Identifiable Data:Only first names, last names and email addresses will be collected, in order to better coordinate initial interviews and follow-up interviews. This data will be anonymized after collection is complete.Therefore, no personal identifiers will be linked to data collected and will be discarded immediately when no longer needed. All data collected during observations for this study are completely anonymous. All data will be kept by the principal investigator and not released to any other person.The decision to participate in this research is voluntary. Withdrawal from the research can occur at any time without giving any reasons, by informing the principal investigator. Individuals can also choose to skip questions without penalty. Data collected from that individual will be discarded.</t>
  </si>
  <si>
    <t>Alexandria main University hospital (El Meery, koleyet el teb);Alexandria main University hospital (El Meery, koleyet el teb);</t>
  </si>
  <si>
    <t>HM20006730</t>
  </si>
  <si>
    <t>An examination of unorthodox modified risk tobacco product behaviors among e-cigarette users: A qualitative study</t>
  </si>
  <si>
    <t>Mignonne Guy</t>
  </si>
  <si>
    <t>The use of flavored e-cigarettes may be an emerging threat to public health. There is growing concern that flavored additives mask the bitter flavor, irritation, pain, and harshness of tobacco and nicotine and make the tobacco easier to use.  Although the 2009 Family Smoking Prevention and Tobacco Control Act banned characterizing flavors like grape, cherry, and strawberry (except menthol) in cigarettes, flavored e-cigarettes provided the industry with an opportunity to advance its sharehold of this unregulated flavored tobacco products like electronic cigarettes, which may be perceived as less harmful. National data show that e-cigarettes are growing in popularity.  In 2011, 0.6% of middle school and 1.5% of high school students reported e-cigarette use in the past 30 days (CDC, 2012).  In 2014, 3.9% of middle school and 13.4% of high school students reported the use of e-cigarettes in past 30 days (CDC, 2015, April). About 63.3% of all middle and high school student e-cigarette users report using a flavored e-cigarette in the past 30 days (CDC, 2015).  Furthermore, 3.7% of all adults are current users of e-cigarette and prevalence rates are highest among American Indians/Alaska Natives (10.7%) and lowest among the Asian aggregate group (1.5%) (CDC, 2015, Oct).  Although the flavors may contribute to the growth in popularity, the perceived harm of the product may also contribute to the growth of the product, which can be modified and used in multiple ways. Consumers have a history of using tobacco products in an unorthodox way, that is, using the product in a way other than intended by the manufacturer. This modified use behavior could potentially 1) increase or reduce the harm of tobacco or 2) the consumer can simply believe that the modification can increase or reduce harm.  In addition, the modification may result in a particular affect that makes the product more appealing to the consumer or save money or allow the consumer extend the use of the product.  For example, some cigarette consumers have engaged in unorthodox behaviors by dipping the cigarette into formaldehyde and PCP to increase the ôhighö.  Little cigar/cigarillo users have use removed the ôcancer paperö (the inner liner) from the cigar after empting a Black and Mild of tobacco, then put the tobacco back inside to smoke it, a process called ôhyping.ö  Users think that they are smoother and do not believe cigars have the tar and nicotine content that cigarettes have. Likewise, there are multiple ways in which e-cigarette users modify the product or use the product in a way that was not intended.  For example, marijuana and other drugs are added to the vaporizer instead of nicotine.  Consumers are mixing their own e-juices and making decisions about the content of nicotine, propylene glycol, and glycerine.    Some consumers are adding caffeine to get an additional high. Some are ôsteepingö the product, adding different types of sugars or sweeteners, or adding alcohol like vodka.  Many the users are using social media like vape forums and YouTube to ôeducateö the public, share ideas, and seeking information and how to modify the product to get the intended results for the users.  For example, there are You-Tube videos on how to hack your e-cigarette to make your own version of the coil to get better heat, flavor, throat hit, and clouds.  All of the various unorthodox methods of using e-cigarettes are unknown, but You-Tube videos include lessons on many of these methods.Since the advent of Web 2.0 technologies, the marketing of tobacco products have gone beyond traditional print and social network marketing channels. Population-based approaches like Web 2.0 technologies like You-Tube have been used to deliver product information within seconds.  YouTube.com is the 3rd top visited Internet site in the world and in the U.S, only surpassed by Google and Facebook (http://www.alexa.com/topsites/countries/US).  Although there are many sites to access online videos, video watchers use YouTube more than any other channel (e.g cable networks, Myspace, Google video, new websites, etc) with 27% of video watchers choosing YouTube http://www.pewinternet.org/Reports/2007/Online-Video/03-The-Audience-for-Online-Video/06-Half-of-young-adult-video-viewers-say-they-watch-video-on-YouTube.aspx). YouTube is a video sharing website (www.youtube.com) which allows viewers to upload and share videos, music, movies, shows, and trailers.  YouTube allows for viewers to search for specific topics like ôflavored e-cigarettesö, and share videos with friends via Twitter, Facebook, Google, Instagram, Linkedin, Livejournal, Stumble-on,  Pininterest, Reddit, or other social networks. Amateur or professional videos can also be uploaded and shared publically or privately using a simple phone or webcam.  YouTube has 1 billion users, generates billions of views daily, and has hundreds of millions of hours of videos watched each day (https://www.youtube.com/yt/press/). The number of people watching YouTube videos has increased by 50% in one year and 300 videos are uploaded to YouTube every minute. There are over 1 million advertisers on YouTube (https://www.youtube.com/yt/press/). The high use among people worldwide can increase the reach of various messages in each video. YouTube is commonly used among young adults.  According to Neilson, YouTube reaches more US adults aged 18-34 than any other cable network. Data from Pew also indicate that young adults state that YouTube is their preferred video viewing medium (49%) (http://www.pewinternet.org/Reports/2007/Online-Video/03-The-Audience-for-Online-Video/06-Half-of-young-adult-video-viewers-say-they-watch-video-on-YouTube.aspx). 76% of young adult aged 18-29 receive video links; 67% send video links; 73% watch video with others; 23% rate videos; and 35% post comments about video. Young adults tend to be more engaged in online videos than any other adult age group. Young adults also share video with greater frequency than older viewers; 42% send video links to others a few times per month or more (http://www.pewinternet.org/Reports/2007/Online-Video/03-The-Audience-for-Online-Video/08-More-than-half-share-links-to-the-video-they-find-with-others.aspx).  Furthermore although YouTube reach is not solely dependent on the consumer searches, but networking, data show that about 28% of people use You-Tube to search for health information (National Research Cooperation).  Prior studies show that tobacco product imagery is widespread on YouTube and this marketing of e-cigarettes in particular, may increase the risk for use of tobacco products for viewers, particularly young people. YouTube may also increase the risk for unorthodox use and the diffusion of these behaviors given the popularity of YouTube, its viewership, and the level of participation of people in receiving video links, sending links, rating videos, and posting comments about videos. To our knowledge, there are no studies that have examined unorthodox use behaviors through YouTube videos. This study will first use data from focus groups and biological specimens provided to understand unorthodox uses of ECIGS and their effects on metabolizing nicotine ingested.  Next, we will use these data to guide the You-Tube analysis of unorthodox e-cigarette behaviors.  The YouTube analysis will focus on documenting the 1) prevalence of defined unorthodox behaviors, 2) the type of unorthodox behaviors, 3) the reach of the unorthodox behaviors, 4) cultural and gender-specific nuances that may be transmitted over time, and 5) potential safety, harm, or risk messaging transmitted. Prior to the You-Tube analysis, the research team will define the unorthodox behaviors that will be researched.  These behaviors will guide the search terms selected to generate the cases. The FGs will inform the specific search terms to be used. We will also use Grounded Theory to document any other unorthodox behaviors that emerge in the search so that we capture the full breath of behaviors.</t>
  </si>
  <si>
    <t>There will be no direct benefit to participating in this study.</t>
  </si>
  <si>
    <t>We are excluding pregnant women from this study due to the potential harm from vaping to an unborn child.</t>
  </si>
  <si>
    <t xml:space="preserve"> There are multiple ways in which e-cigarette (ECIG) users modify the product or use the product in a way other than that intended by product manufacturers.  The purpose of this study will be to explore unorthodox behaviors using in-person focus group discussions and biological samples. Based on the information gathered, follow up with content analysis of social media sites to identify specific unconventional ECIG use behaviors. We will focus on broad domains associated with mixing, applying the e-juice, use of the coil, and other additives that may be used with the device. We expect that other sub themes will emerge from focus group discussions and our content analysis. </t>
  </si>
  <si>
    <t>The research team will meet weekly by phone to establish the policies and guidelines for the overall functioning of the project to include training and oversight of research staff. Dr. Guy will be responsible for training and providing ongoing updates to the research staff via regularly scheduled weekly research team meetings. Each member of the study staff will review study protocols during the research staff meetings and during an in-person meeting with Dr. Guy to ensure equal understanding among each individual. In addition, during the first month of study planning, the research team with conduct a "dry run" of the study protocol to ensure each staff member has an understanding of their roles/responsibilities. Any changes to the research protocol will occur only by Dr. Guy. Any changes to the study protocol/processes must agreed upon by study investigators and resubmitted/approved by the VCU IRB. IRB approved changes will be communicated to the entire research staff during a weekly meeting and followed with a one-to-one meeting with Dr. Guy. Dr. Guy will conduct random checks at study site to ensure all staff are in compliance with the approved protocol.</t>
  </si>
  <si>
    <t>Our study will examine unorthodox uses of e-cigarettes to increase our understanding of how these products are being used and to inform FDA regulation of the products.</t>
  </si>
  <si>
    <t>Community OutreachResearch Unlimited will work with VCU study personnel to assist the research team with meeting recruitment goals. Convenience sampling will be utilized in the current study. Participants will be recruited via verbal and print advertisement in community locations (clinics, churches, community advocacy organizations, local community events, etc.) and by word of mouth. Permission will be obtained from appropriate persons at community agencies and facilities where potential participants frequent (e.g., health clinics and social services organizations).Project managers (Jasmine Abrams and Michell Pope) and other designated research staff of Research Unlimited will meet with key persons at each community location who are in contact with clients/consumers to explain the purpose of the study and obtain their permission to recruit individuals. Flyers will be distributed at these agencies.Some will be posted; some will be given to staff to disseminate to potential participants. The study will also be advertised on social media platforms (ie., Twitter, Instagram, and Facebook) using IRB approved materials. The staff at community sites will be asked to refer potential participants to Research Unlimited staff if they are interested in participating. The staff at the sites where the flyers will be posted will NOT be involved in obtaining participantÆs consent or act as an authoritative representative of the investigators. Individuals who are interested in participating will be referred to call the number provided on the flyer to screen/schedule an appointment.Participant RegistryResearch Unlimited works with community organizations and key stakeholders to raise awareness about participation in research and to register interested individuals in a secure online participant registry. Research Unlimited recruits participants via this registry and associated mobile application, a platform designed specifically for the advertisement of research studies.Mobile App and WebsiteDuring the initial app registration process, participants have the opportunity to review our privacy policy. Our Privacy Policy link includes the word "Privacy", and can be easily be found on the app. Users will be notified via email of any privacy policy changes. Users will also be able to change/update personal information at anytime by contacting us via email or telephone.After review, users electronically sign a consent form permitting us to review their information. After reviewing and signing the consent form, users will then be notified via their preferred method of contact (i.e., phone, email, text, app) about studies for which they may meet the eligibility criteria and study requirements. Users will also have the ability to browse for themselves active studies that are listed on the app. Once users have located a study of interest they have the option of indicating their interest for the study via the app OR obtaining additional information by clicking on the "Contact Us Now" button to be connected directly to a trained staff member.Research Unlimited only collects data from potential participants in the beginning of the app registration process and that data is never released or made available to researchers. That is, information collected for app registration purposes belongs to Research Unlimited and is never seen or accessed by anyone other than organizationÆs staff. It is important to note that app users and study participants will have the option of withdrawing their consent and/or deleting their account at anytime.</t>
  </si>
  <si>
    <t xml:space="preserve">The aims of this study are to:Aim 1.  Conduct qualitative focus group (FG) interviews and collect biological samples to explore unorthodox ways of using ECIGS and their effects on nicotine metabolite ratios.Aim 2. Using focus group data as a guide,examine methods of unorthodox modified risk tobacco product behaviors using alternative data sources (Youtube, internet forums) to conduct a descriptive content analysis of videos and text, depicting these behaviors. </t>
  </si>
  <si>
    <t xml:space="preserve">Briefly describe the study design, including all interventions or interactions with research participants and access to identifiable data.  Use lay language whenever possible.AIM 1.Sampling, Recruitment, and Screening.Young adults, ages 18-40 (N=80) will be recruited in Richmond, Virginia and other surrounding cities.  Research assistance firm Research Unlimited will be responsible for recruiting study participants for the focus group.  Participants will be recruited from the pool of individuals who have responded to study advertisement/recruitment flyers and outreach to a general panel that is housed and owned by Research Unlimited.  Study advertisements will include a telephone line that potential participants will use to contact Research Unlimited to express interest in being a study participant.  Research Unlimited will conduct a brief telephone screening to determine study eligibility and will collect demographic information.  Demographic questions will include information regarding age, gender, race, and ethnicity. Inclusion criteria include: adults ages 18-40, able to speak and read English, able to provide written informed consent, have a working email address and phone number, have used e-cigarettes for at least three (3) months, and have used an e-cigarette for at least 15 of the past 30 days.  Potential participants will be informed that they will receive a $50.00 cash incentive to participate in a two hour focus group session during which they will, complete a background/tobacco use questionnaire, provide saliva samples for bio specimen analysis, have their CO levels measured to confirm smoking status, and during focus group session will be asked about their thoughts and opinions about e-cigarettes as well as the ways they use these products.  For those participants who are interested in the study and meet the eligibility criteria, information about the study including, location, time, and informed consent form will be sent to the participant by text, phone call, or email.  In addition, potential participants will be told that to ensure accuracy of saliva test results related, they must not consume a meal 60 minutes prior to the focus group, to document consumption of alcohol, caffeine, nicotine, and prescription/over the counter medication 12 hour prior to the focus group, and to bring their e-cigarette/electronic vaping device and e-juice/e-liquid to the focus group.  Upon completion of the eligibility screening, Research Unlimited will request participant in the Social and Biobehavioral Determinants of Health Study Registry (SBDHS) (PI:  Mignonne Guy, VCU).  Research Unlimited staff will next consent participants who wish to be enrolled in the SBDHS registry.  Those participants who do not wish to be enrolled in the SBDHS registry will not be included and will be assigned to a focus group based on gender and racial/ethnic background.  Participants who wish to be enrolled in the SBDHS registry will provide their names and contact information. Staff from Research Unlimited will conduct all enrollment and follow up/reminder calls for the focus group study.Informed consent.The PI and RAs will conduct the scheduled focus group session. Prior to beginning the session, participants each meet with the PI and/or RAs to review informed consent documents. The staff will administer consent procedures in accordance with IRB regulations. Participants will be provided with two consent forms. The research team will review one of the consent forms with the participant to ensure understanding. If they agree to participate in the study, the participant will be asked to sign each of the two forms and the research staff will sign the form immediately thereafter. The participant will be given one of the two forms to store in their records. The second form will be maintained by the research team and locked in a secure location at the research site.  The form will be stored by the research team for the amount of time required by IRB.Biospecimen collection, survey, photograph products.Following consent, the research team will complete the biospecimen collection (saliva and carbon monoxide), pre-focus group survey, and photograph the e-cigarette products prior to the focus group session. Saliva Collection.The participants will be notified before the focus group to avoid foods with high sugar, acidity, or caffeine content immediately before sample collection and to not consume a meal 60 minutes prior to the focus group.  Participant consumption of alcohol, caffeine, nicotine, and prescription/over the counter medication within the 12 hours prior to the focus group will be assessed in the pre focus group survey. Participants will be asked to rinse their mouth out with water, wait 10 minutes, and then we will ask them to deposit a sample of saliva into a tube that will be stored, frozen, and later analyzed in our labs to examine associations between unorthodox uses and nicotine metabolite ratios.Carbon Monoxide Measures.The Bedfont CO meter will be used to measure expired carbon monoxide (CO) in smokers. Staff will be trained using the Jarvis protocol for capturing CO. CO monitors will be calibrated in accordance with the manufacturerÆs instructions. Background CO levels will be obtained prior to reading the participant CO levels.Participants will be asked to exhale fully, deeply inhale, and hold their breath for 15 seconds before rapidly exhaling into a disposable mouthpiece. Participants will be asked to blow through a disposable mouthpiece. The participant reading will be calculated by subtracting the background levels from the observed level. A CO level of 5ppm will be used to indicate smoking abstinence.  These measures will be documented on the appropriate study form next to only their assigned participant ID number.Pre-Focus Group Survey.We will administer a paper version of the pre-focus group survey.  Participants will complete the survey after providing biospecimen samples but before the focus group. The pre-focus group survey will take approximately 20 minutes. Our survey measures will focus on sociodemographic characteristics (e.g. gender, age, race/ethnicity, education), e-cigarette use, illicit drug use, consumption of caffeine and over the counter medication, and tobacco use behaviors etc. Photograph E-Cigarette Products.During screening and reminder telephone calls, participants will have been asked to bring in their e-cigarette products (devices, preferred liquids, etc.).  Photographs will be taken of the products in order to accurately identify products during data coding and analysis. After biospecimen collection, and completion of the pre focus group questionnaire, the research assistant will arrange all products on a large sheet of white paper, take photographs of the e-cigarette products (overall and close of up labels), and notate the numbers of the photos at the bottom the participant device information form.  Additional information will be recorded about the participantÆs e-cigarettes/vapes on the participant device information form.  Focus Group Sessions.Ten focus groups will be conducted; 6 to 8 people will participate in each group. Participants can expect to spend 30 minutes to check in, one hour discussing how people use e-cigarettes, and 15 minutes to check out of the focus groups.To ensure that the research team understands the ways of using e-cigarette products among different cultural and ethnic groups, the focus groups reach theoretical saturation, and no new themes emerge the focus groups will be stratified by gender and racial/ethnic background.  Each focus group will be facilitated by a member of the research team (principal investigator, co-investigator, or research assistant). A member of the research team will attend and take notes at each session, and will provide feedback to the facilitator. Standard procedures will be followed for each group and will include the introduction and welcome, overview, ground rules, questions, and a summary. At the beginning of each focus group, the facilitator will explain the purpose of the study will be informed that their participation in the focus group is voluntary and that they can withdraw from the study at any time. Participants will also be informed that they will not, in any way, be penalized for a lack of participation in the study. The RA will begin the audio recording and the research team will facilitate the group as per the focus group protocol. Focus group script/protocol is attached in the appendices. Focus group discussions will be audio-recorded and for later transcription and analysis. Upon completion of the one hour session, participants will be thanked and given $50.00 cash for their time.AIM 2. Prevalence and incidence of unorthodox behaviors over 12 months in YouTube videos. Stage 1 will be used to calculate the prevalence of unorthodox behaviors in the universe of top ranked videos in You-Tube.  Although the universe can be larger and include millions of YouTube elements, we use the top ranking videos to establish our parameters.   For each search term, we will identify the top 20 videos sorted by relevance and view count. Any relevant video would be one that most closely matches the search terms.  Videos excluded will include those not in English, does not include e-cigarettes or e-liquid, or not relevant to these products. Videos where e-cigarettes or e-liquid are not the primary focus of the video will be excluded and deemed as not relevant. To calculate the prevalence of unorthodox videos in the top ranked videos, we will examine each video for relevance and document it as a case. At least 2 raters will be used for inter-rater reliability. We will also examine the top 20 in the view count and calculate the prevalence of unorthodox behaviors. Duplicates will be eliminated and inter-rater reliability will be used to define videos to be included in the numerator of unorthodox videos. The number of cases will then be divided by the total number of videos using all the search terms, which will serve as the denominator.  These data will be cross-sectional data and we acknowledge that the prevalence can change over time in the YouTube videos since social trends in unorthodox behaviors may change over time. Thus, we will use a time-series design over a one-year period to document any changes in the prevalence of unorthodox behaviors that are popularized in YouTube. We will collect data monthly or bimonthly and document trends in unorthodox behaviors on You-Tube. We will also calculate the incidence of any new unorthodox videos that appear as a result of the relevance and view count searches and determine which unorthodox videos are eliminated from the top 20 view/relevance counts. We will create a catalogue of the videos and text for analysis. We will calculate the frequencies and 95% confidence intervals for the videos at each point in time.Example: 20 videos are documented at T1. Of these 10 are ones that are considered to have an incident of unorthodox behavior.  At T1, the prevalence of unorthodox videos is 50%. Over the 12-month period, a total of 100 videos are documented of which 70 have an incidence of unorthodox behavior. Therefore, the prevalence of unorthodox videos is 70%. We will collect basic information from each video including title, date of posting, length of the video in minutes and seconds, uploader alias, number of views, like/dislikes, gender of the actors, # of actors, race or actor(s), approximate age.Type of unorthodox behaviors.The FG data will guide our use of search terms for specific unorthodox. We will also examine the emergence of unorthodox behaviors through the view/relevance searches that generate videos for our analysis. The initial search will allow us to define the specific cases for analysis. From these unorthodox cases, we will calculate the sample size needed using the 95% CI. We will then randomly sample the cases for analyses at 3 different time points during the same year when the prevalence rate is calculated to account for any social trends and changes in transmission of the type of unorthodox behaviors. We will then conduct a content analysis of each You-Tube video selected from the random sample to understand the specific modification done, the reasons for modification, and the appeal of the modification to the users. The content analysis will focus on factors such as 1) type of unorthodox behaviors or modification done, 2) demographics of the character, 3) type of product modified, 4) cultural references, 5) length, 6) goals/reasons of the modification of the product, 7) characteristics of the video quality, 8) brand of products modified, 9) health claims, 10) and the appeal of the modification (need to determine how we will measure such as economic, psychological, sensation, taste, or social benefits; or threat). We will cluster unorthodox behaviors and look for similarities and differences between the practices among similar structures. Reach of unorthodox behaviors. The reach of the videos will include the following measures: 1) number of views; 2) number of comments, 3) engagement = view/number of comments, 4) number of likes and dislikes and popularity=likes/views, 5) number of categories under which the video is listed, 6) number of social media links associated with the author, and 7) number of videos (top 20) associated with the author that are unorthodox cases. To understand the author reach of the video, we will 1) document the social media sites the author is connected to by clicking on show more 2) document the category under which the video is listed, and 3) click on the name of the author to see what other links he/she has posted that may or may not include unorthodox behaviors. For each author second-level video that displays an unorthodox behavior, we will examine the content of that video. We will then examine whether or not that video links to other unorthodox behaviors. Most author videos link back to the same author videos and thus we expect to reach saturation at the second-level of review. We will only conduct a third level of review if the case identified is unorthodox.  We will document any duplicates and if videos from the top 20 list appear in any of the linkages.  Because we are collecting data at three points in time, we will document these factors at all three data points.For the data collected at T1, we will create a cohort and follow the reach trend indicators overtime.  We will aggregate the data for the total number of cases and each major category of unorthodox cases to create a line graph for each major trend measure. From these data, we will be able to calculate the total number of viewers for a subset (major category of unorthodox use) of the sample within a one-year timeframe. Coding. The investigators will adapt the coding scheme from a previous YouTube analysis. During the preliminary stage, two-coder looked at sample in one month to develop coding categories.  A total of 10 videos in the sample were coded. After preliminary viewing of a sample of videos, and consulting with other researchers, a final decision was made on the coding scheme. A codebook will be developed for the study. Following decisions on the coding scheme, we will collect a sample of the videos again at T2. Duplcateswill be removed. We will examine inter-rater reliability between the coders and a third staff will resolve differences between the coding. </t>
  </si>
  <si>
    <t>Research Unlimited, LLC;Research Unlimited, LLC;Research Unlimited, LLC;Research Unlimited, LLC;Research Unlimited, LLC;</t>
  </si>
  <si>
    <t>2;2;2;2;2;</t>
  </si>
  <si>
    <t>1 or 2 (Research Unlimited =partner; recruitment at community sites)</t>
  </si>
  <si>
    <t>HM20010722</t>
  </si>
  <si>
    <t>Stakeholder Perspectives on Social Needs Screening in Pediatric Primary Care</t>
  </si>
  <si>
    <t>Bergen Nelson</t>
  </si>
  <si>
    <t>Approximately 10% of children under age 5 have developmental disabilities,1,2 but there is a much larger group of children, up to 25-30%,3,4 with important risks known to affect development, but without clear guidelines for early detection or intervention. The American Academy of Pediatrics (AAP) recommends that primary care clinicians conduct universal early childhood developmental surveillance and periodic screening in order to identify young children with developmental disabilities,5 based on decades of research showing that early intervention can improve health, academic and social outcomes.6-8 Although there are also intervention services available for children with socio-economic risks, such as Head Start, there are no guidelines for systematically identifying these children in primary care and connecting them to services. As a result, many children may receive no supports at all until they experience downstream problems, such as school failure. This could represent an enormous societal loss of developmental potential, but the magnitude of that loss will remain unknown until progress in research and clinical practice can begin to close those gaps.Developmental and behavioral problems at kindergarten entry are predictive of poor long-term educational, social, and health outcomes.9-14 Clinical practice guidelines emphasize developmental assessment well before kindergarten, but developmental screening and assessment tools poorly predict outcomes at kindergarten entry.15,16 In contrast, socioeconomic status may be more predictive of long-term academic and health outcomes than direct developmental assessment.17-21 A shift in practice, away from a sole emphasis on developmental assessment, towards a more comprehensive approach that also systematically identifies children at risk based on other factors, could allow for better early support for children and families and potentially even prevent the need for more intensive remedial services later. Focusing on the relatively small subset of children with developmental delay appropriately focuses on children with obvious need, but often leaves a much larger population of children, also at very high risk for school failure and long-term health problems, with little or no support at all. Previous studies I have led suggest that a tiered approach to developmental screening and services is acceptable and feasible, and has the potential to meet otherwise unmet needs of vulnerable children and families. Through a partnership with the Los Angeles Unified School District (LAUSD) and a large Head Start agency serving predominantly Latino 3-5 year-old children, I described and evaluated a model tiered approach to developmental, behavioral and health services in Head Start. Head Start Program Performance Standards mandate universal developmental screening and targeted services across a range of needs,22 providing more comprehensive screening and services than most other early care and education programs. We abstracted screening and referral data and assigned children into tiers based on the services received during that year in Head Start: Tier 1 children received the usual Head Start curriculum; Tier 2 children received targeted interventions (such as small-group language promotion) but not special education, and Tier 3 children were enrolled in special education services. We found that 69% of the children were in Tier 1, 25% in Tier 2 and 6% in Tier 3. Tier 2, a group 4 times as large as Tier 3, represented a distinct group of children whose needs are generally unmet outside of the Head Start setting.4 We also found that the screening process by itself had therapeutic value, helping parents understand their childrenÆs development and how they could support development at home.23 In order to identify this middle-tier group of young children in a nationally-representative sample, I conducted analyses using the Early Childhood Longitudinal Survey, Birth Cohort (ECLS-B), to develop risk prediction models for low academic scores and high problem behaviors at kindergarten entry, among 2-year-olds likely to be ineligible for formal early intervention services.24 Again, we found that approximately one-quarter of 2-year-olds do not have overt developmental delays, but demonstrate poor school readiness, and that the risk factors for these worse outcomes include primarily family-level psychosocial and socioeconomic risk factors (such as low parental education, poor parental health and mental health, household poverty and food insecurity, little to no shared reading at home, and poor housing quality or neighborhood safety). Using a weighted combination of these variables, we have calculated risk indices for low academic scores and high problem behaviors, which demonstrate better sensitivity and specificity than developmental assessment in terms of predicting outcomes at age 5. A tiered approach to identification of young children with a range of risks, potentially using a combination of developmental status and social factors, might better serve the needs of all families. Prevalence estimates of young children who might fall into these tiers nationally are shown in Figure 1.Figure 1: Model of developmental risk and interventions for children from birth to five: (Please see document upload) Effective early interventions for children with developmental risks, especially from low-income families, exist in most communities. Early childhood development programs such as Educare,25 Head Start,26,27 Early Head Start,28 home visiting programs,29 parent training interventions,30 and brief interventions delivered in primary care,31-35 have all shown positive outcomes. We are currently conducting a systematic review of the literature to understand the full range of effective programs, as well as developing community partnerships in the greater Richmond area, to identify local resources. The challenge is in systematically identifying the children most likely to benefit from each intervention, and linking families to appropriate services in a timely manner. Expanding the developmental screening paradigm to identify children with risks, in the absence of overt delay, and systematically linking them to effective existing services outside federally-mandated early interventions for developmental disabilities, could be major steps toward improving long-term academic and health outcomes for vulnerable children. We propose to translate the findings from the preliminary studies we have described into a clinically feasible and acceptable decision support tool, with the potential to integrate the tool into the electronic health record in future studies. Because the prediction model is composed mostly of family-level social risks, we propose a preliminary qualitative study to assess parent and provider stakeholder input into the development of an acceptable screening instrument. Although there has been a growing literature and recommendations for identifying social needs in primary care clinical settings, including Institute of Medicine (IOM) recommendations on capturing social and behavioral domains in electronic health records,36,37 there has been little to no attention on the experiences of such screening on patients or providers. There has also never been a study to show that social needs screening might positively affect early childhood developmental or behavioral outcomes.    This project would provide important pilot data and a model decision support tool, which will be tested in larger future studies and go beyond simply identifying and addressing social factors, to connecting families with interventions that could actually improve developmental and behavioral outcomes.Results from the proposed project would therefore make important contributions to the published literature, as well as lay the foundation for larger research studies to test the decision support tool in primary care clinics and ultimately to measure medium- and long-term child health and development outcomes.</t>
  </si>
  <si>
    <t>The potential for direct benefit is that parents may see improved communication with their children's health care providers in the future based on lessons learned from this study. They may also be able to use the clinical decision support tool at future appointments with subsequent children.</t>
  </si>
  <si>
    <t>We excluded participants that speak neither English nor Spanish because we unfortunately do not have sufficient resources to hold focus groups in other languages and provide translation services for those focus groups.</t>
  </si>
  <si>
    <t>Research questionsHow do parents of children who receive primary care at the VCU Health System (VCUHS) pediatrics and family medicine clinics prefer to be asked about social, developmental, and behavioral risks at their children's well-child visits?What do parents of children who receive primary care at VCUHS pediatrics and family medicine clinics consider barriers and facilitators of effective linkage to Richmond community resources?How do child health providers and support staff from VCUHS primary care clinics prefer to identify young children with developmental and behavioral risks but without overt delays and link their families with Richmond community resources?What is a feasible and acceptable clinical decision support tool that can be used to identify children from birth to 5 years old with developmental and behavioral risks but without overt delays, and link their families to Richmond community resources?</t>
  </si>
  <si>
    <t>Al persons assisting with the research process will participate in periodic in-person team meetings at Children's Hospital of Richmond at VCU approximately monthly as well as regular email communication. Personnel will be instructed to inform the PI of any adverse events immediately via email and the PI will follow up on this issue within 24 hours via email, phone conversation and/or in person meeting as appropriate.</t>
  </si>
  <si>
    <t>There is a significant need to identify children without overt developmental delays at age 2 who are unlikely to be ready for Kindergarten on time without intervention. As many as 25% of children may fall into this category. Creating a tool to target the children who could benefit from additional support services is important because it can help improve rates of Kindergarten readiness and success in school. Educational outcomes are correlated with heath outcomes in childhood and later in life.</t>
  </si>
  <si>
    <t>Flyers will be provided to potential participants (parents of children ages 5 years old and younger receiving primary care at VCUHS) at their children's visits either via a flyer provided by check-in staff or by a member of the research staff who will approach them in the waiting room with the flyer. Those interested may provide their first name, last initial, and phone number to the member of the research staff or may leave this information in a recorded message for a member of the research staff to return their call. They will then be contacted individually by phone to schedule the focus groups. Members of the research staff will reach out to clinic staff and community members by phone or email to invite them to participate in the study and will follow up with each interested person individually by phone.</t>
  </si>
  <si>
    <t>1. Parents of children ages from birth to 5 years old who receive primary care at the VCU Health System (VCUHS) pediatrics and family medicine clinics will describe their preferred approaches for ways providers might identify social, developmental, and behavioral risks, as well as barriers and facilitators for effective linkage to community resources.2.Child health providers and support staff from VCUHS primary care clinics will describe their preferences for identification of young children with developmental and behavioral risks but without overt developmental delays, and suggest effective strategies for linking families with community resources.3.Using iterative feedback from parents and providers, we will develop a feasible and acceptable clinical decision support tool to identify families with children ages 5 years old and younger with developmental and behavioral risks but without overt delays, and to link them to community resources in the greater Richmond area.</t>
  </si>
  <si>
    <t xml:space="preserve">The overarching, tiered approach to identification of developmental risk is outlined in Figure 2. (Please see document upload.) Ultimately, we will develop a clinical decision support tool (CDS) that is integrated into the EHR. For this project, we propose to engage parents and providers as stakeholders to develop an approach that is acceptable and feasible in the context of well-child care at VCUHS. We have chosen to focus on children 5 years of age and younger because this is an age range when clinicians can reliably assess for early developmental delays, determine eligibility for IDEA Part C early intervention services, and also have enough time prior to kindergarten entry for community-based interventions to be potentially effective.Figure 2: Proposed Processes for Integrating Tiered Risk Assessment and Referrals into Well-Child CareThe purpose of the proposed project is to develop the risk assessment questionnaire based on parent and provider feedback, as well as to guide processes for effective linkages to community resources. We will use a qualitative, iterative approach to gather stakeholder input and develop a pilot tool that later can be integrated into the EHR and tested in future research studies.Parent and provider focus groups: We will recruit parents of children ages 5 years old and younger who receive primary care at VCUHS (pediatrics and family medicine) to participate in focus groups. The goal will be to conduct 4 focus groups with 6-8 parents in each group. Groups will be conducted by the medical students and PI, in Spanish and/or English as preferred by participants, audio-recorded and then transcribed. Unfortunately we will not have the resources to include families that are unable to speak either English or Spanish. During the focus group sessions, which we expect to last between 60-90 minutes, we will guide parents to describe their preferences for care related to 4 domains: 1) the process of screening for developmental, behavioral, and psychosocial concerns; 2) the notification of parents about the results of these risk assessments; 3) feasibility and acceptability of specific referrals to community agencies, based on the list of local resources; and 4) barriers and facilitators for follow-up of recommendations and participation in services. We will also recruit 10 clinic staff or providers (including physicians, nurses, medical assistants, and social workers) for individual phone interviews and 5 community members providing services to children ( including childcare providers, preschool teachers, and early intervention specialists). Question domains for provider groups will parallel those for parents: 1) screening process and how they would fit into clinic work flow; 2) preferred modes of notification about risk; and 3) processes for referrals and care coordination. These interviews will be audio-recorded and transcribed.We propose to develop a pilot questionnaire based on the risk factors identified for 2 year-olds in Dr. NelsonÆs preliminary study using the ECLS-B.24 That study described two risk prediction models, each with 9 variables (4 common to both) that can typically be obtained either by parent report or through administrative data among 2-year-olds in primary care. These models are presented in Tables 1 and 2, which present the risk factors for low academic scores and high externalizing behaviors, respectively, at the time of kindergarten entry. The area under the curve (AUC) for the academic risk model is 0.76, and the AUC for the behavioral risk model is 0.71, both superior to developmental assessment alone with the Bayley Short Form, Research Edition (BSF-R),38,39 mental scale, which is 0.68 in predicting academic risk and 0.60 in predicting behavioral risk at age 5, among 2-year-olds without developmental delay. A risk index can be calculated for each model, based on the linear predictor scaled to a range of 0-100, with possible cut-off scores available for a range of sensitivities and specificities. These cut-off scores, with the proportion of the ECLS-B sample that would score in the high risk (Tier 2) group, are presented in Table 3 below.Table 1: Predictors of Low Academic Scores               Table 2: Predictors of Externalizing BehaviorsTable 3: Sensitivities and Specificities of Risk Prediction Models(Please see document upload.)Iterative feedback from parents: Based on the risk prediction model variables and findings of the parent focus groups, we will develop a risk assessment questionnaire that would be completed by parents prior to the 18-month or 2-year well-child visit. Based on the focus group findings, we will develop scripts for providers to use to notify parents about childrenÆs risk and to make referrals to recommended services. Using a tablet in a private clinical area, a member of the research staff will ask 10-15 parents, individually, from VCUHS primary care clinics to pilot test the questionnaire and processes of risk notification and referrals. There will be a structured feedback form to capture parent reactions to the tool. We will revise the tool in response to feedback from the first 3-5 parents, and then test the revised version with another 3-5 parent volunteers, repeating until we have received feedback from 10-15 parents and at least 5 parents approve of the final iteration. The final questionnaire and provider scripts will then be shown to clinic providers.Cognitive interviews with providers: Using the draft CDS tool developed with parent feedback, we will program a prototype of the questionnaire, risk notification scripts, and recommended referrals into the VCUHS EHR (Cerner). Similar to the iterative parent feedback and revision process described above, we will recruit 3-5 VCUHS providers over 3-5 iterations, audio-recording provider feedback as they walk through the CDS processes. We will recruit providers from several sectors of VCUHSùfront desk staff, medical assistants, clinicians, and social workersùaiming to collect feedback from at least 3 members of each group. After a final group of providers has agreed to the content and processes of the proposed CDS tool, we will seek approval from the clinicÆs medical director and IT support before completion of the programming of the CDS into the EHR. </t>
  </si>
  <si>
    <t>Appears to fit more with the "stakeholder" designation (PCORI) than engagement designation.</t>
  </si>
  <si>
    <t>HM15529</t>
  </si>
  <si>
    <t>Assessing health care professional students' perceptions of teamwork and interprofessional education in an interprofessional collaborative practice clinic</t>
  </si>
  <si>
    <t xml:space="preserve">Pressured by an aging and increasingly complex population [1] and the addition of thirty million citizens to the insured population through the Patient Protection and Affordable Care Act, the US healthcare system is on the brink of great change. Costs are rising at an unaffordable rate and marked variability in the intensity of care without corresponding improvements in population health suggests opportunities for improved coordination. Success requires changes in training, care delivery, and financing.[2] Health professions education, guided by interprofessional competencies [3], must produce trainees with collaborative knowledge, skills, and attitudes to meet population needs.[4] Concurrently, existing providers must adopt team-oriented approaches that improve quality and patient satisfaction while containing costs. [5] Interprofessional education is one approach to provide students with the tools to practice in a changing healthcare environment. However, the most effective methods of interprofessional education and student perceptions of teamwork are unknown. In addition, it is important that students are educated in the geriatric competencies required to care for an aging population. The goals of this study are to evaluate studentsÆ experience with the Richmond Health and Wellness Program (RHWP), knowledge obtained about geriatric competencies, motivational interviewing skills attained, and assess perceptions of teamwork and interprofessional education by students participating in an interprofessional collaborative practice clinic and course focusing on care coordination and wellness.[1] Institute of Medicine. (2008).Retooling for an aging america: building the health care workforce. Washington, DC: National Academies Press.[2] Green L, Savin S, &amp; Lu Y. (2013). Primary care physician shortages could be eliminated through use of teams, nonphysicians, and electronic communication. Health Affairs (Millwood), 32(1), 11-19.[3] Interprofessional Education Collaborative Expert Panel. (2011). Core competencies for interprofessional collaborative practice: report of an expert panel. Washington, D.C.: Interprofessional Education Collaborative.[4] World Health Organization. (2010). Framework for action on interprofessional education and collaborative practice. Geneva: World Health Organization.[5] Institute of Medicine. (2003). Health professions education: a bridge to quality. 2003: National Academy of Sciences. </t>
  </si>
  <si>
    <t xml:space="preserve">Participants may feel positive about contributing to this research project and providing feedback about the experience. </t>
  </si>
  <si>
    <t xml:space="preserve">VCU students who are members of an interprofessional team providing collaborative care focusing on care coordination and wellness in the Richmond Health and Wellness Program are targeted for this study. This study is examining studentsÆ experience with the program, knowledge obtained about geriatric competencies, motivational interviewing skills attained, and perceptions of interprofessional education and health care teams. </t>
  </si>
  <si>
    <t>The purpose of this study is to evaluate studentsÆ experience with the Richmond Health and Wellness Program (RHWP), knowledge obtained about geriatric competencies, motivational interviewing skills attained, and perceptions of interprofessional education and health care teams. It is hypothesized that studentsÆ knowledge about geriatric competencies, motivational interviewing and perceptions of interprofessional education and health care teams will improve after participating in the Richmond Health and Wellness Program interprofessional collaborative practice clinic and course.</t>
  </si>
  <si>
    <t xml:space="preserve">All persons assisting with the research will have a copy of the protocol. Face-to-face meetings and email communication will be used to inform all personnel about their research-related duties and functions. </t>
  </si>
  <si>
    <t>It is feasible that the results of this study will provide ways to improve the Richmond Health and Wellness Program learning experience and add to the knowledge of the impact of interprofessional education and training.</t>
  </si>
  <si>
    <t xml:space="preserve">Students will be identified by enrollment in the course and participation in the Richmond Health and Wellness Program as potential study participants. A verbal description of the study will be provided to students by the study investigators. All students involved in the Richmond Health and Wellness Program will be eligible for participation. Surveys will be administered in orientation sessions, at the end of the experience, and as needed for knowledge assessments by members of the evaluation team (not course faculty). </t>
  </si>
  <si>
    <t>Aim 1: Describe the demographics of studentsÆ participating in the Richmond Health and Wellness Program interprofessional collaborative practice clinic and course.Aim 2: Determine if there is a change in the studentsÆ knowledge of geriatric competencies, motivational interviewing, and their perceptions of interprofessional education and health care teams after their participation in the Richmond Health and Wellness Program interprofessional collaborative practice clinic and course.Aim 3: Obtain student feedback on the Richmond Health and Wellness Program interprofessional collaborative practice clinic and course for program evaluation.</t>
  </si>
  <si>
    <t>This prospective, cross-sectional, descriptive study will take place at the Richmond Health and Wellness Program for Older Adults (RHWP) locations. The RHWP is a community-based interprofessional collaborative practice that provides care coordination and health promotion to an older adult, high healthcare utilization population living in a low-income apartment buildings in the Richmond area. This program is located at Dominion Place, Randolph Place, Carter Woods, and is being replicated at Fay Towers and 4th Avenue apartment buildings. . The RHWP serves as a clinical training site for nursing students at bachelor's and master's levels, pharmacy, social work, medicine, dental, psychology, and gerontology students. Students, in interprofessional teams, collaborate with faculty to perform patient clinical assessments with a focus on transitional care as part of a semester long interprofessional course. Students receive training in geriatric competencies and in a brief counseling intervention that is culturally and health literacy appropriate, including motivational interviewing techniques, and is designed to help patients set behavioral change goals. Topic discussions will occur before the studentsÆ experience with the wellness clinic. The topics included for discussion include: Communicating with Older Adults and Health Literacy; Motivational Interviewing, Diabetes and Hypertension/Cardiovascular Issues; Cognition; Falls and Frailty; and Medications and Polypharmacy.This study will use a quantitative (student surveys) and qualitative (student focus groups) mixed-methods approach to assess studentsÆ experience with the RHWP, knowledge obtained about geriatric competencies, motivational interviewing skills attained, and assess perceptions of teamwork and interprofessional education by students participating in RHWP..In order to examine student perceptions of teamwork and interprofesional education, three validated measures will be used. The first measure is the Readiness for Interprofessional Learning Scale (RIPLS) included in Appendix 1. [6] The RIPLS is validated for use in undergraduate and postgraduate health care professionals to assess the readiness of students to interact with other students in shared learning. The scale has been shown to describe three main factors: teamwork and collaboration, patient-centeredness, and sense of professional identity. [6] The RIPLS will be administered at the beginning of the semester course as a pre-measure. The second measure will be a scale of collective orientation (CO). Collective orientation is the propensity of the student to work in a collective manner in team settings.[7] The validated Collective Orientation Scale examines four major team tasks: choosing or decision-making tasks, negotiating tasks, executing tasks, and generating tasks.[7] A copy of the Collective Orientation Scale is provided in Appendix 2. It will be administered to the students as both a pre-measure and a post-measure (at the start of the course and end of the course). The third tool, the Team Performance Scale (TPS), will measure the quality of team interactions and the learning of team processes in small groups. [8]The TPS is a validated instrument and will be administered as a post-measure. A copy of the adapted TPS is included in Appendix 3. Focus groups will be conducted at the end of the course to assess students' perceptions of teamwork, interprofessional education, and overall satisfaction with the course. The focus group script and questions are included in Appendix 4. Course faculty developed questions to assess knowledge about geriatric competencies and motivational interviewing based upon topic discussions. These questions are included in the pre-measure and post-measure to assess if there is a change in the level of knowledge after completion of the course. A copy of the student questionnaire including cover letter is provided in Appendix 5 (pre-measure) and Appendix 6 (post-measure). For students who are not participating in the semester long RHWP experience, a short survey was designed to get their feedback on the experience, satisfaction and understanding of how interprofessional care improves health. A copy of the brief survey is included as Appendix 7. Students will be identified by enrollment in the course and participation at the clinic as potential study participants. A verbal description of the study will be provided to students by the study investigators. All participation is voluntary and will not be associated with course assessment (e.g course grades). All demographic information will be used for comparison purposes and grant reporting requirements only. Students are asked to provide their V number for longitudinal tracking of responses (to compare pre and post measures). Students will complete questionnaires and participate in focus groups in a private environment. Course faculty will not be present during times of survey administration nor will they conduct the focus groups (e.g. non-course faculty investigators or research assistants will assist with these efforts). All paper-based questionnaires will be entered into a secure, online REDCap database. Web-based surveys will be administered to participants through REDCap using VCU e-mail addresses. All V numbers will be removed from the data prior to analysis.. Use of student V numbers will allow for matching of student responses when the survey is repeated for change analysis purposes. The completed paper-based surveys will be kept in a study folder in a locked file cabinet in the principal investigator's school office. Focus groups of 6-8 volunteer students will target a representation of students in each of the disciplines taking part in the RHWP experience. It is estimated that 2-3 focus groups will be conducted at the end of each course. All audio digital recordings of focus groups will be transcribed and error-checked for accuracy. At the end of the project, the audio digital recording will be destroyed. All transcripts will be stored on a secure, password-protected server. Only authorized study personnel will have access to the data. No identifiable information will be retained. Quantitative data analysis of the student surveys will include descriptive statistics and multivariable analysis as appropriate. Qualitative analysis of the recorded transcripts will identify themes related to interprofessional education and teamwork.[6]Reid, R, Bruce, D, Allstaff, K, &amp; McLernon, D. (2006) Validating the Readiness for Interprofessional Learning Scale (RIPLS) in the postgraduate context: are health care professionals ready for IPL? Medical Education, 40, 415-422.[7] Driskell, JE., Salas, E, &amp; Hughes, S. (2010) Collective orientation and team performance: development of an individual differences measure. Human Factors, 52(2), 316-322.[8] Thompson, BM, Levine, RE, Kennedy, F, et al. (2009) Evaluating the quality of learning-team processes in medical education: development and validation of a new measure. Academic Medicine, 84(10 Suppl), S124-S127.</t>
  </si>
  <si>
    <t>This is just a evaluation of a program</t>
  </si>
  <si>
    <t>HM20001334</t>
  </si>
  <si>
    <t>Helping Instructors Navigate Difficult Classroom Dialogues</t>
  </si>
  <si>
    <t>Lynn Pelco</t>
  </si>
  <si>
    <t xml:space="preserve">As a counter-normative pedagogy, service-learning provides opportunities for students to integrate community-based experiential learning with academic learning (Howard, 1998). Reflection in service-learning encourages students to learn from service experiences that often engage them with individuals from diverse racial, economic, age, and/or religious backgrounds. Through integration of experiential and academic learning, service-learning students explore both subjective and objective ways of knowing. These counter-normative learning experiences often elicit studentsÆ strong emotional reactions in students, both positive and negative (Carson &amp; Domangue, 2013). For these reasons, faculty members who teach service-learning classes are likely to encounter difficult classroom dialogues. Difficult classroom dialogues are dialogues that touch on emotionally-charged topics and that have the potential to produce misunderstandings, conflicts and even hostilities among participants (Sue, 2009). Difficult classroom discussions are often precipitated by microaggressions, the common, everyday verbal, behavioral or environmental indignities and slights that are directed towards people in a target group by individuals outside that group (Sue, et al, 2011). Perpetrators of microaggressions are often unaware that they have committed a transgression against the target group (Sue, Lin, et al., 2009; Sue et al, 2011). University instructors often lack the ability to recognize microaggressions and/or to intervene when a microaggression occurs in their classrooms. Instructors also indicate feeling uncomfortable leading emotionally-charged discussions in the classroom and report lacking skills to facilitate difficult classroom dialogues (Sue, et al., 2009, Young, 2003). Yet, difficult dialogues that are successfully facilitated appear to have the potential to dispel prejudice and stereotypes and to promote mutual understanding (Willow, 2008; Young 2003). This exploratory study presents pilot data on the impact of a professional development workshop on faculty membersÆ skill in recognizing and responding to microaggressions and difficult classroom dialogues. The study includes results from a long-term follow-up survey that measured participantsÆ actual experiences with microaggressions and difficult dialogues in their classrooms during the months immediately following their participation in the workshop. Workshops like these are particularly important for service-learning instructors who, we argue, are more likely than instructors who teach non-service-learning classes to encounter difficult classroom dialogues. </t>
  </si>
  <si>
    <t xml:space="preserve">Participation in the January 2014 workshop provided faculty participants with a network of faculty from UR and VCU that was concerned with the issue of microagressions and difficult classroom discussions.   </t>
  </si>
  <si>
    <t>VCU and UR faculty members who participated in the difficult classroom dialogues workshop are targeted for inclusion in this study because this study examines the impact of the workshop training on participating faculty member's behavior prior to and after the workshop.</t>
  </si>
  <si>
    <t>The exploratory study aims to answer the two research questions listed below based on faculty participation in a workshop that was held on January 8, 2014 designed to define microagressions and provide strategies to address them in the classroom.1. Are faculty able to identify and recognize microagressions in the classroom?2. Do faculty feel comfortable addressing microagressions in the classroom?</t>
  </si>
  <si>
    <t>All persons assisting with this research will attend regular meetings and participate in communication with the PI via email and phone.  The PI and co-PI are both CITI-certified for human subjects research.</t>
  </si>
  <si>
    <t>The study, although limited in scope and pilot in nature, will add to the literature on civic engagement and service-learning that addresses issues related to race, power, and privilege.</t>
  </si>
  <si>
    <t>This is a retrospective data analysis study, therefore no recruitment will take place.</t>
  </si>
  <si>
    <t xml:space="preserve">The researchers hope to use the study to determine how well and to what extent faculty teaching service-learning and community-engaged courses address microagressions and difficult dialogues in the classroom.  This will include identifying the pre and post behavior of faculty before and after completing the workshop designed to provide them with strategies on addressing microagressions.    </t>
  </si>
  <si>
    <t>This study will investigate the responses of 25 faculty workshop participants to 3 questionnaires that were collected between January and April 2014 as part of the workshop evaluation. Details about the workshop and the three questionnaires are outlined below.The researchers created a four-hour interactive workshop for instructional faculty based on a review of the literature on microagressions and difficult classroom dialogues. The workshop was advertised to faculty members at two Richmond, Virginia universitiesùone large, public urban research institution (Virginia Commonwealth University) and one mid-sized, private suburban institution (University of Richmond). Twenty-five faculty members (14 from VCU/11 from UR) participated in the workshop, which was offered in January 2014.At the time they registered for the workshop, all 25 participants completed an online pre-workshop survey through Google forms that assessed their knowledge of microaggressions, their prior experiences with and responses to difficult classroom dialogues, and their perceived skill level in effectively responding to difficult classroom dialogues.  A post-workshop survey was created using Survey Monkey and was emailed to all participants immediately after the workshop. Twelve of the 25 participants (48%) completed the post-workshop survey. This post-workshop survey addressed participantsÆ perceptions of change in their own knowledge and skills related to identifying and responding to microaggressions and difficult classroom dialogues. Finally, a long-term follow-up survey was collected using Google forms at the end of April, 2014 to determine the participantsÆ actual experiences with and responses to microaggressions and difficult classroom dialogues between January and April 2014. All surveys included both quantitative and qualitative questions.For the pre-workshop survey, all registration information questions that could identify the participant, such as name, email address, institution and department, was removed (surveys were de-identified). Additionally, no identifying information was collected on either the post-workshop survey or the long-term follow up survey. For all three surveys, only descriptive group data will be reported.</t>
  </si>
  <si>
    <t>I could be wrong on this one as well. This study hopes to determine how well faculty teaching service-learning and community-engaged courses address microagressions and difficult dialogues in the classroom. So there really isn't a community partner/role</t>
  </si>
  <si>
    <t>HM20014550</t>
  </si>
  <si>
    <t xml:space="preserve">EFFECTS OF THE SELF- DETERMINED LEARNING MODEL OF INSTRUCTION ON GOAL ATTAINMENT AND SELF-DETERMINATION FOR STUDENTS WITH AUTISM SPECTRUM DISORDER. </t>
  </si>
  <si>
    <t>John Kregel</t>
  </si>
  <si>
    <t xml:space="preserve">The diagnosis of autism spectrum disorder affects 1 in 59 children of all races, ethnicities, and socioeconomic groups. While almost half of individuals with autism (44%) have average to above average intelligence, some individuals have significant cognitive disabilities (Centers for Disease Control and Prevention, [CDC] 2018). Communication, interactions, behavior, and learning are affected in varying levels of severity. With average intelligence, other symptoms could be severe such as little interest in others and limited verbal language, and differ significantly from person to person (CDC, 2018). Currently, the Diagnostic Statistical Manual for Mental Disorders (DSM-V, 2013) criteria for an autism diagnosis includes (1) persistent deficits in social communication and interaction, manifested by challenges in social-emotional reciprocity; (2) nonverbal communicative behaviors used for social interaction; and (3) difficulty developing, maintaining, and understanding relationships. There are three levels of severity identified in the DSM-V Manuel; level one requiring support, level two requiring substantial support, and level three requiring very substantial support. Severity is based on social communication impairments, and restricted, repetitive patterns of behavior. learning, thinking, and problem-solving skills (CDC, 2018). The National Health Survey indicates the prevalence of autism spectrum disorder has almost doubled between the years 2011-2013; from 1.25% to 2.24% while other developmental disabilities declined from 4.84% to 3.57% in the same years. Intellectual Disability also declined in the years between 2011-2013 from 1.27% to 1.10% in 2014 (Zablotsky, Black, Maenner, Schieve, &amp; Blumberg, 2015). The Center for Disease Control and Prevention reported the number of children identified with autism has significantly increased over the past ten years (CDC, 2018). Total costs per year for children with autism in the United States are estimated to be between $11.5 billion - $60.9 billion in 2011 (Lavelle, Weinsteen, Newhouse, Munir, Kuhlthau, &amp; Prosser, 2014) engaging an economic concern because of the costs of medical expenses, special education services, and declined productivity from parents because of the additional responsibilities to care for their child (Buescher, Cidav, Knapp &amp; Mandell, 2014).	SignificanceEach year in the United States approximately 50,000 adolescents with autism turn 18 and become adults (Shattuck, Narendorf, Cooper, Sterzing, Wagner, &amp; Taylor, 2012), and many have goals of attending a college or university (Camarena &amp; Sarigiani, 2009). As the population of individuals with autism continues to rise, those who attend college will also increase, and after that enter the workforce. The Office of Special Education Programs (OSEP) of the U.S. Department of Education funded the National Longitudinal Transition Study-2 (NLTS-2) to evaluate transition and postschool outcomes of secondary school students with disabilities in a 10-year study generalizable to students with disabilities in the federal special education disability categories. Using the NLTS-2, Shattuck and colleagues found more than 50% of students with autism within two years of leaving high school, have not participated in any postsecondary education (PSE) or employment (Shattuck, Narendorf, et al., 2012) compared to approximately 70% of students without disabilities who attend college after high school (Institute of Educational Sciences: National Center for Educational Statistics, 2017). Factors related to participation in PSE include accommodations and supports (Newman, Wagner, Cameto, &amp; Knokey, 2011), and limited education in vocational instruction during high school due to participation in general education and academic course requirements (Taylor &amp; Seltzer, 2011). Students in high school are not always provided instruction in self-determination. In a survey of over 1,000 teachers, Wehmeyer, Agran, and Hughes (2000) indicate that about 40% of participants saw a lack of student benefit of providing instruction in self-determination, and nearly 30% indicated a more urgent need for instruction in other areas as reasons for not teaching self-directed behaviors. Around 50% of students with autism attend postsecondary institutions and approximately 35% graduate (Newman et al., 2011). Newman and colleagues (2011) found around 15% of these students attend four-year colleges or universities, and eight years after high school, around 40% indicated they were employed. In a longitudinal study examining postsecondary education and employment over a 12-year period, individuals with autism and average intelligence quotient (IQ) ages 10-52 years at the beginning of the study; 25% of participants were consistently engaged in PSE or competitive employment, over 40% were sometimes engaged, and around 30% never had attended PSE or participated in competitive employment (Taylor, Henniger, &amp; Mailick, 2015). Students with autism of varying intellects experience less than favorable outcomes in transition literature. In a study involving 66 young adults with autism spectrum disorders who had recently exited secondary school, Taylor &amp; Seltzer (2011) found less than 15% of participants had attended postsecondary education or were supported or competitively employed, and less than half of students with autism without intellectual disability (ID) in the study participated in postsecondary education programs compared to students with autism and ID (less than 5%). Few participants who had autism and average intellectual ability were competitively employed (Taylor &amp; Seltzer, 2011). In longitudinal studies Eaves and Ho (2008) and Howlin, Goode, Hutton, and Rutter (2004) evaluated students with autism to determine postsecondary outcomes using data collected from childhood to adulthood. Eaves and Ho (2008) found a little over 50% of participants had been employed, but mostly in volunteer positions, sheltered workshops, or part-time work. The best indicator of good or poor outcomes for employment was IQ. Higher IQ was related to better outcomes; however, over 25% of participants in the study with higher IQ and more advanced functioning skills, indicated a need for work (Eaves &amp; Ho, 2008). Similarly, Howlin et al. (2004) found that students with an IQ greater than 70 experienced better outcomes for independent living activities, relationships, or employment compared to students with an IQ below 70. For students with a normal IQ range, outcomes varied, and IQ did not consistently correlate with employment outcomes. Students with higher intellectual ability demonstrated some severe behaviors associated with autism that required intensive support to work and gain independence (Howlin et al. 2004). The lack of preparation for transition for students with autism and decrease in support services lends a possible explanation to low participation in postsecondary settings. During secondary education, support services are provided by the school at no expense to parents; however federally-mandated service-delivery ends when the student graduates from high school, exits participation in the Individualized Education Plan (IEP), or reaches the age of 22 (PL 108-446). The level of support provided during secondary education under The Individuals with Disabilities Act (IDEA) (P.L. 105-17) is relied upon by many students with autism to participate in educational courses. When there is an abrupt change in supports after graduation and the protection of IDEA is significantly decreased to minor accommodations, students with autism may not have been provided time to develop the level of educational independence needed to be successful in college courses immediately upon leaving high school, especially without self-determined skills to guide the route to employment. Evidence-based research indicates self-determination plays a role in supporting students with disabilities in secondary education (Test, Mazzotti, Mustian, Fowler, Kortering, &amp; Kohler, 2009). Students with disabilities often require instruction in how to access resources, identify community interests, set and monitor goals, plan and manage time, and problem solve (Wehmeyer, 2007). To improve ability to generalize learned skills, opportunities to practice across settings is valuable for students with autism (Hume, Plavnik, &amp; Odom, 2012). Research on the effectiveness of practices in self-determination curriculum guide the study goals to increase participation in postsecondary education through self-determined behavior and goal setting and achievement. A systematic literature review of predictors of work participation for individuals with autism, identify factors hindering employment are intellectual ability, severity of autism symptoms, co-morbid disorders, gender, lower speech-language ability, maladaptive behavior, poor social skills, lack of motivation, and previous institutionalization (Howlerda, van der Klink, Groothoff, &amp; Brower, 2012). Increased participation from students with autism in the workforce provides a solution to economic concerns about the continuous, rapid increase in prevalence. The elimination of autism supports and lack of self-determination skills instruction in high-school precipitates failure in participation in college settings if the student has not experienced working on educational tasks independently or selecting goals and problem-solving to completion or attainment.The proposed study utilizes a self-determination training program intervention that focuses on creating student-directed, and self-determined vocational and academic goals through career exploration, vocational education and training, and specific degree-seeking classes in community college settings. In a multiple probe design across conditions, conditions can be represented by academic and vocational goals. The conditions are goals that vary for each participant depending on their self-determined goals identified using the Self-Determined Learning Model of Instruction. Self-DeterminationSelf-determined behavior is directed by goals and active participation in strategies for setting and achieving goals. Self-Determination (Wehmeyer, 1992) is the attitudes and abilities required to act as the ôprimary causal agent in one's life and to make choices regarding one's actions free from undue external influence or interferenceö (p. 305). Self-determination involves studentÆs making their own decisions in daily activities, academic goals, post-school outcomes, breaking long-term goals into short terms tasks, and involvement in educational planning (Wehmeyer, 2002). ôWhen acting on the basis of these skills and attitudes, individuals have greater ability to take control of their lives and assume the role of successful adults in our society" (Wehmeyer, 2002, p. 2). There are four characteristics of self-determined actions: (1) volitional action such as acting autonomously and self-initiation, (2) agentic actions involving self-regulating behavior including self-direction and identifying ways to solve problems, and action-control beliefs like psychological empowerment (ôbelieving that you have what it takes to reach your goals and that you can reach your goals when you tryö), and (3) acting in a self-realizing style, and (4) control expectancy (ôbelieving that you can use your skills and the people around you to influence your environment and reach a goalö) (Shogren, Wehmeyer, Burke, &amp; Palmer, 2017, p.5; Wehmeyer et al., 2013). The SDLMI is used as a framework to assist participants to act autonomously, using self-regulated behaviors, while initiating, responding, and acting in a self-realizing process (Wehmeyer, 2005). Self-determined behavior includes decision-making and problem-solving skills, goal setting and attainment, self-monitoring, self-efficacy, and outcome expectancy (Wehmeyer, 1996). There is a relationship between self-determination and more positive transition-related outcomes (Shogren, Wehmeyer, Palmer, Rifenbark, &amp; Little 2015; Williams-Diehm, Wehmeyer, Palmer, Soukup, &amp; Garner, 2008), and a need to examine the role of self-determination in participation and goal attainment in postsecondary educational settings with student- focused transition goals. Self-determined behaviors assist students in development of seeking supports and accommodations in PSE (Thoma &amp; Getzel, 2008) and students with higher self-determined behavior are more likely to have a job in the year following secondary school (Wehmeyer and Palmer, 2003), demonstrating the ability to set and attain short -term goals. Self-determined behavior in the postsecondary educational setting will promote access to college learning experiences while concentrating on the importance of instruction that assists and supports students interacting with the content in college-level courses.Postsecondary Education (PSE)Postsecondary Education (PSE) is one of the strongest predictors of higher earnings in employment, reported in a large data set supporting information for The Rehabilitation Service Administration (RSA), however, few students with autism receive college services (Migliore, Timmons, Butterworth, &amp; Lugus, 2012). In an extension of the National Education Longitudinal Survey (NELS), self-reported results indicate increased earning effects of postsecondary education at community colleges, even if the student is non-degree seeking (Marcotte, 2006).PSE is particularly important for employment acquisition. Around 65% of jobs will require the applicant to have some PSE (Carnevale, Jayasundera, &amp; Hanson, 2012), and about 10-30% of community college students earn degrees (Bailey, 2006). Even if a student is non-degree seeking and is pursuing a certificate or diploma from the community college, higher education promotes employment outcomes as more people with disabilities are enrolling in college increasing the number of skilled and qualified workers ready to enter employment (Newman, Wagner, Cameto, Knokey, &amp; Shaver, 2010). Approximately 50% of students with autism enroll in a postsecondary education program within six years of transitioning from high school. Postsecondary educational programs include community colleges, business, technical and vocational schools, and four-year higher educational institutions (Sanford, Newman, Wagner, Cameto, Knokey, &amp; Shaver, 2011). The proposed research aims to identify the benefits of postsecondary academic and vocational education, self-determination, and increased potential for skill acquisition for individuals with autism.PSE Support ServicesSection 504 of the Vocational Rehabilitation Act of 1973 and the Americans with Disabilities Act of 1990 mandates that postsecondary education institutions must not discriminate in admissions for people with disabilities, and that reasonable access and support services be provided throughout an individualÆs academic program. Most supports are academic adjustments that allow students to access the curriculum. The regulations of the Office for Civil Rights (OCR) of the United States Department of Education provides information on academic adjustments in postsecondary education and non-discrimination against qualified individuals with disabilities and available supporting aids. Colleges may not be required to provide aids or accommodations/modifications if they create financial hardships to the institution, require alterations to the programming, violate accreditation, or require the waiver of essential program or licensing requirements within an academic course of study (OCR, 2018). Accommodations and services identified in NLTS-2 data indicate that about 80% of students with disabilities use testing accommodations, 60% use human aides, and around 40% use material/technology adaptations (Levine, Marder, &amp; Wagner, 2004). In the current study, the interventionist, who is the researcher, and research assistant, are an accommodation of personal attendant (human aide) in the college courses for three of the four study participants. In internship-based research for students with autism during secondary education, Wehman and colleagues provide supports consisting of behavioral consultation, consistent structure, teaching and assisting with social skills using role-playing and practice to teach and establish work expectations, visual supports to increase implementation of strategies, self-monitoring checklists, and intensive instruction and monitoring (Wehman, Schall et al., 2014). Autism supports in the proposed dissertation study focus on the use of individual schedules, task analysis, visual structures, and in and out of class support for coursework and self-determination intervention. The support of a human aide/personnel attendant allowed but not provided by DSS permits extensive monitoring and support. For students with autism, services provided by postsecondary institutions facilitated through DSS may not be intensive enough to address accommodations and modifications related to their educational needs. Despite the legislation and requirements for education and employment, many students with autism experience failed integration into society. </t>
  </si>
  <si>
    <t xml:space="preserve">Potential benefits include: increased self-determination, increased academic and vocational skills goal attainment and your educational support needs will likely decrease, your independence in performing activities will increase, and you will be more independent in community settings. </t>
  </si>
  <si>
    <t>The hypothesis for the current study postulates that utilization of The Self-Determined Learning Model of Instruction (SDLMI), a teacher-implemented and student-directed intervention, when applied to postsecondary educational goals in community college coursework for students with autism spectrum disorder, will improve the studentÆs ability to use instructional strategies and educational supports for goal attainment and increased self-determined behaviors. Acquisition of the skills gained from the intervention will promote learning, growth, and subsequent independence in academic and vocational goal attainment in higher education, consistent with intervention to promote student involvement significant in self-determination and self-advocacy (Test, Mazotti, et al., 2009). As the participant uses the SDLMI, interacting with the model in collaboration with the interventionist to implement the intervention and identify an initial goal as a target behavior. The model enables the teacher to instruct students to achieve goals with increased self-determination, motivation, and skill outcomes through student questions, teacher objectives and procedures, and educational supports. During the intervention, the participant assesses their interests, abilities, and instructional needs then receives instruction in awareness training, choice-making, problem solving, decision-making, and goal-setting. Research questions for the study include:1.	What is the effect of the Self-Determined Learning Model of Instruction (SDLMI) with autism-specific supports on academic and vocational goal attainment of transition-aged students with autism for three higher education goals? 2.	What is the effect of the SDLMI with autism-specific supports on self-determined behavior for transition-aged students with autism spectrum disorder?3.	What is the effect of the SDLMI with autism supports on support intensity needs for transition-aged students with autism for involvement in lifelong learning activities?</t>
  </si>
  <si>
    <t xml:space="preserve">The student investigator and PI will have regularly scheduled meetings by phone on the first day of each month to discussion progression of the study. The student investigator has the email address and phone number of the PI for scheduled meetings, and if any problems arise with the research. The student investigator and research assistant are responsible for the research related duties and functions. </t>
  </si>
  <si>
    <t>By examining evidence and research-based practices for students with disabilities, researchers can identify how effective strategies can be implemented in the future for students with autism. In a recent study of the relationship between self-determination and postschool outcomes using a large sample size (712) of students with disabilities, education in self-determination lead to better outcomes in employment and community access. The study measured participants over a period of two school years and evaluated the efficacy of the SDLMI and other interventions in secondary education (Shogren, Wehmeyer, Plamer, Rifenbark &amp; Little, 2015). Participants were initially acquired for a longitudinal study measuring self-determination and the impact of interventions in postsecondary education, and then again for postschool outcomes (Wehmeyer et al., 2012; Wehmeyer et al., 2013). The relationship between self-determined behavior one year after exiting revealed self-determination impacts adult outcomes. Limitations were largely the lack of effective evaluation of postsecondary education, limited understanding of how education affected employment outcomes and no outcome information about peers who did not participate in the intervention research (Shogren et al., 2015). The effect of the SDLMI on academic and transition goal attainment and access to general education curriculum in a large sample of students with learning and intellectual disabilities, indicated the intervention had significant impacts on goal attainment (Wehmeyer, Shogren, Palmer, William-Diehm, Little, &amp; Boulton, 2012). In an efficacy study of the impact of the SDLMI on student self-determination, higher levels of self-determination were indicated after exposure to the SDLMI intervention. the sample consisted of high school students with intellectual disabilities in a group randomized, control group experiment, and measured the impact between groups from years 1 and 2 (Wehmeyer et al., 2012). The effect of the model on access to the general education curriculum and academic and transition goal attainment for a large sample of students with learning and intellectual disabilities, indicated self-determination had a significant impact on goal attainment as measured by the Goal Attainment Scale (GAS) (Shogren, Palmer, Wehmeyer, WilliamÆDiehm, &amp; Little, 2012). Shogren and colleagues also evaluated teacher perceptions for studentÆs capacity using the SDLMI model. They found that when teachers are supported with implementation of the model, significant increases in teacher perception of student capacity and self-determination were present (Shogren, Wehmeyer, Palmer, Plotmer, &amp; Paek, 2014). Summary descriptions of the SDLMI studies reviewed here and accompanying results are in the attached table titled Literature Review Results. Continued education and employment are typical next steps after high school, however students with autism have low participation in both activities (Shattuck, Narendorf et al., 2012; Newman et al., 2011; Hendricks &amp; Wehman, 2009) even with secondary programming in place for students with disabilities and legislative mandates to proactively address activities after high school. By 2018, roughly two-thirds of all employment with require some level of college education (Carnevale, Smith, &amp; Strohl, 2010). The U.S. Department of Education (2016) indicates nearly 60% of students with disabilities who attend postsecondary institutions, attend community colleges in two-year programs or less than two years (degree-seeking or non-degree seeking). Enrollment in a community college often does not lead to a degree indicated by Bailey and colleagues (2006). Using the Integrated Postsecondary Education Data System, between 10- 30% of community college students earned degrees (Bailey et al., 2006). Many students enroll in community colleges intend to learn a skill, not may not peruse obtaining a degree. Students with disabilities, and more specifically autism, may require additional time to develop vocational skills and interact with others in an educational setting to become more independent and responsible in determining their own learning course (Alpern, 2007). Long-term success for students with disabilities is influenced by enrollment in, and completion of, a postsecondary education program (Newman et al., 2011). In a study on academic coaching and self-regulation for students with disabilities, students self-reported and identified having someone to talk to, time management, and study strategies, for reasons to attend coaching sessions to identify their focus of need, support and strategies for problem solving, and helping them identify resources and develop action plans (Mitchell &amp; Gansemer-Top, 2016). Curriculum courses provide opportunities for career exploration and development, and inclusion in an educational setting with same-age peers to facilitate social and behavioral skills.  Curriculum and continuing education programs prepare individuals for employment and assist in development of skills for personal and community enrichment, and workforce development. Technical and vocational programs encourage the use of hands-on learning and services aimed at the attainment of occupational skills sets in identified areas of instruction, such as information technologies. Many technical and vocational departments implement the use of practical education, modern technologies, and career training to gain work experience in different career tracks, fields, industries, and trades. Autism- Specific Supports in Postsecondary EducationAutism support in postsecondary education is similar to supported employment for individuals with disabilities. In supported employment, individuals with disabilities require and receive ongoing support to perform their job duties, and in the case of postsecondary education, individuals receive supports to create and perform steps and responsibilities to attain educational goals. Just as supported employment creates an inclusive employment opportunity for people with disabilities to earn competitive pay for real work; postsecondary education with autism-specific supports provides continuous postsecondary assistance for inclusive educational opportunities to prepare for employment. Supported employment has shown significant effects for improvement in acquisition of entry-level jobs and increases in income for people with disabilities (Wehman, et al., 2012).   Postsecondary education with autism supports including self-determination curriculum, has the potential to parallel this process in higher educational environments to prepare for employment. Intervention implemented in postsecondary course settings using the SDLMI to guide instructional strategies will increase vocational self-determination and subsequent goal attainment through goal setting, constructing a learning plan, and adjusting behaviors to meet the goal. The student will self-monitor their own learning using goal attainment scaling. Factors related to self-determination, motivation, behavior, autism challenges, and support intensity will be examined during the intervention. ]. Determining how students with disabilities benefit from these identified strategies in postsecondary education provides an area of research to determine if a connection can also be made to students with autism spectrum disorders. Occupational and vocational courses are established as research-based practices for students with disabilities, and work-based learning through community-based instruction (Test et al., 2009). More research is needed to tie the strategies together in student-focused planning and self-determination of postsecondary goals. More intervention research identifying strategies that are associated with improved outcomes and causal relationships would be valuable in replication of current intervention studies in postsecondary educational settings. Available supports for students with disabilities in PSE are limited to accommodations that cause undue hardships to the institution, such as the assistance of a human aide. With the development of self-determined behaviors, students with autism may be able to more independently focus on their future goals and objectives through setting goals and self-monitoring, decreasing the need for human aide in classroom settings. Perhaps there is an accommodation between human aide and no support in class that would allow colleges to address the characteristics of autism as they relate to non-academic areas of instruction during the instruction and completion of assignment in academic and vocational areas. There needs to be increased evidence to show that self-determination increases postsecondary outcomes; the purpose of this study is to determine if self-determination instruction improves vocational and academic goal attainment and self-determined behavior, while decreasing support needs for this specific group of students with autism attending higher education courses. Measurement of intrinsic motivation and self-reported task evaluation has the potential to strengthen the outcomes of the intervention. The SDLMI intervention has not been used in higher education, and this study examines the effects in the community college setting. Even though the SDLMI studies reviewed here use similar dependent measures between such as GAS (Shogren et al., 2012; Lee et al., 2008; McLashing- Johnson et al., 2003; Agran, Blanchard, &amp; Wehmeyer, 2000; Wehmeyer et al., 2000) and percentage data (Agran et al., 2010; Agran et al., 2006; Benitez et al., 2005; McLashing-Johnson et al., 2003; Agran, Blanchard, &amp; Wehmeyer, 2000) participant characteristics and tasks significantly varied across research studies, making it difficult to compare results. The current study provides descriptive background data, individualized education information, and psychological evaluations; allowing extensive comparisons between participants. They represent a wide range of skills and abilities, strengthening sample variability, whereas other studies using this intervention did not provide consistent reporting of participant characteristics and relied heavily on students of the same disability categories to have greater generalizability. Transition goals have been the focus of research using the SDLMI (Shogren et al., 2013; Shogren et al, 2012; Finn et al., 2008; McLashing-Johnson, 2003; Agran, Blanchard, &amp; Wehmeyer, 2000) and the current study will provide increased research in postsecondary settings for students with autism spectrum disorder.</t>
  </si>
  <si>
    <t xml:space="preserve">Student participants receive educational support at a community college from the researcher and research assistant. The potential participants have established relationships with the researcher and research assistant through the support services non-profit organization. If the selected participants do not want to participate in the dissertation research, there are other students who would possibly be willing, so there is not pressure to participate. Participants' professors for the interviews will be approached in person, and reminded through email if they would like to participate in questions regarding student achievement in their courses. </t>
  </si>
  <si>
    <t>The aim of the study is threefold: to increase academic and vocational goal-attainment in postsecondary settings in individual college coursework in associate, diploma, or certificate-seeking programs using the SDLMI intervention measured by achievement of independently completed task analyses percentages, increases in self-determined behaviors measured formally with a scale of self-determination consistent with SDLMI literature (Shogren et al., 2013; Lee et al., 2008; Wehmeyer, Palmer et al., 2000), and decreased support needs assessed by pre- and post-measurement of support intensity. Support intensity measurement has previously been used for students with autism in internship placements during secondary education (Wehman, Schall, et al., 2014). The researcher will determine if the SDLMI in a higher education setting, provides a strategy to increase involvement in academic and vocational goal setting, decision-making, and attainment. Using a model of self-determination, the SDLMI, an evidence-based practice in transition literature and student development, and autism specific services and supports, the proposed study seeks to demonstrate how students with autism can create and meet self-directed goals and education-related activities through learning and utilizing self-determined behavior. The intervention includes student questions, teacher objectives, and educational supports. Evidence-based self-determination transition practices in secondary educational settings (Test et al., 2009) have the potential to benefit students with disabilities, and more specifically autism, in postsecondary education settings and self-determined attainment of goals. Factors related to self-determination and motivation in the proposed study are present in formal pre and post data collection and measurement, decreased intensity of support, and informal observations of behaviors throughout the study phases.</t>
  </si>
  <si>
    <t xml:space="preserve">Statement of study design. A multiple probe across conditions design with the inclusion of four students with autism spectrum disorder (n=4) in a higher education setting is used to evaluate the research questions and determine the effect of Self-Determined Learning Model of Instruction (SDLMI) intervention. There are three experimental conditions in the study: baseline, intervention, and maintenance. Establishment of the relationship between the intervention, goal-attainment, and self-determined behavior is examined to display a functional relation and intervention effects across four participants and three condition goals. Intervention effects are primarily observed through visual analysis. Changes in level, trend, variability across phases from baseline to intervention, and immediacy of effect will be used to assess the intervention. Description of the InterventionSelf-Determined Learning Model of Instruction (SDLMI) intervention implemented with students with autism in a community college setting will be used to increase academic and vocational goal attainment and self-determined behavior. The student-role in the SDLMI is parallel with the teacher role. Supports provided by the teacher in the model facilitate greater responsibility and control for the accountability of learning by the student. The strategy uses student-centered planning and learning that allows the student to plan, perform, and monitor learning tasks (Wehmeyer, Agran, Palmer, Blanchard, &amp; Mithaug, 2000). The teacherÆs (researcher) role in the SDLMI is a combination of teacher, facilitator, and advocate for student self-understanding and subsequent self-determination. The question driving the SDLMI is how do teachers teach students to take control of their own lives? Procedural reliability is critical in this design and the use of intervention materials such as Teaching Procedures (NTACT, 2017; Wehmeyer &amp; Palmer, 2000) and Educational Supports (Shogren et al., 2017) are systematically implemented and monitored for each participant during the SDLMI intervention. The educational supports are implemented as part of the intervention package in the TeacherÆs Guide and grouped together for intervention instruction (see SDLMI Intervention and Educational Supports listed below). Once participants identify a target goal, task analysis are created for each goal, and the participants proceed to work through the model. Each task analyses contains approximately 20-25 steps. The interventionist and participant will determine how many of the steps are completed correctly and independently using percentage data consistent with other studies using the SDLMI (Agran et al., 2010; Agran et al., 2006; Benitiz et al., 2005; Agran et al., 2000). The task analyses percentages serve as three weekly data points.Goal Attainment Scaling (GAS) is a tool for participant self-monitoring in the study and serves as a written-up guide between the interventionist and participant for progress monitoring. GAS has been used with the SDLMI intervention in previous studies (Shogren et al., 2012; Lee et al., 2008; McGlashing-Johnson et al., 2003; Wehmeyer et al., 2000; Agran, Blanchard, Wehmeyer, 2000). ProceduresParticipants, and parents of the participants, have been notified of the dissertation study and will sign consent documentation after VCU IRB approval. After approval the study will begin. Data will be collected three times weekly and the Self Determined Learning Model of Instruction (SDLMI) intervention is implemented two times weekly until all four study participants have proceeded through the SDLMI intervention for three academic or vocational goals conditions. The order of experimental condition is (a) baseline in which the task analyses is evaluated without the intervention; (b) intervention implementation using Teaching Procedures and Educational Supports, and (c) maintenance probes. Baseline.  Probe sessions (or observational days) are introduced at scheduled times during the baseline phase three times per week. The initial baseline condition labeled Probe 1 assesses the academic or vocational goal during concurrent baseline sessions for participants at the beginning of the study, and the percentage correct for each goal is graphed. During the baseline phase, a minimum of three consecutive probe sessions, or data points, on observational days are collected until a stable trend is established for percentage data before introducing the SDLMI intervention. The alternating sequence of probe and intervention conditions are staggered across four participants, and continues until all participants have been introduced to the intervention. This design is well suited for teachers when behaviors are taught across three or more tiers (Gast &amp; Ledford, 2014). Tiers in this study are four participants. Prior to intervention, the baseline probe determines the participantsÆ ability to complete the vocational or academic task without the intervention. Once target goals are identified, task analysis will be created for each goal. The baseline task, identified as Probe 1, is not self-determined, has not been used with any other self-determination curriculum, does not have guided student questions or phases, does not have directed teacher objectives, and participants do not receive educational supports before the start of the intervention. To reach criterion, 2-4 weeks after baseline is planned for staggering the initial participant into the intervention phase, as referenced in the SDLMI TeacherÆs Guide (Shogren et al., 2017). 	Probe 1 assesses achievement of the vocational or academic task concurrently for all participants at the start of the study before the SDLMI intervention, and the percentage correct is graphed. Goal Attainment Scaling (GAS) is used as part of the Educational Supports for self-monitoring in the intervention. For GAS during the baseline condition, each point on the 5-point scale is assigned a value, beginning with -2 for the least favorable outcome, -1 for the less favorable outcome, 0 points for acceptable outcomes, +1 for favorable outcomes, and +2 for the most favorable outcome consistent with previous procedures of model implementation (Wehmeyer et al., 2000). On the scale, much less than expected represents the present level of performance (-2), somewhat less than expected indicates the benchmark (-1), and expected outcome indicates goal attainment (0). At each instructional period (e.g., after students receive instruction using the model) on the next probe day, the student, researcher/ interventionist, and research assistant will select the outcome for GAS that best describes the student's progress on the goal. Data collection for task percentage data will also occur during the measurement days (Monday, Wednesday, Friday). Baseline data pertaining to self-determination using the ARC SDS and Support Intensity Scale (SIS) measure will be obtained immediately on receipt of informed consent from participants and their parents, consistent with Lee et al., 2008, and other studies measuring self-determination pre-and post- intervention. Baseline measurement is also taken on behavioral observations using the Autism Challenges Observation Sheet (attached). The participant is measured on the academic or vocational skill determining how many tasks in the lists are completed correctly. Once the baseline is stable and variability low for three to five data points, the SDLMI intervention will begin for the first participant and last until criterion or mastery, approximately two to three weeks. If the participant does not reach criterion or mastery by week 2 but has shown increases in independent completion of steps on the task list, intervention implementation will begin for the next participant and continue until criterion for the preceding participant. Baseline is taken concurrently for participant 2 in the first course condition (goal 1), however participant 2 will not begin intervention until participant 1 has reached criterion for the first condition or has shown a progressive increase in level and data are sufficiently stable to provide experimental control. The study will progress in this format until the participants have proceeded through the three goals. Intervention. Participants will practice moving through the SDLMI Student Questions with a goal that can be completed in a short period of time (Shogren et el., 2017). During the intervention, specific educational supports are provided in the SDLMI intervention. It is estimated between 2-4 teaching sessions to implement educational supports, per goal will be required to achieve the goal. Percentages as the dependent measure are useful in the case of instructional programs when learning tasks in multiple baseline designs (Gast &amp; Ledford, 2014). For the current study, the percentage data is derived from the number of steps in the academic or vocational skill task list that are completed correctly and independently after teaching and training using the intervention. Three data points are measured each week after implementation of the intervention and educational supports. Data collected are represented on visual graphs. Goal attainment is identified within the three conditions (goals) and measured by the participant using the GAS and task analysis percentage lists measured by the researcher/ interventionist and research assistant. The researcher will plot the data points to visually assess participant progress using trend level and stability. After participant 1 reaches criterion and is stable for three to five data points in the first condition, participant 2 will begin the intervention in the first course condition. The intervention period will last approximately eight weeks based on the three course goals. Sessions and Trials. The intervention is implemented two times a week, and data is collected three times a week using observations and percentages, for approximately 30 minute sessions during which the interventionist works with the participant using the SDLMI to help the student self-direct goals. The intervention lasts in approximately two to three weeks for four participants for each of the three goals, estimating the total dissertation study to last about 10-12 weeks. The researcher will serve as the interventionist, while the researcher and research assistant both collect participant data to increase IOA. The researcher and research assistant participate in agreement of percentages of task analysis for three weekly data points and two intervention days. Data collected from the task lists will be converted to percentages. Descriptive statistics will be reported by acquiring the range between the highest and lowest percentages and evaluation if the average baseline score differs significantly from the average intervention score.SDLMI Intervention and Educational Supports1. Provide students with visual copy of questions for the SDLMI intervention.2. Read the questions with or to the students. 3. Discuss what the questions mean. Possibly rephrase questions if students struggle with the wording. 4. Direct students to choose a goal they want to work towards. This could be an academic or vocational goal.5. Direct students to answer the student questions based on what goal they selected to work toward. 6. Once students identify a goal, identify possible goal outcomes for each goal using a 5-point scale ranging from the most unfavorable possible outcome to the most 7. Implement Educational Supports in the following order using the SDLMI TeacherÆs Guide: (two times weekly)	a. Student self-assessment	b. Awareness Training	c. Choice-making instruction	d. Problem-solving instruction		e. Decision-making instructiond. Goal-setting instruction8. Provide students with visual copy of questions of the SDLMI intervention. 9. Read the questions with or to the students. 10. Discuss what the questions mean. Possibly rephrase questions if students struggle with the wording. 11. Implement Educational Supports in the following order using the SDLMI TeacherÆs Guide: (two times weekly)		a. Self-scheduling		b. Self-instruction		c. Antecedent cue regulation: visual reminder		d. Choice-making instruction		e. Problem-solving instruction		f. Goal attainment strategies		g. decision-making instruction       	 h. Self-advocacy and assertiveness training		i. Communication skills training		j. self-monitoring; Goal Attainment Scaling (GAS)12. Direct students to answer the student questions of the SDLMI based on what goal they selected to work toward.13. Provide students with visual copy of questions for the intervention.14. Read the questions with or to the students. 15. Discuss what the questions mean. Possibly rephrase questions if students struggle with the wording. 16. Implement Educational Supports in the following order using the SDLMI TeacherÆs Guide: (two times weekly)		a. Self-evaluation strategies		b. Choice-making instruction		c. Goal setting instruction		d. Problem-solving instruction		e. Decision-making instruction		f. self-reinforcement strategies		g. Self-recording strategies		h. Self-monitoring: Goal Attainment Scaling (GAS)17. Direct students to answer the student questions for the SDLMI based on how they answered the questions. 18. When instruction has been completed on all three phases, continue collecting progress data on the goal students selected to work toward.19. Complete the GAS scoring form to determine improvement or attainment of goal Research to Practice Lesson Plan Starter favorable possible outcome The Teaching Procedures were adapted from Wehmeyer &amp; Palmer (2000) Promoting causal agency: The self-determined learning model of instruction, and educational supports from the Guide (Shogren et al.  2017) which are added to detail specific procedures for each Phase of the proposed intervention study. Interobserver Agreement (IOA) will be compared between interventionist and research assistant during each weekly data collection session using point by point agreement, which quantifies the number of times the two observers agree about what they saw in each observation for each time a student is observed (agreement/agreement + disagreements x 100) (Kazdin, 1982), at least 50% of the time to ensure they are scoring the participants in the same way. The interventionist and research assistant are trained as reliable observers for determining how many steps the participant can perform, and implementation of the teaching procedures and supports identified in the Guide. Data collection procedures are compared between observers to reduce error and increase inter-rater reliability and agreement. Goal attainment scaling (GAS) is used to self-monitor and strengthens social validity of the intervention. During the intervention, scores from the rating system are identified by the student three times every week to determine progress towards the goal. Each participant creates the definition for each level of the scale to create steps to achievement and goal attainment with support from the interventionist and research assistant for the corresponding rating. Using GAS, participants begin at present level of performance, proceed to benchmark, and then reach the goal; 100% on the task list for the designated skill for each condition for vocational goals and 80% for academic goals. Because the scale is in increments of 20%, it is easily monitored by participants with support of the interventionist and assistant. Scaling also allows for exceeded expectations in accomplishment of the goal. The Blank Forms in the Guide are used to increase procedural fidelity of the intervention (Shogren et al., 2017, p.37-45). The interventionist and research assistant will follow the teacher objectives and educational supports in the Guide and apply them in the same order for each participant.The independent variable for the research questions is the SDLMI with autism supports. Autism supports include but are not limited to visuals strategies to learn course material during classes and time outside of courses to interact with the class information and SDLMI intervention. The dependent variables are academic and vocational goal attainment, self-determination, and support intensity. Description of Research Questions, Intervention, and MeasurementResearchQuestion	Independent Variable	  Dependent Variable 	       Analysis/Measure1	               SDLMI	                  Goal Attainment		     Percentage Data/GAS2	               SDLMI    	                 Self-Determination		       Pre/Post ARC-SDS3	               SDLMI    	                 Support Intensity		    Pre/Post SIS: Lifelong LearningIM                   SDLMI                       Intrinsic Motivation	            Post: Intrinsic Motivation (IMI)__________________________________________________________________________________________Procedures for Recording Daily Case NotesOrganization for recording procedures includes the following information: a data collection notebook shared between the researcher/interventionist (same person), and research assistant; date of recording; indication of SDLMI Goal number (1-3); and intervention Educational Support strategies used during the intervention detailed in the Guide. The intervention components occur two to three times a week, using either observation or percentage data, for approximately 30 minutes per session during which the researcher/interventionist works with the participant using the phases of the SDLMI to help the student self-direct goals. The interventionist teaches the Educational Supports provided in the Guide, and both the researcher/interventionist and research assistant measures student performance using informal observations and percentage data. Each session, either observation or percentage data collection, the researcher/ interventionist and research assistant describe information relevant to the session for the SDLMI intervention in the context of the classroom or at the secondary location near the college in the dated study notes in the collection notebook. The intervention sessions take place outside of class time.Maintenance Probes. Maintenance data will be collected on the academic or vocational goal after the participant has reached criterion level performance has been demonstrated for each goal. Procedures of maintenance sessions are the same as the initial probe condition goal. Maintenance at criterion levels or above across tiers (participants) and conditions (goals) demonstrates the model was effective increasing the number of correct steps to goal attainment.Description of Research MeasuresFormal Assessments. The ArcÆs Self-Determination Scale is a student self-report measure for adolescents with intellectual disabilities and will be used for a baseline of self-determined behavior, and after intervention to measure differences. The scale identifies student strengths and limitations in self-determination, and the relationship between features that encourage or impede self-determination outcomes. The scale has 72 items and four sections including autonomy, self-regulation, psychological empowerment, and self-realization. The scale was developed by the Arc National Headquarters with funding from the US Department of Education Office of Special Education Programs (OSEP) (Wehmeyer &amp; Kelchner, 1995). In the current study, self-determination is measured before and after the intervention using The ArcÆs Self-Determination Scale (SDS) in a paper and pencil format, developed by Wehmeyer and colleagues (1995) to assess self-determination in the areas of autonomy, self-regulation, psychological empowerment, self-realization, and total self-determination. The scale does not require permission from the author for use, and the measure is used in the original form. The primary focuses of the scale are to assess studentÆs strengths and weaknesses in relation to self-determination and involvement in educational plans. The ARC-SDS shows reliability and validity in measuring self-determination for students with autism (Chou, Wehmeyer, Shogren, Palmer, &amp; Lee, 2015). The SDS has 72 items and is a student self-report measure assessing the four key components of self-determination: The measure has been used to determine the relationship between self-determination and positive outcomes (William-Diehm, Wehmeyer, Palmer, Soukup &amp; Garner, 2008; Shogren et al., 2013) and interventions focused on self-determination (Wehmeyer, et al., 2000). The Support Intensity Scale (SIS) identifies levels of support to participate in the postsecondary environment, and will be used pre-and post-intervention in a paper and pencil format. The scale defines supports as ôresources and strategies that promote the interests and welfare of individuals and that result in enhanced personal independence and productivity, greater participation in an independent society, increased community integration, and/or improved quality of life. Supports are not limited to performance of a task; they also include trainingö (AAIDD, 2004-2009). The Support Needs Subscales include home living activities, community living activities, lifelong learning activities, employment activities, health and safety activities, social activities, protection and advocacy activities, and exceptional medical and behavioral support needs. The SIS does not have to be administered in order and is given in an interview style format. For the purposes of this study, The Support Intensity Scale (SIS) Lifelong Learning Subscale is the only section of the SIS used for data collection. The Support Intensity Scale (SIS) is a standardized measure used to determine the intensity of support needs, and to assess adaptive behavior of students with disabilities to participate in daily life. The SIS is used before and after the intervention. The current study utilizes the Lifelong Learning Subtest of the scale measuring frequency, amount of time, and type of supports in the areas of interacting with others in a learning environment, participating in training and educational decisions, using technology for learning, accessing educational settings, learning self-determination skills, and self-management strategies. The score provides a Support Needs Index (SNI); 1-60 indicates limited support needs, 61-84 intermittent support, and 85-116 extensive support, and 117 and above indicates pervasive support (Thompson, Champbell, Bryant, &amp; Wehmeyer, 2004). Informal Assessments. Progress is self-monitored by participants using Goal Attainment Scaling (GAS). The interventionist and research assistant prepare to use this method of data collection using an operational definition of what each participantÆs goal will look like at each level of the scale. Student self-monitoring involves the use of goal attainment scaling to identify present level, benchmark progress, and goal attainment as operationally defined steps to reach the academic or vocational goal. The GAS has been used to measure goal attainment and to determine program effectiveness and is useful for measuring individual goals (Kiresuk &amp; Lund, 1976). Each point on the five-point scale is assigned a value. The interventionist and research assistant will use Kiresuk et al. (1994) as a guide for GAS. The scale serves as a written-up guide between the participant and goal of the study. The interventionist and research assistant determine the coordination of percentages and scale matching to compare during data collection. Goal attainment scaling: a progress monitoring tool, for behavioral interventions also provides a template for establishing of levels on the scale. Because there are five levels on the scale, increment percentages of 20% will coincide with the assignments of levels towards goal attainment. The Goal Attainment Scale (GAS) assists participants in measurement of vocational goal attainment. Kiresuk (1994) provides a book that is used as a manual in the procedures and measurement of goal attainment.  The GAS assists in visual monitoring for participants and percentages on the task lists in 20% increments. The scale is individualized to each participant and goals are operationally defined by what each scale rating indicates for performance on the goal. This instrument has been used to evaluate service delivery in many fields, including education (King, McDougall, &amp; Palisano et al., 1999; King et al., 1998; Kazdin, 1989). Informal Measure of Motivation, Reinforcement, and FeedbackThe Intrinsic Motivation Inventory (IMI) provides information after intervention about interest/enjoymenté perceived competenceé efforté value/usefulnessé felt pressure and tensioné and perceived choice while performing a given activities measured post-intervention  in a paper and pencil format. When individuals are intrinsically motivated, they demonstrate interest, enjoyment and satisfaction from an activity, and behaviors/activities are more likely to be repeated without rewards. The IMI has been used for intrinsic motivation and self-regulation and assesses interest, perceived competence, effort, value perceived pressure and choice. The IMI is made up of 45 items and validity has been established for the measure (McAuley, Duncan, and Tammen, 1989). The IMI evaluates a personÆs motivation through self-determination, and used with a variety of populations including children, high school students, and employees. Observations.  Observations conducted by the interventionist and research assistant indicate behaviors that may be challenges for students with autism as they apply to participants, and are based on the researcher's overall experience with the participants. The observations on autism characteristics are not conducted during a specific or discrete period of time. Areas of observation include social interaction, restricted and repetitive patterns of behavior, and impairments in communication, learning characteristics, environmental challenges, and social skills. For the observations, the researcher and interventionist will use a Likert scale indicating whether the behavior occurs never, almost never, sometimes, almost always, and always for each participant.  Daily observations in class are coded for behaviors. The participants will be observed using a recording sheet to track behavior while participating in each of the three goals. The measure includes behavior indicated on a 1-8 scale and the objectives for independent completion of tasks. Behaviors on the 1-8 scale are described during the observation time. Professors of participants in the study will be contacted for interviews regarding their perception of the participant's achievement on the academic or vocational goals focused on during intervention, immediately after the intervention is completed to allow for time for the information to be written with the study results. </t>
  </si>
  <si>
    <t>0? "Existing relationwhip w/ partners" described but no tangible evidence.</t>
  </si>
  <si>
    <t>HM20003031</t>
  </si>
  <si>
    <t>Animal-Assisted Therapy and Student Stress Before Exams</t>
  </si>
  <si>
    <t xml:space="preserve">University Counseling Services and VCU Student Government Association requested continuing oppportunities for VCU students to interact with therapy dogs from The Center for Human-Animal Interaction Dogs On Call Program to reduce student stress prior to exams. Previous Center research documented reductions in self-reported stress following a similar event, Paws for Stress, last year. Other Center research also documents reductions in stress and anxiety associated with animal-assisted therapy (AAT) in clinical populations and pet presence in the workplace for a non-clinical sample of pet owners (Barker, S, et al,1998, 2003, 2008; Barker, R, 2012) . A recent meta-analysis of animal-assisted therapy efficacy studies concluded that AAT  provides benefits to a variety of populations (Nimer, 2007). The purpose of this study is to build on the previous pilot study showing reduced self-reported stress following the Paws for Stress event by including a control condition and adding a physiological measure of stress, salivary Nerve Growth Factor. References:Barker, S.B., Pandurangi, A.K., &amp; Best, A.M. (2003) Effects of animal-assisted therapy on patientsÆ anxiety, fear, and depression before ECT. Journal of ECT 19(1), 38-44.Barker, S. B., &amp; Dawson, K. S. (1998). The effects of animal-assisted therapy on anxiety ratings of hospitalized psychiatric patients. Psychiatric Services, 49(6), 797-801Barker, S. B., Wolen, A.R. The Benefits of HumanûCompanion Animal Interaction: A Review (2008). Journal of Veterinary Medical Education, 35 (4), 487-495. Barker, R.T., Knisely, J.S, Barker, S.B., Cobb, R.K., &amp; Schubert, C.M. (2012). PreliminaryInvestigation of EmployeeÆs Dog Presence on Stress and Organizational Perceptions.International Journal of Workplace Health Management, 5(1), 15-30.Nimer, J., &amp; Lundahl, B. (2007). Animal-assisted therapy: A meta-analysis. Anthrozo÷s, 20(3), 225-238. </t>
  </si>
  <si>
    <t>Students will be offered a free teeshirt and the opportunity to enter a drawing for several gifts ($100 gas card, $50 Barnes and Noble gift card, $25 Kroger gift card, VCU Tervis Tumbler and 4 stuffed animals) for completing the study</t>
  </si>
  <si>
    <t>We hypothesize that there will be a change in students' self-reported and physiological (salivary nerve growth factor, sNGF) stress levels such that they will decline following interaction with therapy dogs during a university sponsored event.</t>
  </si>
  <si>
    <t xml:space="preserve">Research team members will meet approximately 2-3 times monthly to discuss study design and procedure leading up to the study. Principal investigator will meet with representatives from University Counseling Services (UCS) at Virginia Commonwealth University as well, in order to correspond with those who will be involved in the event. All team members will correspond via email and telephone on a periodic basis or as needed to keep PI and other team members informed of any issues. </t>
  </si>
  <si>
    <t>The knowledge gained from this study will provide evidence of the efficacy of interacting with therapy dogs in reducing student stress and further research on the health benefits of canine-assisted activitiess on college campuses.</t>
  </si>
  <si>
    <t>Paws for Stress event flyers/postings will include a statement inviting students to participate in the study and requesting they refrain from food, drink (except water), and tobaco products for one hour prior to arriving for the event. One of the co-investigators will invite students to participate in the study as they are greeted at the entrance to the event.</t>
  </si>
  <si>
    <t>To assess changes in student physiological and psychological stress associated with participating in the Paws for Stress event during which therapy dogs are brought to interact with students prior to final exams.</t>
  </si>
  <si>
    <t>Students will be invited to participate in the study on Paws for Stress event posters and electronic announcements (VCUTelegram and electronic bulletin boards). Students will be greeted at the entrance to the event in Student Commons and asked their willingness to participate in the study. Those interested in participating will be screened for inclusion/exclusion criteria and provided a written overview of the study. Students eligible to participate will complete the pre-survey (to include demographics (age, gender, race/ethnicity), single item stress Visual Analog Scale (VAS), Perceived Stress Scale, and provide a saliva sample through passive drool. Study participants will then be randomly assigned to order of the treatment and attention-control conditions. Colored stickers will be given identifying condition order and study generated ID number. Students assigned to the treatment condition will participate in the Paws for Stress event, 15 minutes of freely interacting with therapy dogs from the Dogs On Call Program (VCU School of Medicine Center for Human-Animal Interaction Program). Students assigned to the attention-control condition will complete the Family Life-Space Diagram (a sociogram used in previous human-animal interaction research by the investigators, which utilizes symbols to represent humans, pets, institutions, and stressors in a family life space). After 15 minutes, students will complete the stress VAS and provide a second saliva sample. They will then be directed to change conditions. After completing the second condition, study participants will complete a brief post-survey (to include stress VAS, interaction level with dog, pet ownership status) and provide the third and final saliva sample. Participants completing the study will be offered a free t-shirt, and entered into a drawing for a $25 Starbucks gift card and a $25 Barnes and Noble gift card, and be thanked for their participation.</t>
  </si>
  <si>
    <t>0 or 1</t>
  </si>
  <si>
    <t>Probably a 0. Virginia Coordinated Care (VCC) is a Virginia Commonwealth University Health System (VCUHS) entity.  If there were a patient advisory board or similar, I would have categorized it as CEnR</t>
  </si>
  <si>
    <t>"We would like to review and evaluate the case series completed at our institution" indicates that the impetus is VCU's, not WPP. VCU is using internal data.</t>
  </si>
  <si>
    <t>I think this is now a zero because it's measuring outcomes among VCU students.</t>
  </si>
  <si>
    <t>Move to No</t>
  </si>
  <si>
    <t>VCU IRB</t>
  </si>
  <si>
    <t>Sarah's suggestion</t>
  </si>
  <si>
    <t>Stakeholder engagement levels</t>
  </si>
  <si>
    <t>Suggested</t>
  </si>
  <si>
    <t>Definition</t>
  </si>
  <si>
    <t>Includes</t>
  </si>
  <si>
    <t>Excludes</t>
  </si>
  <si>
    <t>Example</t>
  </si>
  <si>
    <t>Questions</t>
  </si>
  <si>
    <t>Notes</t>
  </si>
  <si>
    <t>1 = any partnership</t>
  </si>
  <si>
    <t>IRB partnership question = Yes</t>
  </si>
  <si>
    <t>Uncategorizeable under other categories in which more evidence of conventional engagement (e.g. reciprocity) is provided. For example, contracts to conduct evaluations with state agencies or other client-like relationships, "partnerships" with other research entities such as non-VCU health systems or professional research entities</t>
  </si>
  <si>
    <t>Partnership = No</t>
  </si>
  <si>
    <t>Program evaluation of a national model implemented by Virginia Dept of Juvenile Justice</t>
  </si>
  <si>
    <t>1. Partnership Yes/No</t>
  </si>
  <si>
    <t>1 = Stakeholder</t>
  </si>
  <si>
    <t>Inform</t>
  </si>
  <si>
    <t>2 = provide access beyond contracting</t>
  </si>
  <si>
    <t>Community partner provides access to data, participants, study sites, contracts with no direct interaction or the study site = VCU affiliated (e.g., VCUHS)</t>
  </si>
  <si>
    <t>Partnership = No, or only partners are VCU faculty/staff or professional researchers or research organizations</t>
  </si>
  <si>
    <t>School provides administrative data</t>
  </si>
  <si>
    <t>1. Is a premise of "no direct interaction" that any data provided would already exist (administrative data) and is being shared for secondary analysis? On the other hand, providing community partner access to participants indicates primary data collection.
2. How can we teach the algorithm to differentiate a professional research organization that isn't described as such in the protocol, for example Research Unlimited staff (previously named Consumer and Community Connections), which is contracted by a number of PIs to do recruitment and data collection "in the community" (wherein "the community" is a geographic or demographic designation)?
3. How about a community site where VCU students are trained, where the community members are merely on whom the students practice their skills but the research Q concerns the students (e.g. HM15529, PI: Parsons)?
4. How should we handle Bon Secours given its new relationship with VCUHS? E.g. HM20014494 (PI: Salgado)
5. What did we decide to do about studies in which VCU SoM faculty do research through their private practice, e.g. HM20012919 (PI:Brar)?</t>
  </si>
  <si>
    <t>Risk of Level 1 is self-identification; Action item is Level 1 = check Y box PLUS evidence; Access to *something* (existing data; collecting data about something that isn't community e.g. training program at VCU that recruits students to measure satisfaction; Differentiate b/t VCUHS (clinical setting) and VCU researchers. Clinicians doing research within their own practices = no; just human subjects research. VCU Depts that consult community members on how reserach should be done is CEnR; VCU Depts that have no external consults/"partners". RAND/Urban Institute; partnering w/ another medical school = no unless example of community engagement. Exceptions = VA, Bon Secours, VDH; can incl government agencies. 0 = training protocol for student</t>
  </si>
  <si>
    <t>Provides access to study subjects or project sites only. Partner is not involved with study design, subject recruitment, data collection, or data analysis</t>
  </si>
  <si>
    <t>2 = “Light touch” (e.g. recruitment assistance)</t>
  </si>
  <si>
    <t>Consult</t>
  </si>
  <si>
    <t>3 = inform</t>
  </si>
  <si>
    <t xml:space="preserve">Minimum level of Interaction </t>
  </si>
  <si>
    <t>Study is community-based or there is dissemination to the community, but minimum interaction with little consequence to study design</t>
  </si>
  <si>
    <t>School agrees to let researcher observe in classrooms</t>
  </si>
  <si>
    <t>1. How should we handle protocols that appear to build on a previously established CEnR relationship but aren't explicit about it in the protocol? For example, "The goal of the present study is to further explore which elements of Virginia's tobacco use prevention programs motivate and empower youth, as well as the impact participants have on their peersÆ attitudes and decisions to engage in tobacco use.  Ideally, effective tobacco use prevention programs would reach more individuals than just those that participate in the program." (HM20000087 PI: Nasim)
Perhaps we can build in a kind of "chain" function in the algorighm that can recognize CEnR protocols that build on one another?
2. What about research networks that it's unclear if they are purely populated by reseachers, or may be akin to PBRNs? (Neurocritical Care Research Network (NCRN) HM20002042 PI: Sarma)</t>
  </si>
  <si>
    <t>What about secondary analysis of previous CEnR (e.g. a secondary analysis of Engaging Richmond)
Err on including Reserach networks as long as they're not VCU.</t>
  </si>
  <si>
    <t>Provides guidance to the researcher about the study design, subject recruitment, data collection, or data analysis. Partner does NOT make decisions about study design.</t>
  </si>
  <si>
    <t>3 = More than light touch, less than shared governance e.g. community partners review materials</t>
  </si>
  <si>
    <t>Collaborate</t>
  </si>
  <si>
    <t>4 = consult</t>
  </si>
  <si>
    <t>Two-way interaction without shared decision making</t>
  </si>
  <si>
    <t>Community partner or community participates in research activities that inform study design, but does NOT make decisions about study design.</t>
  </si>
  <si>
    <t>School agrees to let researcher observe in classrooms, teachers sit on a project advisory board and community members participate in focus groups about student needs</t>
  </si>
  <si>
    <t>1. Can foundations be included in this designation if they help craft the research? See, for example, HM20007221 (PI: Barnes), in which the Virginia Foundation for Healthy Youth co-developed the research at each stage. This protocol is interesting b/c it also involves a professional research organization - my assumption is that in this case, we'd ignore the professional research org and dever to the relationship w/ the VFHY if we feel that it reflects CEnR.</t>
  </si>
  <si>
    <t>Foundation/funders as stakeholder = 1</t>
  </si>
  <si>
    <t>Makes decisions WITH the researcher about the study's research activities and/or helps conduct those activities (i.e., study design, subject recruitment, data collection, and/or data analysis)</t>
  </si>
  <si>
    <t>4 = Shared governance</t>
  </si>
  <si>
    <t>Control</t>
  </si>
  <si>
    <t>5 = collaborate or control (shared governance)</t>
  </si>
  <si>
    <t>Two-way interaction with shared decision making</t>
  </si>
  <si>
    <t>CBPR, steering committee, team science, joint control</t>
  </si>
  <si>
    <t>School agrees to let researcher observe in classrooms, an advisory board of teachers, parents and adminstrators shares project decision making</t>
  </si>
  <si>
    <t>community = non-VCU staff/ not a professional researcher or research organization</t>
  </si>
  <si>
    <t>Tier 1</t>
  </si>
  <si>
    <t>Tier 2</t>
  </si>
  <si>
    <t>Tier 3</t>
  </si>
  <si>
    <t>Tier 4</t>
  </si>
  <si>
    <t>Public agency (versus Private)</t>
  </si>
  <si>
    <t>State agency</t>
  </si>
  <si>
    <t>VCU</t>
  </si>
  <si>
    <t>(VCU units e.g. School of Ed, VCUHS, Wilder School, Dept of Psych, etc)</t>
  </si>
  <si>
    <t>DSS</t>
  </si>
  <si>
    <t>DMAS</t>
  </si>
  <si>
    <t>VDH</t>
  </si>
  <si>
    <t>VDOC</t>
  </si>
  <si>
    <t>Federal agency</t>
  </si>
  <si>
    <t>Local agency</t>
  </si>
  <si>
    <t>Sector</t>
  </si>
  <si>
    <t>Health / health care</t>
  </si>
  <si>
    <t>Education</t>
  </si>
  <si>
    <t>Justice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</si>
</sst>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yyyy-mm-dd h:mm:ss"/>
    <numFmt numFmtId="166" formatCode="m-d"/>
  </numFmts>
  <fonts count="130">
    <font>
      <sz val="10.0"/>
      <color rgb="FF000000"/>
      <name val="Arial"/>
    </font>
    <font>
      <b/>
      <u/>
      <sz val="12.0"/>
      <color theme="1"/>
      <name val="Times New Roman"/>
    </font>
    <font>
      <b/>
      <u/>
      <sz val="12.0"/>
      <color theme="1"/>
      <name val="Times New Roman"/>
    </font>
    <font>
      <b/>
      <u/>
      <sz val="12.0"/>
      <color theme="1"/>
      <name val="Times New Roman"/>
    </font>
    <font>
      <b/>
      <u/>
      <sz val="12.0"/>
      <color theme="1"/>
      <name val="Times New Roman"/>
    </font>
    <font>
      <b/>
      <u/>
      <sz val="12.0"/>
      <color rgb="FF000000"/>
      <name val="Times New Roman"/>
    </font>
    <font>
      <b/>
      <u/>
      <sz val="12.0"/>
      <color rgb="FF000000"/>
      <name val="Times New Roman"/>
    </font>
    <font>
      <b/>
      <u/>
      <sz val="12.0"/>
      <color rgb="FF000000"/>
      <name val="Times New Roman"/>
    </font>
    <font>
      <b/>
      <u/>
      <sz val="12.0"/>
      <color theme="1"/>
      <name val="Times New Roman"/>
    </font>
    <font>
      <b/>
      <u/>
      <sz val="12.0"/>
      <color theme="1"/>
      <name val="Times New Roman"/>
    </font>
    <font>
      <b/>
      <u/>
      <sz val="12.0"/>
      <color theme="1"/>
      <name val="Times New Roman"/>
    </font>
    <font>
      <u/>
      <color theme="1"/>
      <name val="Arial"/>
    </font>
    <font>
      <b/>
      <u/>
      <sz val="12.0"/>
      <color rgb="FF000000"/>
      <name val="Times New Roman"/>
    </font>
    <font>
      <b/>
      <sz val="12.0"/>
      <color theme="1"/>
      <name val="Times New Roman"/>
    </font>
    <font>
      <sz val="12.0"/>
      <color theme="1"/>
      <name val="Times New Roman"/>
    </font>
    <font>
      <sz val="11.0"/>
      <color theme="1"/>
      <name val="Times New Roman"/>
    </font>
    <font>
      <b/>
      <sz val="12.0"/>
      <color rgb="FFFFFFFF"/>
      <name val="Times New Roman"/>
    </font>
    <font>
      <sz val="12.0"/>
      <color theme="1"/>
      <name val="Calibri"/>
    </font>
    <font>
      <color theme="1"/>
      <name val="Arial"/>
    </font>
    <font>
      <b/>
      <u/>
      <sz val="12.0"/>
      <color rgb="FF1155CC"/>
      <name val="Times New Roman"/>
    </font>
    <font>
      <b/>
      <sz val="12.0"/>
      <color theme="1"/>
      <name val="Arial"/>
    </font>
    <font>
      <sz val="12.0"/>
      <color theme="1"/>
      <name val="Arial"/>
    </font>
    <font>
      <b/>
      <u/>
      <sz val="12.0"/>
      <color rgb="FF1155CC"/>
      <name val="Times New Roman"/>
    </font>
    <font>
      <b/>
      <strike/>
      <sz val="12.0"/>
      <color rgb="FFFFFFFF"/>
      <name val="Times New Roman"/>
    </font>
    <font>
      <b/>
      <u/>
      <sz val="12.0"/>
      <color theme="1"/>
      <name val="Times New Roman"/>
    </font>
    <font>
      <b/>
      <u/>
      <sz val="12.0"/>
      <color rgb="FF1155CC"/>
      <name val="Times New Roman"/>
    </font>
    <font>
      <b/>
      <u/>
      <sz val="12.0"/>
      <color rgb="FFFF0000"/>
      <name val="Times New Roman"/>
    </font>
    <font>
      <sz val="12.0"/>
      <name val="Arial"/>
    </font>
    <font>
      <b/>
      <u/>
      <sz val="12.0"/>
      <color rgb="FFFF0000"/>
      <name val="Times New Roman"/>
    </font>
    <font>
      <b/>
      <u/>
      <sz val="12.0"/>
      <color theme="1"/>
      <name val="Times New Roman"/>
    </font>
    <font>
      <b/>
      <u/>
      <sz val="12.0"/>
      <color theme="1"/>
      <name val="Times New Roman"/>
    </font>
    <font>
      <b/>
      <u/>
      <sz val="12.0"/>
      <color rgb="FF1155CC"/>
      <name val="Times New Roman"/>
    </font>
    <font>
      <b/>
      <u/>
      <sz val="12.0"/>
      <color theme="1"/>
      <name val="Times New Roman"/>
    </font>
    <font>
      <b/>
      <u/>
      <sz val="12.0"/>
      <color rgb="FF1155CC"/>
      <name val="Times New Roman"/>
    </font>
    <font>
      <b/>
      <u/>
      <sz val="12.0"/>
      <color rgb="FF1155CC"/>
      <name val="Times New Roman"/>
    </font>
    <font>
      <b/>
      <u/>
      <sz val="12.0"/>
      <color theme="1"/>
      <name val="Times New Roman"/>
    </font>
    <font>
      <b/>
      <u/>
      <sz val="12.0"/>
      <color rgb="FF1155CC"/>
      <name val="Times New Roman"/>
    </font>
    <font>
      <b/>
      <u/>
      <sz val="12.0"/>
      <color rgb="FF1155CC"/>
      <name val="Times New Roman"/>
    </font>
    <font>
      <b/>
      <u/>
      <sz val="12.0"/>
      <color theme="1"/>
      <name val="Times New Roman"/>
    </font>
    <font>
      <b/>
      <u/>
      <sz val="12.0"/>
      <color rgb="FFFF0000"/>
      <name val="Times New Roman"/>
    </font>
    <font>
      <b/>
      <u/>
      <sz val="12.0"/>
      <color rgb="FF1155CC"/>
      <name val="Times New Roman"/>
    </font>
    <font>
      <b/>
      <u/>
      <sz val="12.0"/>
      <color theme="1"/>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FF0000"/>
      <name val="Times New Roman"/>
    </font>
    <font>
      <b/>
      <u/>
      <sz val="12.0"/>
      <color rgb="FF1155CC"/>
      <name val="Times New Roman"/>
    </font>
    <font>
      <b/>
      <u/>
      <sz val="12.0"/>
      <color theme="1"/>
      <name val="Times New Roman"/>
    </font>
    <font>
      <b/>
      <u/>
      <sz val="12.0"/>
      <color theme="1"/>
      <name val="Times New Roman"/>
    </font>
    <font>
      <b/>
      <u/>
      <sz val="12.0"/>
      <color theme="1"/>
      <name val="Times New Roman"/>
    </font>
    <font>
      <b/>
      <u/>
      <sz val="12.0"/>
      <color rgb="FF1155CC"/>
      <name val="Times New Roman"/>
    </font>
    <font>
      <b/>
      <u/>
      <sz val="12.0"/>
      <color rgb="FF1155CC"/>
      <name val="Times New Roman"/>
    </font>
    <font>
      <b/>
      <u/>
      <sz val="12.0"/>
      <color theme="1"/>
      <name val="Times New Roman"/>
    </font>
    <font>
      <b/>
      <u/>
      <sz val="12.0"/>
      <color rgb="FFFF0000"/>
      <name val="Times New Roman"/>
    </font>
    <font>
      <b/>
      <strike/>
      <u/>
      <sz val="12.0"/>
      <color theme="1"/>
      <name val="Times New Roman"/>
    </font>
    <font>
      <b/>
      <u/>
      <sz val="12.0"/>
      <color rgb="FFFF0000"/>
      <name val="Times New Roman"/>
    </font>
    <font>
      <color rgb="FF000000"/>
      <name val="Roboto"/>
    </font>
    <font>
      <b/>
      <u/>
      <sz val="12.0"/>
      <color theme="1"/>
      <name val="Times New Roman"/>
    </font>
    <font>
      <b/>
      <u/>
      <sz val="12.0"/>
      <color rgb="FF1155CC"/>
      <name val="Times New Roman"/>
    </font>
    <font>
      <b/>
      <u/>
      <color theme="1"/>
      <name val="Arial"/>
    </font>
    <font>
      <b/>
      <u/>
      <sz val="12.0"/>
      <color theme="1"/>
      <name val="Times New Roman"/>
    </font>
    <font>
      <b/>
      <u/>
      <sz val="12.0"/>
      <color rgb="FF1155CC"/>
      <name val="Times New Roman"/>
    </font>
    <font>
      <b/>
      <u/>
      <color theme="1"/>
      <name val="Arial"/>
    </font>
    <font>
      <b/>
      <u/>
      <sz val="12.0"/>
      <color rgb="FF1155CC"/>
      <name val="Times New Roman"/>
    </font>
    <font>
      <b/>
      <u/>
      <sz val="12.0"/>
      <color rgb="FF1155CC"/>
      <name val="Times New Roman"/>
    </font>
    <font>
      <b/>
      <u/>
      <color theme="1"/>
      <name val="Arial"/>
    </font>
    <font>
      <b/>
      <u/>
      <color theme="1"/>
      <name val="Arial"/>
    </font>
    <font>
      <u/>
      <sz val="12.0"/>
      <color rgb="FF0000FF"/>
      <name val="Calibri"/>
    </font>
    <font>
      <b/>
      <u/>
      <sz val="12.0"/>
      <color rgb="FF1155CC"/>
      <name val="Times New Roman"/>
    </font>
    <font>
      <b/>
      <u/>
      <sz val="12.0"/>
      <color rgb="FF1155CC"/>
      <name val="Times New Roman"/>
    </font>
    <font>
      <b/>
      <u/>
      <color theme="1"/>
      <name val="Arial"/>
    </font>
    <font>
      <b/>
      <u/>
      <color theme="1"/>
      <name val="Arial"/>
    </font>
    <font>
      <b/>
      <u/>
      <sz val="12.0"/>
      <color rgb="FF1155CC"/>
      <name val="Times New Roman"/>
    </font>
    <font>
      <b/>
      <u/>
      <color theme="1"/>
      <name val="Arial"/>
    </font>
    <font>
      <b/>
      <u/>
      <sz val="12.0"/>
      <color rgb="FF1155CC"/>
      <name val="Times New Roman"/>
    </font>
    <font>
      <b/>
      <u/>
      <sz val="12.0"/>
      <color rgb="FF1155CC"/>
      <name val="Times New Roman"/>
    </font>
    <font>
      <b/>
      <u/>
      <color theme="1"/>
      <name val="Arial"/>
    </font>
    <font>
      <b/>
      <u/>
      <color theme="1"/>
      <name val="Arial"/>
    </font>
    <font>
      <b/>
      <u/>
      <color theme="1"/>
      <name val="Arial"/>
    </font>
    <font>
      <b/>
      <strike/>
      <u/>
      <sz val="12.0"/>
      <color theme="1"/>
      <name val="Times New Roman"/>
    </font>
    <font>
      <b/>
      <u/>
      <sz val="12.0"/>
      <color rgb="FFFF0000"/>
      <name val="Times New Roman"/>
    </font>
    <font>
      <b/>
      <u/>
      <sz val="12.0"/>
      <color theme="1"/>
      <name val="Times New Roman"/>
    </font>
    <font>
      <b/>
      <u/>
      <sz val="12.0"/>
      <color rgb="FFFF0000"/>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theme="1"/>
      <name val="Times New Roman"/>
    </font>
    <font>
      <b/>
      <u/>
      <sz val="12.0"/>
      <color rgb="FF1155CC"/>
      <name val="Times New Roman"/>
    </font>
    <font>
      <b/>
      <u/>
      <sz val="12.0"/>
      <color rgb="FFFF0000"/>
      <name val="Times New Roman"/>
    </font>
    <font>
      <b/>
      <u/>
      <color theme="1"/>
      <name val="Arial"/>
    </font>
    <font>
      <b/>
      <u/>
      <sz val="12.0"/>
      <color rgb="FF1155CC"/>
      <name val="Times New Roman"/>
    </font>
    <font>
      <b/>
      <sz val="12.0"/>
      <color rgb="FF000000"/>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theme="1"/>
      <name val="Times New Roman"/>
    </font>
    <font>
      <b/>
      <u/>
      <sz val="12.0"/>
      <color theme="1"/>
      <name val="Times New Roman"/>
    </font>
    <font>
      <b/>
      <u/>
      <sz val="12.0"/>
      <color rgb="FF1155CC"/>
      <name val="Times New Roman"/>
    </font>
    <font>
      <b/>
      <u/>
      <sz val="12.0"/>
      <color theme="1"/>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u/>
      <sz val="12.0"/>
      <color rgb="FF0000FF"/>
      <name val="Calibri"/>
    </font>
    <font>
      <b/>
      <u/>
      <sz val="12.0"/>
      <color theme="1"/>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rgb="FF1155CC"/>
      <name val="Times New Roman"/>
    </font>
    <font>
      <b/>
      <u/>
      <sz val="12.0"/>
      <color theme="1"/>
      <name val="Times New Roman"/>
    </font>
    <font>
      <b/>
      <u/>
      <sz val="12.0"/>
      <color rgb="FF1155CC"/>
      <name val="Times New Roman"/>
    </font>
    <font>
      <b/>
      <u/>
      <sz val="12.0"/>
      <color theme="1"/>
      <name val="Times New Roman"/>
    </font>
    <font>
      <b/>
      <u/>
      <sz val="12.0"/>
      <color rgb="FF1155CC"/>
      <name val="Times New Roman"/>
    </font>
    <font>
      <b/>
      <u/>
      <sz val="12.0"/>
      <color rgb="FF1155CC"/>
      <name val="Times New Roman"/>
    </font>
    <font>
      <b/>
      <u/>
      <sz val="12.0"/>
      <color rgb="FFFF0000"/>
      <name val="Times New Roman"/>
    </font>
    <font>
      <b/>
      <sz val="12.0"/>
      <color theme="1"/>
      <name val="Calibri"/>
    </font>
    <font>
      <b/>
      <color theme="1"/>
      <name val="Arial"/>
    </font>
    <font>
      <u/>
      <sz val="12.0"/>
      <color rgb="FF1155CC"/>
      <name val="Calibri"/>
    </font>
    <font>
      <sz val="9.0"/>
      <color rgb="FF000000"/>
      <name val="Calibri"/>
    </font>
  </fonts>
  <fills count="1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8BC34A"/>
        <bgColor rgb="FF8BC34A"/>
      </patternFill>
    </fill>
    <fill>
      <patternFill patternType="solid">
        <fgColor rgb="FF00FF00"/>
        <bgColor rgb="FF00FF00"/>
      </patternFill>
    </fill>
    <fill>
      <patternFill patternType="solid">
        <fgColor rgb="FF4A86E8"/>
        <bgColor rgb="FF4A86E8"/>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EEF7E3"/>
        <bgColor rgb="FFEEF7E3"/>
      </patternFill>
    </fill>
    <fill>
      <patternFill patternType="solid">
        <fgColor rgb="FFFF9900"/>
        <bgColor rgb="FFFF9900"/>
      </patternFill>
    </fill>
    <fill>
      <patternFill patternType="solid">
        <fgColor rgb="FFFFF2CC"/>
        <bgColor rgb="FFFFF2CC"/>
      </patternFill>
    </fill>
    <fill>
      <patternFill patternType="solid">
        <fgColor rgb="FFFFD966"/>
        <bgColor rgb="FFFFD966"/>
      </patternFill>
    </fill>
    <fill>
      <patternFill patternType="solid">
        <fgColor rgb="FFFFE599"/>
        <bgColor rgb="FFFFE599"/>
      </patternFill>
    </fill>
    <fill>
      <patternFill patternType="solid">
        <fgColor theme="6"/>
        <bgColor theme="6"/>
      </patternFill>
    </fill>
    <fill>
      <patternFill patternType="solid">
        <fgColor rgb="FFF3F3F3"/>
        <bgColor rgb="FFF3F3F3"/>
      </patternFill>
    </fill>
  </fills>
  <borders count="14">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n">
        <color rgb="FF000000"/>
      </left>
      <right style="thin">
        <color rgb="FF000000"/>
      </right>
      <top style="thin">
        <color rgb="FF000000"/>
      </top>
      <bottom style="thin">
        <color rgb="FF000000"/>
      </bottom>
    </border>
    <border>
      <top style="thick">
        <color rgb="FF000000"/>
      </top>
      <bottom style="thick">
        <color rgb="FF000000"/>
      </bottom>
    </border>
    <border>
      <left style="thick">
        <color rgb="FF000000"/>
      </left>
      <right style="thick">
        <color rgb="FF000000"/>
      </right>
      <bottom style="thick">
        <color rgb="FF000000"/>
      </bottom>
    </border>
    <border>
      <right style="thick">
        <color rgb="FF000000"/>
      </right>
      <bottom style="thick">
        <color rgb="FF000000"/>
      </bottom>
    </border>
    <border>
      <bottom style="thick">
        <color rgb="FF000000"/>
      </bottom>
    </border>
    <border>
      <right style="thick">
        <color rgb="FF000000"/>
      </right>
    </border>
    <border>
      <right/>
      <bottom style="thick">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164" xfId="0" applyAlignment="1" applyBorder="1" applyFont="1" applyNumberFormat="1">
      <alignment horizontal="center" vertical="center"/>
    </xf>
    <xf borderId="1" fillId="2" fontId="3" numFmtId="165" xfId="0" applyAlignment="1" applyBorder="1" applyFont="1" applyNumberFormat="1">
      <alignment horizontal="center" vertical="center"/>
    </xf>
    <xf borderId="1" fillId="2" fontId="4"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2" fillId="3" fontId="6" numFmtId="0" xfId="0" applyAlignment="1" applyBorder="1" applyFill="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2" fontId="8" numFmtId="0" xfId="0" applyAlignment="1" applyBorder="1" applyFont="1">
      <alignment horizontal="center" readingOrder="0" vertical="center"/>
    </xf>
    <xf borderId="1" fillId="2" fontId="9" numFmtId="164" xfId="0" applyAlignment="1" applyBorder="1" applyFont="1" applyNumberFormat="1">
      <alignment horizontal="center" shrinkToFit="0" vertical="center" wrapText="1"/>
    </xf>
    <xf borderId="1" fillId="2" fontId="10" numFmtId="165" xfId="0" applyAlignment="1" applyBorder="1" applyFont="1" applyNumberFormat="1">
      <alignment horizontal="center" shrinkToFit="0" vertical="center" wrapText="1"/>
    </xf>
    <xf borderId="1" fillId="2" fontId="11" numFmtId="0" xfId="0" applyAlignment="1" applyBorder="1" applyFont="1">
      <alignment horizontal="center" vertical="center"/>
    </xf>
    <xf borderId="0" fillId="2" fontId="12" numFmtId="0" xfId="0" applyAlignment="1" applyFont="1">
      <alignment horizontal="center" shrinkToFit="0" vertical="center" wrapText="1"/>
    </xf>
    <xf borderId="1" fillId="4" fontId="13" numFmtId="0" xfId="0" applyAlignment="1" applyBorder="1" applyFill="1" applyFont="1">
      <alignment horizontal="center" vertical="center"/>
    </xf>
    <xf borderId="1" fillId="2" fontId="14" numFmtId="0" xfId="0" applyAlignment="1" applyBorder="1" applyFont="1">
      <alignment horizontal="center" shrinkToFit="0" vertical="center" wrapText="1"/>
    </xf>
    <xf borderId="1" fillId="2" fontId="14" numFmtId="0" xfId="0" applyAlignment="1" applyBorder="1" applyFont="1">
      <alignment horizontal="center" vertical="center"/>
    </xf>
    <xf borderId="1" fillId="2" fontId="14" numFmtId="164" xfId="0" applyAlignment="1" applyBorder="1" applyFont="1" applyNumberFormat="1">
      <alignment horizontal="center" vertical="center"/>
    </xf>
    <xf borderId="1" fillId="2" fontId="14" numFmtId="165" xfId="0" applyAlignment="1" applyBorder="1" applyFont="1" applyNumberFormat="1">
      <alignment horizontal="center" vertical="center"/>
    </xf>
    <xf borderId="1" fillId="2" fontId="14" numFmtId="165" xfId="0" applyAlignment="1" applyBorder="1" applyFont="1" applyNumberFormat="1">
      <alignment horizontal="center" shrinkToFit="0" vertical="center" wrapText="1"/>
    </xf>
    <xf borderId="1" fillId="2" fontId="15" numFmtId="0" xfId="0" applyAlignment="1" applyBorder="1" applyFont="1">
      <alignment horizontal="center" shrinkToFit="0" vertical="center" wrapText="1"/>
    </xf>
    <xf borderId="1" fillId="5" fontId="13" numFmtId="0" xfId="0" applyAlignment="1" applyBorder="1" applyFill="1" applyFont="1">
      <alignment horizontal="center" vertical="center"/>
    </xf>
    <xf borderId="1" fillId="2" fontId="16" numFmtId="0" xfId="0" applyAlignment="1" applyBorder="1" applyFont="1">
      <alignment horizontal="center" vertical="center"/>
    </xf>
    <xf borderId="1" fillId="6" fontId="13" numFmtId="0" xfId="0" applyAlignment="1" applyBorder="1" applyFill="1" applyFont="1">
      <alignment horizontal="center" vertical="center"/>
    </xf>
    <xf borderId="1" fillId="7" fontId="14" numFmtId="0" xfId="0" applyAlignment="1" applyBorder="1" applyFill="1" applyFont="1">
      <alignment horizontal="center" vertical="center"/>
    </xf>
    <xf borderId="1" fillId="2" fontId="17" numFmtId="0" xfId="0" applyAlignment="1" applyBorder="1" applyFont="1">
      <alignment horizontal="center" vertical="center"/>
    </xf>
    <xf borderId="1" fillId="0" fontId="18" numFmtId="0" xfId="0" applyAlignment="1" applyBorder="1" applyFont="1">
      <alignment readingOrder="0" vertical="center"/>
    </xf>
    <xf borderId="1" fillId="3" fontId="13" numFmtId="0" xfId="0" applyAlignment="1" applyBorder="1" applyFont="1">
      <alignment horizontal="center" vertical="center"/>
    </xf>
    <xf borderId="1" fillId="8" fontId="14" numFmtId="0" xfId="0" applyAlignment="1" applyBorder="1" applyFill="1" applyFont="1">
      <alignment horizontal="center" vertical="center"/>
    </xf>
    <xf borderId="1" fillId="2" fontId="19" numFmtId="0" xfId="0" applyAlignment="1" applyBorder="1" applyFont="1">
      <alignment horizontal="center" shrinkToFit="0" vertical="center" wrapText="1"/>
    </xf>
    <xf borderId="1" fillId="4" fontId="20" numFmtId="0" xfId="0" applyAlignment="1" applyBorder="1" applyFont="1">
      <alignment horizontal="center" vertical="center"/>
    </xf>
    <xf borderId="1" fillId="2" fontId="14" numFmtId="164" xfId="0" applyAlignment="1" applyBorder="1" applyFont="1" applyNumberFormat="1">
      <alignment horizontal="center" shrinkToFit="0" vertical="center" wrapText="1"/>
    </xf>
    <xf borderId="1" fillId="2" fontId="21" numFmtId="0" xfId="0" applyAlignment="1" applyBorder="1" applyFont="1">
      <alignment horizontal="center" vertical="center"/>
    </xf>
    <xf borderId="1" fillId="2" fontId="21" numFmtId="0" xfId="0" applyAlignment="1" applyBorder="1" applyFont="1">
      <alignment horizontal="center" shrinkToFit="0" vertical="center" wrapText="0"/>
    </xf>
    <xf borderId="1" fillId="0" fontId="18" numFmtId="0" xfId="0" applyAlignment="1" applyBorder="1" applyFont="1">
      <alignment horizontal="center" vertical="center"/>
    </xf>
    <xf borderId="1" fillId="2" fontId="13" numFmtId="0" xfId="0" applyAlignment="1" applyBorder="1" applyFont="1">
      <alignment horizontal="center" vertical="center"/>
    </xf>
    <xf borderId="1" fillId="2" fontId="13" numFmtId="0" xfId="0" applyAlignment="1" applyBorder="1" applyFont="1">
      <alignment horizontal="center" shrinkToFit="0" vertical="center" wrapText="1"/>
    </xf>
    <xf borderId="1" fillId="9" fontId="13" numFmtId="0" xfId="0" applyAlignment="1" applyBorder="1" applyFill="1" applyFont="1">
      <alignment horizontal="center" vertical="center"/>
    </xf>
    <xf borderId="0" fillId="2" fontId="22" numFmtId="0" xfId="0" applyAlignment="1" applyFont="1">
      <alignment horizontal="center" shrinkToFit="0" vertical="center" wrapText="1"/>
    </xf>
    <xf borderId="1" fillId="2" fontId="23" numFmtId="0" xfId="0" applyAlignment="1" applyBorder="1" applyFont="1">
      <alignment horizontal="center" vertical="center"/>
    </xf>
    <xf borderId="1" fillId="7" fontId="14" numFmtId="0" xfId="0" applyAlignment="1" applyBorder="1" applyFont="1">
      <alignment horizontal="center" readingOrder="0" vertical="center"/>
    </xf>
    <xf borderId="1" fillId="2" fontId="24" numFmtId="0" xfId="0" applyAlignment="1" applyBorder="1" applyFont="1">
      <alignment horizontal="center" shrinkToFit="0" vertical="center" wrapText="1"/>
    </xf>
    <xf borderId="1" fillId="0" fontId="18" numFmtId="0" xfId="0" applyAlignment="1" applyBorder="1" applyFont="1">
      <alignment vertical="center"/>
    </xf>
    <xf borderId="1" fillId="4" fontId="13" numFmtId="0" xfId="0" applyAlignment="1" applyBorder="1" applyFont="1">
      <alignment horizontal="center"/>
    </xf>
    <xf borderId="1" fillId="2" fontId="14" numFmtId="0" xfId="0" applyAlignment="1" applyBorder="1" applyFont="1">
      <alignment horizontal="center" shrinkToFit="0" wrapText="1"/>
    </xf>
    <xf borderId="1" fillId="2" fontId="14" numFmtId="0" xfId="0" applyAlignment="1" applyBorder="1" applyFont="1">
      <alignment horizontal="center"/>
    </xf>
    <xf borderId="1" fillId="2" fontId="14" numFmtId="164" xfId="0" applyAlignment="1" applyBorder="1" applyFont="1" applyNumberFormat="1">
      <alignment horizontal="center"/>
    </xf>
    <xf borderId="1" fillId="2" fontId="14" numFmtId="165" xfId="0" applyAlignment="1" applyBorder="1" applyFont="1" applyNumberFormat="1">
      <alignment horizontal="center"/>
    </xf>
    <xf borderId="1" fillId="2" fontId="14" numFmtId="0" xfId="0" applyAlignment="1" applyBorder="1" applyFont="1">
      <alignment vertical="bottom"/>
    </xf>
    <xf borderId="1" fillId="2" fontId="14" numFmtId="165" xfId="0" applyAlignment="1" applyBorder="1" applyFont="1" applyNumberFormat="1">
      <alignment horizontal="center" shrinkToFit="0" wrapText="1"/>
    </xf>
    <xf borderId="1" fillId="2" fontId="15" numFmtId="0" xfId="0" applyAlignment="1" applyBorder="1" applyFont="1">
      <alignment shrinkToFit="0" vertical="bottom" wrapText="1"/>
    </xf>
    <xf borderId="1" fillId="3" fontId="13" numFmtId="0" xfId="0" applyAlignment="1" applyBorder="1" applyFont="1">
      <alignment horizontal="center"/>
    </xf>
    <xf borderId="1" fillId="2" fontId="23" numFmtId="0" xfId="0" applyAlignment="1" applyBorder="1" applyFont="1">
      <alignment horizontal="center"/>
    </xf>
    <xf borderId="1" fillId="6" fontId="13" numFmtId="0" xfId="0" applyAlignment="1" applyBorder="1" applyFont="1">
      <alignment horizontal="center"/>
    </xf>
    <xf borderId="1" fillId="8" fontId="14" numFmtId="0" xfId="0" applyAlignment="1" applyBorder="1" applyFont="1">
      <alignment horizontal="center"/>
    </xf>
    <xf borderId="1" fillId="2" fontId="17" numFmtId="0" xfId="0" applyBorder="1" applyFont="1"/>
    <xf borderId="1" fillId="2" fontId="25" numFmtId="0" xfId="0" applyAlignment="1" applyBorder="1" applyFont="1">
      <alignment horizontal="center" shrinkToFit="0" wrapText="1"/>
    </xf>
    <xf borderId="1" fillId="5" fontId="13" numFmtId="0" xfId="0" applyAlignment="1" applyBorder="1" applyFont="1">
      <alignment horizontal="center"/>
    </xf>
    <xf borderId="1" fillId="2" fontId="13" numFmtId="0" xfId="0" applyAlignment="1" applyBorder="1" applyFont="1">
      <alignment horizontal="center"/>
    </xf>
    <xf borderId="1" fillId="2" fontId="26" numFmtId="0" xfId="0" applyAlignment="1" applyBorder="1" applyFont="1">
      <alignment horizontal="center" shrinkToFit="0" vertical="center" wrapText="1"/>
    </xf>
    <xf borderId="1" fillId="2" fontId="27" numFmtId="0" xfId="0" applyAlignment="1" applyBorder="1" applyFont="1">
      <alignment horizontal="center" readingOrder="0" shrinkToFit="0" vertical="center" wrapText="0"/>
    </xf>
    <xf borderId="1" fillId="2" fontId="14" numFmtId="0" xfId="0" applyAlignment="1" applyBorder="1" applyFont="1">
      <alignment readingOrder="0" vertical="bottom"/>
    </xf>
    <xf borderId="1" fillId="2" fontId="28" numFmtId="166" xfId="0" applyAlignment="1" applyBorder="1" applyFont="1" applyNumberFormat="1">
      <alignment horizontal="center" shrinkToFit="0" vertical="center" wrapText="1"/>
    </xf>
    <xf borderId="1" fillId="2" fontId="29" numFmtId="166" xfId="0" applyAlignment="1" applyBorder="1" applyFont="1" applyNumberFormat="1">
      <alignment horizontal="center" shrinkToFit="0" vertical="center" wrapText="1"/>
    </xf>
    <xf borderId="2" fillId="4" fontId="20" numFmtId="0" xfId="0" applyAlignment="1" applyBorder="1" applyFont="1">
      <alignment horizontal="center" vertical="center"/>
    </xf>
    <xf borderId="2" fillId="2" fontId="14" numFmtId="0" xfId="0" applyAlignment="1" applyBorder="1" applyFont="1">
      <alignment horizontal="center" shrinkToFit="0" vertical="center" wrapText="1"/>
    </xf>
    <xf borderId="2" fillId="2" fontId="14" numFmtId="164" xfId="0" applyAlignment="1" applyBorder="1" applyFont="1" applyNumberFormat="1">
      <alignment horizontal="center" shrinkToFit="0" vertical="center" wrapText="1"/>
    </xf>
    <xf borderId="2" fillId="2" fontId="14" numFmtId="165" xfId="0" applyAlignment="1" applyBorder="1" applyFont="1" applyNumberFormat="1">
      <alignment horizontal="center" shrinkToFit="0" vertical="center" wrapText="1"/>
    </xf>
    <xf borderId="2" fillId="2" fontId="21" numFmtId="0" xfId="0" applyAlignment="1" applyBorder="1" applyFont="1">
      <alignment horizontal="center" vertical="center"/>
    </xf>
    <xf borderId="2" fillId="2" fontId="21" numFmtId="0" xfId="0" applyAlignment="1" applyBorder="1" applyFont="1">
      <alignment horizontal="center" shrinkToFit="0" vertical="center" wrapText="0"/>
    </xf>
    <xf borderId="2" fillId="0" fontId="18" numFmtId="0" xfId="0" applyAlignment="1" applyBorder="1" applyFont="1">
      <alignment horizontal="center" vertical="center"/>
    </xf>
    <xf borderId="2" fillId="2" fontId="15" numFmtId="0" xfId="0" applyAlignment="1" applyBorder="1" applyFont="1">
      <alignment horizontal="center" shrinkToFit="0" vertical="center" wrapText="1"/>
    </xf>
    <xf borderId="2" fillId="5" fontId="13" numFmtId="0" xfId="0" applyAlignment="1" applyBorder="1" applyFont="1">
      <alignment horizontal="center" vertical="center"/>
    </xf>
    <xf borderId="2" fillId="2" fontId="13" numFmtId="0" xfId="0" applyAlignment="1" applyBorder="1" applyFont="1">
      <alignment horizontal="center" vertical="center"/>
    </xf>
    <xf borderId="2" fillId="3" fontId="13" numFmtId="0" xfId="0" applyAlignment="1" applyBorder="1" applyFont="1">
      <alignment horizontal="center" vertical="center"/>
    </xf>
    <xf borderId="2" fillId="8" fontId="14" numFmtId="0" xfId="0" applyAlignment="1" applyBorder="1" applyFont="1">
      <alignment horizontal="center" vertical="center"/>
    </xf>
    <xf borderId="2" fillId="2" fontId="30" numFmtId="0" xfId="0" applyAlignment="1" applyBorder="1" applyFont="1">
      <alignment horizontal="center" shrinkToFit="0" vertical="center" wrapText="1"/>
    </xf>
    <xf borderId="2" fillId="6" fontId="13" numFmtId="0" xfId="0" applyAlignment="1" applyBorder="1" applyFont="1">
      <alignment horizontal="center" vertical="center"/>
    </xf>
    <xf borderId="2" fillId="2" fontId="17" numFmtId="0" xfId="0" applyAlignment="1" applyBorder="1" applyFont="1">
      <alignment horizontal="center" vertical="center"/>
    </xf>
    <xf borderId="2" fillId="2" fontId="31" numFmtId="0" xfId="0" applyAlignment="1" applyBorder="1" applyFont="1">
      <alignment horizontal="center" shrinkToFit="0" vertical="center" wrapText="1"/>
    </xf>
    <xf borderId="1" fillId="2" fontId="20" numFmtId="0" xfId="0" applyAlignment="1" applyBorder="1" applyFont="1">
      <alignment horizontal="center" vertical="center"/>
    </xf>
    <xf borderId="1" fillId="2" fontId="18" numFmtId="0" xfId="0" applyAlignment="1" applyBorder="1" applyFont="1">
      <alignment horizontal="center" vertical="center"/>
    </xf>
    <xf borderId="1" fillId="10" fontId="20" numFmtId="0" xfId="0" applyAlignment="1" applyBorder="1" applyFill="1" applyFont="1">
      <alignment horizontal="center" vertical="center"/>
    </xf>
    <xf borderId="3" fillId="10" fontId="14" numFmtId="0" xfId="0" applyAlignment="1" applyBorder="1" applyFont="1">
      <alignment horizontal="center" shrinkToFit="0" vertical="center" wrapText="1"/>
    </xf>
    <xf borderId="3" fillId="10" fontId="14" numFmtId="164" xfId="0" applyAlignment="1" applyBorder="1" applyFont="1" applyNumberFormat="1">
      <alignment horizontal="center" shrinkToFit="0" vertical="center" wrapText="1"/>
    </xf>
    <xf borderId="3" fillId="10" fontId="14" numFmtId="165" xfId="0" applyAlignment="1" applyBorder="1" applyFont="1" applyNumberFormat="1">
      <alignment horizontal="center" shrinkToFit="0" vertical="center" wrapText="1"/>
    </xf>
    <xf borderId="3" fillId="10" fontId="21" numFmtId="0" xfId="0" applyAlignment="1" applyBorder="1" applyFont="1">
      <alignment horizontal="center" vertical="center"/>
    </xf>
    <xf borderId="3" fillId="10" fontId="21" numFmtId="0" xfId="0" applyAlignment="1" applyBorder="1" applyFont="1">
      <alignment horizontal="center" shrinkToFit="0" vertical="center" wrapText="0"/>
    </xf>
    <xf borderId="3" fillId="10" fontId="18" numFmtId="0" xfId="0" applyAlignment="1" applyBorder="1" applyFont="1">
      <alignment horizontal="center" vertical="center"/>
    </xf>
    <xf borderId="3" fillId="10" fontId="15" numFmtId="0" xfId="0" applyAlignment="1" applyBorder="1" applyFont="1">
      <alignment horizontal="center" shrinkToFit="0" vertical="center" wrapText="1"/>
    </xf>
    <xf borderId="3" fillId="10" fontId="13" numFmtId="0" xfId="0" applyAlignment="1" applyBorder="1" applyFont="1">
      <alignment horizontal="center" vertical="center"/>
    </xf>
    <xf borderId="3" fillId="10" fontId="23" numFmtId="0" xfId="0" applyAlignment="1" applyBorder="1" applyFont="1">
      <alignment horizontal="center" vertical="center"/>
    </xf>
    <xf borderId="3" fillId="10" fontId="14" numFmtId="0" xfId="0" applyAlignment="1" applyBorder="1" applyFont="1">
      <alignment horizontal="center" vertical="center"/>
    </xf>
    <xf borderId="3" fillId="10" fontId="32" numFmtId="166" xfId="0" applyAlignment="1" applyBorder="1" applyFont="1" applyNumberFormat="1">
      <alignment horizontal="center" shrinkToFit="0" vertical="center" wrapText="1"/>
    </xf>
    <xf borderId="3" fillId="10" fontId="33" numFmtId="0" xfId="0" applyAlignment="1" applyBorder="1" applyFont="1">
      <alignment horizontal="center" shrinkToFit="0" vertical="center" wrapText="1"/>
    </xf>
    <xf borderId="0" fillId="10" fontId="34" numFmtId="0" xfId="0" applyAlignment="1" applyFont="1">
      <alignment horizontal="center" shrinkToFit="0" vertical="center" wrapText="1"/>
    </xf>
    <xf borderId="3" fillId="10" fontId="35" numFmtId="0" xfId="0" applyAlignment="1" applyBorder="1" applyFont="1">
      <alignment horizontal="center" shrinkToFit="0" vertical="center" wrapText="1"/>
    </xf>
    <xf borderId="0" fillId="2" fontId="36" numFmtId="0" xfId="0" applyAlignment="1" applyFont="1">
      <alignment horizontal="center" shrinkToFit="0" wrapText="1"/>
    </xf>
    <xf borderId="3" fillId="2" fontId="14" numFmtId="0" xfId="0" applyAlignment="1" applyBorder="1" applyFont="1">
      <alignment horizontal="center" shrinkToFit="0" vertical="center" wrapText="1"/>
    </xf>
    <xf borderId="3" fillId="2" fontId="14" numFmtId="164" xfId="0" applyAlignment="1" applyBorder="1" applyFont="1" applyNumberFormat="1">
      <alignment horizontal="center" shrinkToFit="0" vertical="center" wrapText="1"/>
    </xf>
    <xf borderId="3" fillId="2" fontId="14" numFmtId="165" xfId="0" applyAlignment="1" applyBorder="1" applyFont="1" applyNumberFormat="1">
      <alignment horizontal="center" shrinkToFit="0" vertical="center" wrapText="1"/>
    </xf>
    <xf borderId="3" fillId="2" fontId="21" numFmtId="0" xfId="0" applyAlignment="1" applyBorder="1" applyFont="1">
      <alignment horizontal="center" vertical="center"/>
    </xf>
    <xf borderId="3" fillId="2" fontId="21" numFmtId="0" xfId="0" applyAlignment="1" applyBorder="1" applyFont="1">
      <alignment horizontal="center" shrinkToFit="0" vertical="center" wrapText="0"/>
    </xf>
    <xf borderId="3" fillId="2" fontId="18" numFmtId="0" xfId="0" applyAlignment="1" applyBorder="1" applyFont="1">
      <alignment horizontal="center" vertical="center"/>
    </xf>
    <xf borderId="3" fillId="2" fontId="15" numFmtId="0" xfId="0" applyAlignment="1" applyBorder="1" applyFont="1">
      <alignment horizontal="center" shrinkToFit="0" vertical="center" wrapText="1"/>
    </xf>
    <xf borderId="3" fillId="2" fontId="13" numFmtId="0" xfId="0" applyAlignment="1" applyBorder="1" applyFont="1">
      <alignment horizontal="center" vertical="center"/>
    </xf>
    <xf borderId="3" fillId="2" fontId="23" numFmtId="0" xfId="0" applyAlignment="1" applyBorder="1" applyFont="1">
      <alignment horizontal="center" vertical="center"/>
    </xf>
    <xf borderId="3" fillId="2" fontId="14" numFmtId="0" xfId="0" applyAlignment="1" applyBorder="1" applyFont="1">
      <alignment horizontal="center" vertical="center"/>
    </xf>
    <xf borderId="3" fillId="2" fontId="37" numFmtId="0" xfId="0" applyAlignment="1" applyBorder="1" applyFont="1">
      <alignment horizontal="center" shrinkToFit="0" vertical="center" wrapText="1"/>
    </xf>
    <xf borderId="1" fillId="4" fontId="13" numFmtId="0" xfId="0" applyAlignment="1" applyBorder="1" applyFont="1">
      <alignment horizontal="center" shrinkToFit="0" wrapText="1"/>
    </xf>
    <xf borderId="1" fillId="2" fontId="14" numFmtId="164" xfId="0" applyAlignment="1" applyBorder="1" applyFont="1" applyNumberFormat="1">
      <alignment horizontal="center" shrinkToFit="0" wrapText="1"/>
    </xf>
    <xf borderId="1" fillId="2" fontId="14" numFmtId="0" xfId="0" applyAlignment="1" applyBorder="1" applyFont="1">
      <alignment horizontal="center" shrinkToFit="0" wrapText="0"/>
    </xf>
    <xf borderId="1" fillId="2" fontId="17" numFmtId="0" xfId="0" applyAlignment="1" applyBorder="1" applyFont="1">
      <alignment vertical="bottom"/>
    </xf>
    <xf borderId="1" fillId="11" fontId="13" numFmtId="0" xfId="0" applyAlignment="1" applyBorder="1" applyFill="1" applyFont="1">
      <alignment horizontal="center"/>
    </xf>
    <xf borderId="1" fillId="10" fontId="14" numFmtId="0" xfId="0" applyAlignment="1" applyBorder="1" applyFont="1">
      <alignment horizontal="center" shrinkToFit="0" vertical="center" wrapText="1"/>
    </xf>
    <xf borderId="1" fillId="10" fontId="14" numFmtId="164" xfId="0" applyAlignment="1" applyBorder="1" applyFont="1" applyNumberFormat="1">
      <alignment horizontal="center" shrinkToFit="0" vertical="center" wrapText="1"/>
    </xf>
    <xf borderId="1" fillId="10" fontId="14" numFmtId="165" xfId="0" applyAlignment="1" applyBorder="1" applyFont="1" applyNumberFormat="1">
      <alignment horizontal="center" shrinkToFit="0" vertical="center" wrapText="1"/>
    </xf>
    <xf borderId="1" fillId="10" fontId="21" numFmtId="0" xfId="0" applyAlignment="1" applyBorder="1" applyFont="1">
      <alignment horizontal="center" vertical="center"/>
    </xf>
    <xf borderId="1" fillId="10" fontId="21" numFmtId="0" xfId="0" applyAlignment="1" applyBorder="1" applyFont="1">
      <alignment horizontal="center" shrinkToFit="0" vertical="center" wrapText="0"/>
    </xf>
    <xf borderId="1" fillId="10" fontId="15" numFmtId="0" xfId="0" applyAlignment="1" applyBorder="1" applyFont="1">
      <alignment horizontal="center" shrinkToFit="0" vertical="center" wrapText="1"/>
    </xf>
    <xf borderId="1" fillId="10" fontId="13" numFmtId="0" xfId="0" applyAlignment="1" applyBorder="1" applyFont="1">
      <alignment horizontal="center" vertical="center"/>
    </xf>
    <xf borderId="1" fillId="10" fontId="23" numFmtId="0" xfId="0" applyAlignment="1" applyBorder="1" applyFont="1">
      <alignment horizontal="center" vertical="center"/>
    </xf>
    <xf borderId="1" fillId="10" fontId="14" numFmtId="0" xfId="0" applyAlignment="1" applyBorder="1" applyFont="1">
      <alignment horizontal="center" vertical="center"/>
    </xf>
    <xf borderId="1" fillId="10" fontId="38" numFmtId="0" xfId="0" applyAlignment="1" applyBorder="1" applyFont="1">
      <alignment horizontal="center" shrinkToFit="0" vertical="center" wrapText="1"/>
    </xf>
    <xf borderId="1" fillId="10" fontId="14" numFmtId="0" xfId="0" applyAlignment="1" applyBorder="1" applyFont="1">
      <alignment horizontal="center" readingOrder="0" vertical="center"/>
    </xf>
    <xf borderId="1" fillId="10" fontId="18" numFmtId="0" xfId="0" applyAlignment="1" applyBorder="1" applyFont="1">
      <alignment horizontal="center" vertical="center"/>
    </xf>
    <xf borderId="1" fillId="10" fontId="39" numFmtId="0" xfId="0" applyAlignment="1" applyBorder="1" applyFont="1">
      <alignment horizontal="center" shrinkToFit="0" vertical="center" wrapText="1"/>
    </xf>
    <xf borderId="1" fillId="10" fontId="40" numFmtId="0" xfId="0" applyAlignment="1" applyBorder="1" applyFont="1">
      <alignment horizontal="center" shrinkToFit="0" vertical="center" wrapText="1"/>
    </xf>
    <xf borderId="1" fillId="2" fontId="20" numFmtId="0" xfId="0" applyAlignment="1" applyBorder="1" applyFont="1">
      <alignment horizontal="center" vertical="center"/>
    </xf>
    <xf borderId="1" fillId="2" fontId="14" numFmtId="0" xfId="0" applyAlignment="1" applyBorder="1" applyFont="1">
      <alignment horizontal="center" shrinkToFit="0" vertical="center" wrapText="1"/>
    </xf>
    <xf borderId="1" fillId="2" fontId="14" numFmtId="164" xfId="0" applyAlignment="1" applyBorder="1" applyFont="1" applyNumberFormat="1">
      <alignment horizontal="center" shrinkToFit="0" vertical="center" wrapText="1"/>
    </xf>
    <xf borderId="1" fillId="2" fontId="14" numFmtId="165" xfId="0" applyAlignment="1" applyBorder="1" applyFont="1" applyNumberFormat="1">
      <alignment horizontal="center" shrinkToFit="0" vertical="center" wrapText="1"/>
    </xf>
    <xf borderId="1" fillId="2" fontId="21" numFmtId="0" xfId="0" applyAlignment="1" applyBorder="1" applyFont="1">
      <alignment horizontal="center" vertical="center"/>
    </xf>
    <xf borderId="1" fillId="2" fontId="21" numFmtId="0" xfId="0" applyAlignment="1" applyBorder="1" applyFont="1">
      <alignment horizontal="center" shrinkToFit="0" vertical="center" wrapText="0"/>
    </xf>
    <xf borderId="1" fillId="2" fontId="18" numFmtId="0" xfId="0" applyAlignment="1" applyBorder="1" applyFont="1">
      <alignment horizontal="center" vertical="center"/>
    </xf>
    <xf borderId="1" fillId="2" fontId="15" numFmtId="0" xfId="0" applyAlignment="1" applyBorder="1" applyFont="1">
      <alignment horizontal="center" shrinkToFit="0" vertical="center" wrapText="1"/>
    </xf>
    <xf borderId="1" fillId="2" fontId="13" numFmtId="0" xfId="0" applyAlignment="1" applyBorder="1" applyFont="1">
      <alignment horizontal="center" vertical="center"/>
    </xf>
    <xf borderId="1" fillId="2" fontId="23" numFmtId="0" xfId="0" applyAlignment="1" applyBorder="1" applyFont="1">
      <alignment horizontal="center" vertical="center"/>
    </xf>
    <xf borderId="1" fillId="2" fontId="14" numFmtId="0" xfId="0" applyAlignment="1" applyBorder="1" applyFont="1">
      <alignment horizontal="center" vertical="center"/>
    </xf>
    <xf borderId="1" fillId="2" fontId="41" numFmtId="0" xfId="0" applyAlignment="1" applyBorder="1" applyFont="1">
      <alignment horizontal="center" shrinkToFit="0" vertical="center" wrapText="1"/>
    </xf>
    <xf borderId="1" fillId="2" fontId="14" numFmtId="0" xfId="0" applyAlignment="1" applyBorder="1" applyFont="1">
      <alignment horizontal="center" readingOrder="0" vertical="center"/>
    </xf>
    <xf borderId="1" fillId="2" fontId="42" numFmtId="0" xfId="0" applyAlignment="1" applyBorder="1" applyFont="1">
      <alignment horizontal="center" shrinkToFit="0" vertical="center" wrapText="1"/>
    </xf>
    <xf borderId="0" fillId="2" fontId="43" numFmtId="0" xfId="0" applyAlignment="1" applyFont="1">
      <alignment horizontal="center" shrinkToFit="0" vertical="center" wrapText="1"/>
    </xf>
    <xf borderId="1" fillId="2" fontId="14" numFmtId="0" xfId="0" applyAlignment="1" applyBorder="1" applyFont="1">
      <alignment horizontal="center" readingOrder="0" shrinkToFit="0" wrapText="1"/>
    </xf>
    <xf borderId="1" fillId="12" fontId="14" numFmtId="0" xfId="0" applyAlignment="1" applyBorder="1" applyFill="1" applyFont="1">
      <alignment horizontal="center" vertical="center"/>
    </xf>
    <xf borderId="4" fillId="2" fontId="44" numFmtId="0" xfId="0" applyAlignment="1" applyBorder="1" applyFont="1">
      <alignment horizontal="center" shrinkToFit="0" vertical="center" wrapText="1"/>
    </xf>
    <xf borderId="1" fillId="2" fontId="45" numFmtId="0" xfId="0" applyAlignment="1" applyBorder="1" applyFont="1">
      <alignment horizontal="center" readingOrder="0" shrinkToFit="0" vertical="center" wrapText="1"/>
    </xf>
    <xf borderId="1" fillId="0" fontId="18" numFmtId="0" xfId="0" applyAlignment="1" applyBorder="1" applyFont="1">
      <alignment horizontal="center" shrinkToFit="0" vertical="center" wrapText="0"/>
    </xf>
    <xf borderId="1" fillId="7" fontId="14" numFmtId="0" xfId="0" applyAlignment="1" applyBorder="1" applyFont="1">
      <alignment horizontal="center" vertical="center"/>
    </xf>
    <xf borderId="4" fillId="2" fontId="18" numFmtId="0" xfId="0" applyAlignment="1" applyBorder="1" applyFont="1">
      <alignment horizontal="center" readingOrder="0" vertical="center"/>
    </xf>
    <xf borderId="1" fillId="2" fontId="46" numFmtId="0" xfId="0" applyAlignment="1" applyBorder="1" applyFont="1">
      <alignment horizontal="center" readingOrder="0" shrinkToFit="0" vertical="center" wrapText="1"/>
    </xf>
    <xf borderId="1" fillId="2" fontId="14" numFmtId="14" xfId="0" applyAlignment="1" applyBorder="1" applyFont="1" applyNumberFormat="1">
      <alignment horizontal="center"/>
    </xf>
    <xf borderId="1" fillId="2" fontId="14" numFmtId="0" xfId="0" applyAlignment="1" applyBorder="1" applyFont="1">
      <alignment shrinkToFit="0" vertical="bottom" wrapText="0"/>
    </xf>
    <xf borderId="0" fillId="2" fontId="18" numFmtId="0" xfId="0" applyFont="1"/>
    <xf borderId="1" fillId="4" fontId="13" numFmtId="0" xfId="0" applyAlignment="1" applyBorder="1" applyFont="1">
      <alignment horizontal="center" shrinkToFit="0" vertical="center" wrapText="1"/>
    </xf>
    <xf borderId="1" fillId="2" fontId="14" numFmtId="0" xfId="0" applyAlignment="1" applyBorder="1" applyFont="1">
      <alignment horizontal="center" shrinkToFit="0" vertical="center" wrapText="0"/>
    </xf>
    <xf borderId="1" fillId="11" fontId="13" numFmtId="0" xfId="0" applyAlignment="1" applyBorder="1" applyFont="1">
      <alignment horizontal="center" vertical="center"/>
    </xf>
    <xf borderId="4" fillId="7" fontId="14" numFmtId="0" xfId="0" applyAlignment="1" applyBorder="1" applyFont="1">
      <alignment horizontal="center" vertical="center"/>
    </xf>
    <xf borderId="1" fillId="2" fontId="14" numFmtId="165" xfId="0" applyAlignment="1" applyBorder="1" applyFont="1" applyNumberFormat="1">
      <alignment horizontal="center" shrinkToFit="0" vertical="center" wrapText="0"/>
    </xf>
    <xf borderId="1" fillId="2" fontId="14" numFmtId="14" xfId="0" applyAlignment="1" applyBorder="1" applyFont="1" applyNumberFormat="1">
      <alignment horizontal="center" vertical="center"/>
    </xf>
    <xf borderId="1" fillId="2" fontId="14" numFmtId="0" xfId="0" applyAlignment="1" applyBorder="1" applyFont="1">
      <alignment horizontal="center" readingOrder="0" vertical="center"/>
    </xf>
    <xf borderId="1" fillId="2" fontId="47" numFmtId="0" xfId="0" applyAlignment="1" applyBorder="1" applyFont="1">
      <alignment horizontal="center" readingOrder="0" shrinkToFit="0" wrapText="1"/>
    </xf>
    <xf borderId="1" fillId="12" fontId="14" numFmtId="0" xfId="0" applyAlignment="1" applyBorder="1" applyFont="1">
      <alignment horizontal="center" readingOrder="0" vertical="center"/>
    </xf>
    <xf borderId="1" fillId="2" fontId="20" numFmtId="0" xfId="0" applyAlignment="1" applyBorder="1" applyFont="1">
      <alignment horizontal="center" vertical="bottom"/>
    </xf>
    <xf borderId="1" fillId="2" fontId="14" numFmtId="0" xfId="0" applyAlignment="1" applyBorder="1" applyFont="1">
      <alignment shrinkToFit="0" vertical="bottom" wrapText="1"/>
    </xf>
    <xf borderId="1" fillId="2" fontId="14" numFmtId="164" xfId="0" applyAlignment="1" applyBorder="1" applyFont="1" applyNumberFormat="1">
      <alignment shrinkToFit="0" vertical="bottom" wrapText="1"/>
    </xf>
    <xf borderId="1" fillId="2" fontId="14" numFmtId="165" xfId="0" applyAlignment="1" applyBorder="1" applyFont="1" applyNumberFormat="1">
      <alignment horizontal="right" shrinkToFit="0" vertical="bottom" wrapText="1"/>
    </xf>
    <xf borderId="1" fillId="2" fontId="21" numFmtId="0" xfId="0" applyAlignment="1" applyBorder="1" applyFont="1">
      <alignment vertical="bottom"/>
    </xf>
    <xf borderId="1" fillId="2" fontId="21" numFmtId="0" xfId="0" applyAlignment="1" applyBorder="1" applyFont="1">
      <alignment shrinkToFit="0" vertical="bottom" wrapText="0"/>
    </xf>
    <xf borderId="1" fillId="0" fontId="18" numFmtId="0" xfId="0" applyBorder="1" applyFont="1"/>
    <xf borderId="1" fillId="2" fontId="13" numFmtId="0" xfId="0" applyAlignment="1" applyBorder="1" applyFont="1">
      <alignment horizontal="center" vertical="bottom"/>
    </xf>
    <xf borderId="1" fillId="2" fontId="23" numFmtId="0" xfId="0" applyAlignment="1" applyBorder="1" applyFont="1">
      <alignment horizontal="center" vertical="bottom"/>
    </xf>
    <xf borderId="1" fillId="2" fontId="14" numFmtId="0" xfId="0" applyAlignment="1" applyBorder="1" applyFont="1">
      <alignment horizontal="center" vertical="bottom"/>
    </xf>
    <xf borderId="1" fillId="2" fontId="14" numFmtId="0" xfId="0" applyAlignment="1" applyBorder="1" applyFont="1">
      <alignment horizontal="center" shrinkToFit="0" vertical="bottom" wrapText="1"/>
    </xf>
    <xf borderId="1" fillId="2" fontId="48" numFmtId="0" xfId="0" applyAlignment="1" applyBorder="1" applyFont="1">
      <alignment horizontal="center" shrinkToFit="0" vertical="bottom" wrapText="1"/>
    </xf>
    <xf borderId="1" fillId="2" fontId="49" numFmtId="0" xfId="0" applyAlignment="1" applyBorder="1" applyFont="1">
      <alignment horizontal="center" shrinkToFit="0" vertical="bottom" wrapText="1"/>
    </xf>
    <xf borderId="1" fillId="2" fontId="50" numFmtId="0" xfId="0" applyAlignment="1" applyBorder="1" applyFont="1">
      <alignment horizontal="center" shrinkToFit="0" vertical="bottom" wrapText="1"/>
    </xf>
    <xf borderId="1" fillId="2" fontId="14" numFmtId="164" xfId="0" applyAlignment="1" applyBorder="1" applyFont="1" applyNumberFormat="1">
      <alignment horizontal="center" shrinkToFit="0" vertical="bottom" wrapText="1"/>
    </xf>
    <xf borderId="1" fillId="2" fontId="14" numFmtId="165" xfId="0" applyAlignment="1" applyBorder="1" applyFont="1" applyNumberFormat="1">
      <alignment horizontal="center" shrinkToFit="0" vertical="bottom" wrapText="1"/>
    </xf>
    <xf borderId="1" fillId="2" fontId="18" numFmtId="0" xfId="0" applyAlignment="1" applyBorder="1" applyFont="1">
      <alignment vertical="bottom"/>
    </xf>
    <xf borderId="0" fillId="2" fontId="51" numFmtId="0" xfId="0" applyAlignment="1" applyFont="1">
      <alignment horizontal="center" shrinkToFit="0" vertical="bottom" wrapText="1"/>
    </xf>
    <xf borderId="1" fillId="2" fontId="14" numFmtId="0" xfId="0" applyAlignment="1" applyBorder="1" applyFont="1">
      <alignment horizontal="center" shrinkToFit="0" vertical="center" wrapText="0"/>
    </xf>
    <xf borderId="0" fillId="0" fontId="18" numFmtId="0" xfId="0" applyAlignment="1" applyFont="1">
      <alignment vertical="center"/>
    </xf>
    <xf borderId="1" fillId="13" fontId="20" numFmtId="0" xfId="0" applyAlignment="1" applyBorder="1" applyFill="1" applyFont="1">
      <alignment horizontal="center" vertical="center"/>
    </xf>
    <xf borderId="1" fillId="13" fontId="14" numFmtId="0" xfId="0" applyAlignment="1" applyBorder="1" applyFont="1">
      <alignment horizontal="center" shrinkToFit="0" vertical="center" wrapText="1"/>
    </xf>
    <xf borderId="1" fillId="13" fontId="14" numFmtId="164" xfId="0" applyAlignment="1" applyBorder="1" applyFont="1" applyNumberFormat="1">
      <alignment horizontal="center" shrinkToFit="0" vertical="center" wrapText="1"/>
    </xf>
    <xf borderId="1" fillId="13" fontId="14" numFmtId="165" xfId="0" applyAlignment="1" applyBorder="1" applyFont="1" applyNumberFormat="1">
      <alignment horizontal="center" shrinkToFit="0" vertical="center" wrapText="1"/>
    </xf>
    <xf borderId="1" fillId="13" fontId="21" numFmtId="0" xfId="0" applyAlignment="1" applyBorder="1" applyFont="1">
      <alignment horizontal="center" vertical="center"/>
    </xf>
    <xf borderId="1" fillId="13" fontId="21" numFmtId="0" xfId="0" applyAlignment="1" applyBorder="1" applyFont="1">
      <alignment horizontal="center" shrinkToFit="0" vertical="center" wrapText="0"/>
    </xf>
    <xf borderId="1" fillId="13" fontId="18" numFmtId="0" xfId="0" applyAlignment="1" applyBorder="1" applyFont="1">
      <alignment horizontal="center" vertical="center"/>
    </xf>
    <xf borderId="1" fillId="13" fontId="15" numFmtId="0" xfId="0" applyAlignment="1" applyBorder="1" applyFont="1">
      <alignment horizontal="center" shrinkToFit="0" vertical="center" wrapText="1"/>
    </xf>
    <xf borderId="1" fillId="13" fontId="13" numFmtId="0" xfId="0" applyAlignment="1" applyBorder="1" applyFont="1">
      <alignment horizontal="center" vertical="center"/>
    </xf>
    <xf borderId="1" fillId="13" fontId="18" numFmtId="0" xfId="0" applyAlignment="1" applyBorder="1" applyFont="1">
      <alignment readingOrder="0" vertical="center"/>
    </xf>
    <xf borderId="1" fillId="13" fontId="52" numFmtId="0" xfId="0" applyAlignment="1" applyBorder="1" applyFont="1">
      <alignment horizontal="center" readingOrder="0" shrinkToFit="0" vertical="center" wrapText="1"/>
    </xf>
    <xf borderId="1" fillId="13" fontId="17" numFmtId="0" xfId="0" applyAlignment="1" applyBorder="1" applyFont="1">
      <alignment horizontal="center" readingOrder="0" vertical="center"/>
    </xf>
    <xf borderId="1" fillId="13" fontId="17" numFmtId="0" xfId="0" applyAlignment="1" applyBorder="1" applyFont="1">
      <alignment horizontal="center" vertical="center"/>
    </xf>
    <xf borderId="1" fillId="13" fontId="53" numFmtId="0" xfId="0" applyAlignment="1" applyBorder="1" applyFont="1">
      <alignment horizontal="center" shrinkToFit="0" vertical="center" wrapText="1"/>
    </xf>
    <xf borderId="0" fillId="13" fontId="54" numFmtId="0" xfId="0" applyAlignment="1" applyFont="1">
      <alignment horizontal="center" shrinkToFit="0" vertical="center" wrapText="1"/>
    </xf>
    <xf borderId="1" fillId="13" fontId="55" numFmtId="0" xfId="0" applyAlignment="1" applyBorder="1" applyFont="1">
      <alignment horizontal="center" shrinkToFit="0" vertical="center" wrapText="1"/>
    </xf>
    <xf borderId="1" fillId="13" fontId="21" numFmtId="0" xfId="0" applyAlignment="1" applyBorder="1" applyFont="1">
      <alignment horizontal="center" readingOrder="0" vertical="center"/>
    </xf>
    <xf borderId="1" fillId="13" fontId="14" numFmtId="0" xfId="0" applyAlignment="1" applyBorder="1" applyFont="1">
      <alignment horizontal="center" readingOrder="0" shrinkToFit="0" vertical="center" wrapText="1"/>
    </xf>
    <xf borderId="1" fillId="13" fontId="56" numFmtId="0" xfId="0" applyAlignment="1" applyBorder="1" applyFont="1">
      <alignment horizontal="center" shrinkToFit="0" vertical="center" wrapText="1"/>
    </xf>
    <xf borderId="1" fillId="13" fontId="57" numFmtId="0" xfId="0" applyAlignment="1" applyBorder="1" applyFont="1">
      <alignment horizontal="center" shrinkToFit="0" vertical="center" wrapText="1"/>
    </xf>
    <xf borderId="1" fillId="13" fontId="58" numFmtId="166" xfId="0" applyAlignment="1" applyBorder="1" applyFont="1" applyNumberFormat="1">
      <alignment horizontal="center" shrinkToFit="0" vertical="center" wrapText="1"/>
    </xf>
    <xf borderId="0" fillId="13" fontId="59" numFmtId="0" xfId="0" applyAlignment="1" applyFont="1">
      <alignment readingOrder="0"/>
    </xf>
    <xf borderId="2" fillId="13" fontId="20" numFmtId="0" xfId="0" applyAlignment="1" applyBorder="1" applyFont="1">
      <alignment horizontal="center" vertical="center"/>
    </xf>
    <xf borderId="2" fillId="13" fontId="14" numFmtId="0" xfId="0" applyAlignment="1" applyBorder="1" applyFont="1">
      <alignment horizontal="center" shrinkToFit="0" vertical="center" wrapText="1"/>
    </xf>
    <xf borderId="2" fillId="13" fontId="14" numFmtId="164" xfId="0" applyAlignment="1" applyBorder="1" applyFont="1" applyNumberFormat="1">
      <alignment horizontal="center" shrinkToFit="0" vertical="center" wrapText="1"/>
    </xf>
    <xf borderId="2" fillId="13" fontId="14" numFmtId="165" xfId="0" applyAlignment="1" applyBorder="1" applyFont="1" applyNumberFormat="1">
      <alignment horizontal="center" shrinkToFit="0" vertical="center" wrapText="1"/>
    </xf>
    <xf borderId="2" fillId="13" fontId="21" numFmtId="0" xfId="0" applyAlignment="1" applyBorder="1" applyFont="1">
      <alignment horizontal="center" vertical="center"/>
    </xf>
    <xf borderId="2" fillId="13" fontId="21" numFmtId="0" xfId="0" applyAlignment="1" applyBorder="1" applyFont="1">
      <alignment horizontal="center" shrinkToFit="0" vertical="center" wrapText="0"/>
    </xf>
    <xf borderId="2" fillId="13" fontId="18" numFmtId="0" xfId="0" applyAlignment="1" applyBorder="1" applyFont="1">
      <alignment horizontal="center" vertical="center"/>
    </xf>
    <xf borderId="2" fillId="13" fontId="15" numFmtId="0" xfId="0" applyAlignment="1" applyBorder="1" applyFont="1">
      <alignment horizontal="center" shrinkToFit="0" vertical="center" wrapText="1"/>
    </xf>
    <xf borderId="2" fillId="13" fontId="13" numFmtId="0" xfId="0" applyAlignment="1" applyBorder="1" applyFont="1">
      <alignment horizontal="center" vertical="center"/>
    </xf>
    <xf borderId="2" fillId="13" fontId="60" numFmtId="0" xfId="0" applyAlignment="1" applyBorder="1" applyFont="1">
      <alignment horizontal="center" shrinkToFit="0" vertical="center" wrapText="1"/>
    </xf>
    <xf borderId="2" fillId="13" fontId="14" numFmtId="0" xfId="0" applyAlignment="1" applyBorder="1" applyFont="1">
      <alignment horizontal="center" readingOrder="0" shrinkToFit="0" vertical="center" wrapText="1"/>
    </xf>
    <xf borderId="2" fillId="13" fontId="17" numFmtId="0" xfId="0" applyAlignment="1" applyBorder="1" applyFont="1">
      <alignment horizontal="center" vertical="center"/>
    </xf>
    <xf borderId="2" fillId="13" fontId="61" numFmtId="0" xfId="0" applyAlignment="1" applyBorder="1" applyFont="1">
      <alignment horizontal="center" shrinkToFit="0" vertical="center" wrapText="1"/>
    </xf>
    <xf borderId="1" fillId="13" fontId="23" numFmtId="0" xfId="0" applyAlignment="1" applyBorder="1" applyFont="1">
      <alignment horizontal="center" vertical="center"/>
    </xf>
    <xf borderId="1" fillId="13" fontId="18" numFmtId="0" xfId="0" applyAlignment="1" applyBorder="1" applyFont="1">
      <alignment horizontal="center" readingOrder="0" vertical="center"/>
    </xf>
    <xf borderId="3" fillId="13" fontId="14" numFmtId="0" xfId="0" applyAlignment="1" applyBorder="1" applyFont="1">
      <alignment horizontal="center" shrinkToFit="0" vertical="center" wrapText="1"/>
    </xf>
    <xf borderId="3" fillId="13" fontId="14" numFmtId="164" xfId="0" applyAlignment="1" applyBorder="1" applyFont="1" applyNumberFormat="1">
      <alignment horizontal="center" shrinkToFit="0" vertical="center" wrapText="1"/>
    </xf>
    <xf borderId="3" fillId="13" fontId="14" numFmtId="165" xfId="0" applyAlignment="1" applyBorder="1" applyFont="1" applyNumberFormat="1">
      <alignment horizontal="center" shrinkToFit="0" vertical="center" wrapText="1"/>
    </xf>
    <xf borderId="3" fillId="13" fontId="21" numFmtId="0" xfId="0" applyAlignment="1" applyBorder="1" applyFont="1">
      <alignment horizontal="center" vertical="center"/>
    </xf>
    <xf borderId="3" fillId="13" fontId="21" numFmtId="0" xfId="0" applyAlignment="1" applyBorder="1" applyFont="1">
      <alignment horizontal="center" shrinkToFit="0" vertical="center" wrapText="0"/>
    </xf>
    <xf borderId="3" fillId="13" fontId="18" numFmtId="0" xfId="0" applyAlignment="1" applyBorder="1" applyFont="1">
      <alignment horizontal="center" vertical="center"/>
    </xf>
    <xf borderId="3" fillId="13" fontId="15" numFmtId="0" xfId="0" applyAlignment="1" applyBorder="1" applyFont="1">
      <alignment horizontal="center" shrinkToFit="0" vertical="center" wrapText="1"/>
    </xf>
    <xf borderId="3" fillId="13" fontId="13" numFmtId="0" xfId="0" applyAlignment="1" applyBorder="1" applyFont="1">
      <alignment horizontal="center" vertical="center"/>
    </xf>
    <xf borderId="3" fillId="13" fontId="23" numFmtId="0" xfId="0" applyAlignment="1" applyBorder="1" applyFont="1">
      <alignment horizontal="center" vertical="center"/>
    </xf>
    <xf borderId="3" fillId="13" fontId="62" numFmtId="0" xfId="0" applyAlignment="1" applyBorder="1" applyFont="1">
      <alignment horizontal="center" readingOrder="0" vertical="center"/>
    </xf>
    <xf borderId="3" fillId="13" fontId="14" numFmtId="0" xfId="0" applyAlignment="1" applyBorder="1" applyFont="1">
      <alignment horizontal="center" readingOrder="0" shrinkToFit="0" vertical="center" wrapText="1"/>
    </xf>
    <xf borderId="3" fillId="13" fontId="63" numFmtId="0" xfId="0" applyAlignment="1" applyBorder="1" applyFont="1">
      <alignment horizontal="center" shrinkToFit="0" vertical="center" wrapText="1"/>
    </xf>
    <xf borderId="3" fillId="13" fontId="64" numFmtId="0" xfId="0" applyAlignment="1" applyBorder="1" applyFont="1">
      <alignment horizontal="center" shrinkToFit="0" vertical="center" wrapText="1"/>
    </xf>
    <xf borderId="0" fillId="13" fontId="65" numFmtId="0" xfId="0" applyAlignment="1" applyFont="1">
      <alignment readingOrder="0" shrinkToFit="0" vertical="center" wrapText="1"/>
    </xf>
    <xf borderId="4" fillId="13" fontId="66" numFmtId="0" xfId="0" applyAlignment="1" applyBorder="1" applyFont="1">
      <alignment horizontal="center" shrinkToFit="0" vertical="center" wrapText="1"/>
    </xf>
    <xf borderId="1" fillId="13" fontId="67" numFmtId="0" xfId="0" applyAlignment="1" applyBorder="1" applyFont="1">
      <alignment horizontal="center" readingOrder="0" shrinkToFit="0" vertical="center" wrapText="1"/>
    </xf>
    <xf borderId="0" fillId="13" fontId="68" numFmtId="0" xfId="0" applyAlignment="1" applyFont="1">
      <alignment readingOrder="0" shrinkToFit="0" vertical="center" wrapText="1"/>
    </xf>
    <xf borderId="0" fillId="13" fontId="69" numFmtId="0" xfId="0" applyAlignment="1" applyFont="1">
      <alignment readingOrder="0" vertical="center"/>
    </xf>
    <xf borderId="1" fillId="13" fontId="70" numFmtId="0" xfId="0" applyAlignment="1" applyBorder="1" applyFont="1">
      <alignment horizontal="center" readingOrder="0" vertical="center"/>
    </xf>
    <xf borderId="1" fillId="13" fontId="18" numFmtId="0" xfId="0" applyAlignment="1" applyBorder="1" applyFont="1">
      <alignment horizontal="center" shrinkToFit="0" vertical="center" wrapText="0"/>
    </xf>
    <xf borderId="1" fillId="13" fontId="16" numFmtId="0" xfId="0" applyAlignment="1" applyBorder="1" applyFont="1">
      <alignment horizontal="center" vertical="center"/>
    </xf>
    <xf borderId="0" fillId="13" fontId="18" numFmtId="0" xfId="0" applyFont="1"/>
    <xf borderId="0" fillId="13" fontId="71" numFmtId="0" xfId="0" applyAlignment="1" applyFont="1">
      <alignment horizontal="center" shrinkToFit="0" wrapText="1"/>
    </xf>
    <xf borderId="4" fillId="13" fontId="18" numFmtId="0" xfId="0" applyAlignment="1" applyBorder="1" applyFont="1">
      <alignment horizontal="center" readingOrder="0" vertical="center"/>
    </xf>
    <xf borderId="1" fillId="13" fontId="21" numFmtId="0" xfId="0" applyAlignment="1" applyBorder="1" applyFont="1">
      <alignment horizontal="center" readingOrder="0" shrinkToFit="0" vertical="center" wrapText="0"/>
    </xf>
    <xf borderId="1" fillId="0" fontId="20" numFmtId="0" xfId="0" applyAlignment="1" applyBorder="1" applyFont="1">
      <alignment horizontal="center" vertical="center"/>
    </xf>
    <xf borderId="1" fillId="0" fontId="14" numFmtId="0" xfId="0" applyAlignment="1" applyBorder="1" applyFont="1">
      <alignment horizontal="center" shrinkToFit="0" vertical="center" wrapText="1"/>
    </xf>
    <xf borderId="1" fillId="0" fontId="14" numFmtId="164" xfId="0" applyAlignment="1" applyBorder="1" applyFont="1" applyNumberFormat="1">
      <alignment horizontal="center" shrinkToFit="0" vertical="center" wrapText="1"/>
    </xf>
    <xf borderId="1" fillId="0" fontId="14" numFmtId="165" xfId="0" applyAlignment="1" applyBorder="1" applyFont="1" applyNumberFormat="1">
      <alignment horizontal="center" shrinkToFit="0" vertical="center" wrapText="1"/>
    </xf>
    <xf borderId="1" fillId="0" fontId="21" numFmtId="0" xfId="0" applyAlignment="1" applyBorder="1" applyFont="1">
      <alignment horizontal="center" vertical="center"/>
    </xf>
    <xf borderId="1" fillId="0" fontId="21" numFmtId="0" xfId="0" applyAlignment="1" applyBorder="1" applyFont="1">
      <alignment horizontal="center" shrinkToFit="0" vertical="center" wrapText="0"/>
    </xf>
    <xf borderId="1" fillId="0" fontId="15" numFmtId="0" xfId="0" applyAlignment="1" applyBorder="1" applyFont="1">
      <alignment horizontal="center" shrinkToFit="0" vertical="center" wrapText="1"/>
    </xf>
    <xf borderId="1" fillId="0" fontId="13" numFmtId="0" xfId="0" applyAlignment="1" applyBorder="1" applyFont="1">
      <alignment horizontal="center" vertical="center"/>
    </xf>
    <xf borderId="1" fillId="0" fontId="16" numFmtId="0" xfId="0" applyAlignment="1" applyBorder="1" applyFont="1">
      <alignment horizontal="center" vertical="center"/>
    </xf>
    <xf borderId="1" fillId="0" fontId="17" numFmtId="0" xfId="0" applyAlignment="1" applyBorder="1" applyFont="1">
      <alignment horizontal="center" vertical="center"/>
    </xf>
    <xf borderId="0" fillId="0" fontId="72" numFmtId="0" xfId="0" applyAlignment="1" applyFont="1">
      <alignment horizontal="center" shrinkToFit="0" wrapText="1"/>
    </xf>
    <xf borderId="4" fillId="0" fontId="18" numFmtId="0" xfId="0" applyAlignment="1" applyBorder="1" applyFont="1">
      <alignment horizontal="center" readingOrder="0" vertical="center"/>
    </xf>
    <xf borderId="0" fillId="0" fontId="73" numFmtId="0" xfId="0" applyAlignment="1" applyFont="1">
      <alignment readingOrder="0" shrinkToFit="0" vertical="center" wrapText="1"/>
    </xf>
    <xf borderId="1" fillId="0" fontId="18" numFmtId="0" xfId="0" applyAlignment="1" applyBorder="1" applyFont="1">
      <alignment horizontal="center" readingOrder="0" vertical="center"/>
    </xf>
    <xf borderId="0" fillId="0" fontId="74" numFmtId="0" xfId="0" applyAlignment="1" applyFont="1">
      <alignment readingOrder="0" vertical="center"/>
    </xf>
    <xf borderId="1" fillId="13" fontId="14" numFmtId="0" xfId="0" applyAlignment="1" applyBorder="1" applyFont="1">
      <alignment horizontal="center" vertical="center"/>
    </xf>
    <xf borderId="1" fillId="13" fontId="14" numFmtId="164" xfId="0" applyAlignment="1" applyBorder="1" applyFont="1" applyNumberFormat="1">
      <alignment horizontal="center" vertical="center"/>
    </xf>
    <xf borderId="1" fillId="13" fontId="14" numFmtId="165" xfId="0" applyAlignment="1" applyBorder="1" applyFont="1" applyNumberFormat="1">
      <alignment horizontal="center" vertical="center"/>
    </xf>
    <xf borderId="1" fillId="13" fontId="18" numFmtId="0" xfId="0" applyAlignment="1" applyBorder="1" applyFont="1">
      <alignment vertical="center"/>
    </xf>
    <xf borderId="4" fillId="2" fontId="75" numFmtId="0" xfId="0" applyAlignment="1" applyBorder="1" applyFont="1">
      <alignment horizontal="center" readingOrder="0" shrinkToFit="0" vertical="center" wrapText="1"/>
    </xf>
    <xf borderId="1" fillId="0" fontId="76" numFmtId="0" xfId="0" applyAlignment="1" applyBorder="1" applyFont="1">
      <alignment readingOrder="0" shrinkToFit="0" vertical="center" wrapText="1"/>
    </xf>
    <xf borderId="1" fillId="2" fontId="17" numFmtId="0" xfId="0" applyAlignment="1" applyBorder="1" applyFont="1">
      <alignment horizontal="center" readingOrder="0" vertical="center"/>
    </xf>
    <xf borderId="0" fillId="13" fontId="20" numFmtId="0" xfId="0" applyAlignment="1" applyFont="1">
      <alignment horizontal="center" vertical="center"/>
    </xf>
    <xf borderId="0" fillId="13" fontId="14" numFmtId="0" xfId="0" applyAlignment="1" applyFont="1">
      <alignment horizontal="center" shrinkToFit="0" vertical="center" wrapText="1"/>
    </xf>
    <xf borderId="0" fillId="13" fontId="14" numFmtId="164" xfId="0" applyAlignment="1" applyFont="1" applyNumberFormat="1">
      <alignment horizontal="center" shrinkToFit="0" vertical="center" wrapText="1"/>
    </xf>
    <xf borderId="0" fillId="13" fontId="14" numFmtId="165" xfId="0" applyAlignment="1" applyFont="1" applyNumberFormat="1">
      <alignment horizontal="center" shrinkToFit="0" vertical="center" wrapText="1"/>
    </xf>
    <xf borderId="0" fillId="13" fontId="21" numFmtId="0" xfId="0" applyAlignment="1" applyFont="1">
      <alignment horizontal="center" vertical="center"/>
    </xf>
    <xf borderId="0" fillId="13" fontId="21" numFmtId="0" xfId="0" applyAlignment="1" applyFont="1">
      <alignment horizontal="center" shrinkToFit="0" vertical="center" wrapText="0"/>
    </xf>
    <xf borderId="0" fillId="13" fontId="18" numFmtId="0" xfId="0" applyAlignment="1" applyFont="1">
      <alignment horizontal="center" shrinkToFit="0" vertical="center" wrapText="0"/>
    </xf>
    <xf borderId="0" fillId="13" fontId="15" numFmtId="0" xfId="0" applyAlignment="1" applyFont="1">
      <alignment horizontal="center" shrinkToFit="0" vertical="center" wrapText="1"/>
    </xf>
    <xf borderId="0" fillId="13" fontId="13" numFmtId="0" xfId="0" applyAlignment="1" applyFont="1">
      <alignment horizontal="center" vertical="center"/>
    </xf>
    <xf borderId="0" fillId="13" fontId="16" numFmtId="0" xfId="0" applyAlignment="1" applyFont="1">
      <alignment horizontal="center" vertical="center"/>
    </xf>
    <xf borderId="0" fillId="13" fontId="18" numFmtId="0" xfId="0" applyAlignment="1" applyFont="1">
      <alignment readingOrder="0" vertical="center"/>
    </xf>
    <xf borderId="0" fillId="13" fontId="17" numFmtId="0" xfId="0" applyAlignment="1" applyFont="1">
      <alignment horizontal="center" vertical="center"/>
    </xf>
    <xf borderId="0" fillId="13" fontId="18" numFmtId="0" xfId="0" applyAlignment="1" applyFont="1">
      <alignment horizontal="center" vertical="center"/>
    </xf>
    <xf borderId="0" fillId="13" fontId="18" numFmtId="0" xfId="0" applyAlignment="1" applyFont="1">
      <alignment horizontal="center" readingOrder="0" vertical="center"/>
    </xf>
    <xf borderId="1" fillId="13" fontId="18" numFmtId="0" xfId="0" applyBorder="1" applyFont="1"/>
    <xf borderId="1" fillId="13" fontId="77" numFmtId="0" xfId="0" applyAlignment="1" applyBorder="1" applyFont="1">
      <alignment horizontal="center" shrinkToFit="0" wrapText="1"/>
    </xf>
    <xf borderId="0" fillId="13" fontId="78" numFmtId="0" xfId="0" applyAlignment="1" applyFont="1">
      <alignment horizontal="center" readingOrder="0" shrinkToFit="0" vertical="center" wrapText="1"/>
    </xf>
    <xf borderId="1" fillId="13" fontId="79" numFmtId="0" xfId="0" applyAlignment="1" applyBorder="1" applyFont="1">
      <alignment readingOrder="0" shrinkToFit="0" vertical="center" wrapText="1"/>
    </xf>
    <xf borderId="1" fillId="13" fontId="80" numFmtId="0" xfId="0" applyAlignment="1" applyBorder="1" applyFont="1">
      <alignment readingOrder="0" vertical="center"/>
    </xf>
    <xf borderId="1" fillId="13" fontId="81" numFmtId="0" xfId="0" applyAlignment="1" applyBorder="1" applyFont="1">
      <alignment readingOrder="0" shrinkToFit="0" vertical="center" wrapText="1"/>
    </xf>
    <xf borderId="2" fillId="13" fontId="82" numFmtId="0" xfId="0" applyAlignment="1" applyBorder="1" applyFont="1">
      <alignment horizontal="center" shrinkToFit="0" vertical="center" wrapText="1"/>
    </xf>
    <xf borderId="2" fillId="13" fontId="83" numFmtId="0" xfId="0" applyAlignment="1" applyBorder="1" applyFont="1">
      <alignment horizontal="center" shrinkToFit="0" vertical="center" wrapText="1"/>
    </xf>
    <xf borderId="0" fillId="13" fontId="84" numFmtId="0" xfId="0" applyAlignment="1" applyFont="1">
      <alignment horizontal="center" shrinkToFit="0" vertical="center" wrapText="1"/>
    </xf>
    <xf borderId="0" fillId="13" fontId="14" numFmtId="0" xfId="0" applyAlignment="1" applyFont="1">
      <alignment horizontal="center" readingOrder="0" shrinkToFit="0" vertical="center" wrapText="1"/>
    </xf>
    <xf borderId="3" fillId="13" fontId="85" numFmtId="0" xfId="0" applyAlignment="1" applyBorder="1" applyFont="1">
      <alignment horizontal="center" shrinkToFit="0" vertical="center" wrapText="1"/>
    </xf>
    <xf borderId="4" fillId="13" fontId="86" numFmtId="0" xfId="0" applyAlignment="1" applyBorder="1" applyFont="1">
      <alignment horizontal="center" shrinkToFit="0" wrapText="1"/>
    </xf>
    <xf borderId="4" fillId="13" fontId="87" numFmtId="0" xfId="0" applyAlignment="1" applyBorder="1" applyFont="1">
      <alignment horizontal="center" readingOrder="0" shrinkToFit="0" vertical="center" wrapText="1"/>
    </xf>
    <xf borderId="5" fillId="13" fontId="21" numFmtId="0" xfId="0" applyAlignment="1" applyBorder="1" applyFont="1">
      <alignment horizontal="center" readingOrder="0"/>
    </xf>
    <xf borderId="4" fillId="13" fontId="18" numFmtId="0" xfId="0" applyBorder="1" applyFont="1"/>
    <xf borderId="0" fillId="6" fontId="13" numFmtId="0" xfId="0" applyAlignment="1" applyFont="1">
      <alignment horizontal="center" vertical="center"/>
    </xf>
    <xf borderId="4" fillId="0" fontId="18" numFmtId="0" xfId="0" applyBorder="1" applyFont="1"/>
    <xf borderId="0" fillId="2" fontId="88" numFmtId="0" xfId="0" applyAlignment="1" applyFont="1">
      <alignment horizontal="center" shrinkToFit="0" wrapText="1"/>
    </xf>
    <xf borderId="4" fillId="2" fontId="89" numFmtId="0" xfId="0" applyAlignment="1" applyBorder="1" applyFont="1">
      <alignment horizontal="center" shrinkToFit="0" wrapText="1"/>
    </xf>
    <xf borderId="0" fillId="2" fontId="17" numFmtId="0" xfId="0" applyAlignment="1" applyFont="1">
      <alignment horizontal="center" readingOrder="0" vertical="center"/>
    </xf>
    <xf borderId="0" fillId="13" fontId="21" numFmtId="0" xfId="0" applyAlignment="1" applyFont="1">
      <alignment horizontal="center" readingOrder="0" vertical="center"/>
    </xf>
    <xf borderId="0" fillId="13" fontId="90" numFmtId="0" xfId="0" applyAlignment="1" applyFont="1">
      <alignment horizontal="center" readingOrder="0" shrinkToFit="0" vertical="center" wrapText="1"/>
    </xf>
    <xf borderId="1" fillId="13" fontId="59" numFmtId="0" xfId="0" applyAlignment="1" applyBorder="1" applyFont="1">
      <alignment readingOrder="0"/>
    </xf>
    <xf borderId="1" fillId="2" fontId="91" numFmtId="0" xfId="0" applyAlignment="1" applyBorder="1" applyFont="1">
      <alignment horizontal="center" shrinkToFit="0" wrapText="1"/>
    </xf>
    <xf borderId="0" fillId="13" fontId="23" numFmtId="0" xfId="0" applyAlignment="1" applyFont="1">
      <alignment horizontal="center" vertical="center"/>
    </xf>
    <xf borderId="0" fillId="13" fontId="92" numFmtId="0" xfId="0" applyAlignment="1" applyFont="1">
      <alignment horizontal="center" shrinkToFit="0" vertical="center" wrapText="1"/>
    </xf>
    <xf borderId="0" fillId="13" fontId="93" numFmtId="0" xfId="0" applyAlignment="1" applyFont="1">
      <alignment horizontal="center" readingOrder="0" vertical="center"/>
    </xf>
    <xf borderId="1" fillId="2" fontId="18" numFmtId="0" xfId="0" applyBorder="1" applyFont="1"/>
    <xf borderId="1" fillId="2" fontId="14" numFmtId="0" xfId="0" applyAlignment="1" applyBorder="1" applyFont="1">
      <alignment horizontal="center" readingOrder="0" shrinkToFit="0" vertical="center" wrapText="1"/>
    </xf>
    <xf borderId="1" fillId="14" fontId="13" numFmtId="0" xfId="0" applyAlignment="1" applyBorder="1" applyFill="1" applyFont="1">
      <alignment horizontal="center" shrinkToFit="0" vertical="center" wrapText="1"/>
    </xf>
    <xf borderId="1" fillId="14" fontId="14" numFmtId="0" xfId="0" applyAlignment="1" applyBorder="1" applyFont="1">
      <alignment horizontal="center" shrinkToFit="0" vertical="center" wrapText="1"/>
    </xf>
    <xf borderId="1" fillId="14" fontId="14" numFmtId="164" xfId="0" applyAlignment="1" applyBorder="1" applyFont="1" applyNumberFormat="1">
      <alignment horizontal="center" shrinkToFit="0" vertical="center" wrapText="1"/>
    </xf>
    <xf borderId="1" fillId="14" fontId="14" numFmtId="165" xfId="0" applyAlignment="1" applyBorder="1" applyFont="1" applyNumberFormat="1">
      <alignment horizontal="center" shrinkToFit="0" vertical="center" wrapText="1"/>
    </xf>
    <xf borderId="1" fillId="14" fontId="14" numFmtId="0" xfId="0" applyAlignment="1" applyBorder="1" applyFont="1">
      <alignment horizontal="center" shrinkToFit="0" vertical="center" wrapText="0"/>
    </xf>
    <xf borderId="1" fillId="14" fontId="17" numFmtId="0" xfId="0" applyAlignment="1" applyBorder="1" applyFont="1">
      <alignment horizontal="center" vertical="center"/>
    </xf>
    <xf borderId="1" fillId="14" fontId="13" numFmtId="0" xfId="0" applyAlignment="1" applyBorder="1" applyFont="1">
      <alignment horizontal="center" vertical="center"/>
    </xf>
    <xf borderId="1" fillId="14" fontId="16" numFmtId="0" xfId="0" applyAlignment="1" applyBorder="1" applyFont="1">
      <alignment horizontal="center" vertical="center"/>
    </xf>
    <xf borderId="1" fillId="14" fontId="14" numFmtId="0" xfId="0" applyAlignment="1" applyBorder="1" applyFont="1">
      <alignment horizontal="center" vertical="center"/>
    </xf>
    <xf borderId="1" fillId="14" fontId="18" numFmtId="0" xfId="0" applyAlignment="1" applyBorder="1" applyFont="1">
      <alignment readingOrder="0" vertical="center"/>
    </xf>
    <xf borderId="4" fillId="14" fontId="14" numFmtId="0" xfId="0" applyAlignment="1" applyBorder="1" applyFont="1">
      <alignment horizontal="center" vertical="center"/>
    </xf>
    <xf borderId="1" fillId="14" fontId="94" numFmtId="0" xfId="0" applyAlignment="1" applyBorder="1" applyFont="1">
      <alignment horizontal="center" readingOrder="0" shrinkToFit="0" vertical="center" wrapText="1"/>
    </xf>
    <xf borderId="0" fillId="14" fontId="18" numFmtId="0" xfId="0" applyFont="1"/>
    <xf borderId="0" fillId="2" fontId="18" numFmtId="0" xfId="0" applyAlignment="1" applyFont="1">
      <alignment readingOrder="0"/>
    </xf>
    <xf borderId="1" fillId="2" fontId="14" numFmtId="0" xfId="0" applyAlignment="1" applyBorder="1" applyFont="1">
      <alignment horizontal="center" readingOrder="0" shrinkToFit="0" vertical="center" wrapText="0"/>
    </xf>
    <xf borderId="1" fillId="2" fontId="95" numFmtId="0" xfId="0" applyAlignment="1" applyBorder="1" applyFont="1">
      <alignment horizontal="center" readingOrder="0" shrinkToFit="0" vertical="center" wrapText="1"/>
    </xf>
    <xf borderId="0" fillId="2" fontId="96" numFmtId="0" xfId="0" applyAlignment="1" applyFont="1">
      <alignment horizontal="center" shrinkToFit="0" vertical="bottom" wrapText="1"/>
    </xf>
    <xf borderId="1" fillId="2" fontId="21" numFmtId="0" xfId="0" applyAlignment="1" applyBorder="1" applyFont="1">
      <alignment readingOrder="0" vertical="bottom"/>
    </xf>
    <xf borderId="1" fillId="14" fontId="13" numFmtId="0" xfId="0" applyAlignment="1" applyBorder="1" applyFont="1">
      <alignment horizontal="center" shrinkToFit="0" wrapText="1"/>
    </xf>
    <xf borderId="1" fillId="14" fontId="14" numFmtId="0" xfId="0" applyAlignment="1" applyBorder="1" applyFont="1">
      <alignment horizontal="center" shrinkToFit="0" wrapText="1"/>
    </xf>
    <xf borderId="1" fillId="14" fontId="14" numFmtId="164" xfId="0" applyAlignment="1" applyBorder="1" applyFont="1" applyNumberFormat="1">
      <alignment horizontal="center" shrinkToFit="0" wrapText="1"/>
    </xf>
    <xf borderId="1" fillId="14" fontId="14" numFmtId="165" xfId="0" applyAlignment="1" applyBorder="1" applyFont="1" applyNumberFormat="1">
      <alignment horizontal="center" shrinkToFit="0" wrapText="1"/>
    </xf>
    <xf borderId="1" fillId="14" fontId="14" numFmtId="0" xfId="0" applyAlignment="1" applyBorder="1" applyFont="1">
      <alignment horizontal="center" shrinkToFit="0" wrapText="0"/>
    </xf>
    <xf borderId="1" fillId="14" fontId="17" numFmtId="0" xfId="0" applyAlignment="1" applyBorder="1" applyFont="1">
      <alignment vertical="bottom"/>
    </xf>
    <xf borderId="1" fillId="14" fontId="13" numFmtId="0" xfId="0" applyAlignment="1" applyBorder="1" applyFont="1">
      <alignment horizontal="center"/>
    </xf>
    <xf borderId="1" fillId="14" fontId="14" numFmtId="0" xfId="0" applyAlignment="1" applyBorder="1" applyFont="1">
      <alignment horizontal="center"/>
    </xf>
    <xf borderId="1" fillId="14" fontId="17" numFmtId="0" xfId="0" applyBorder="1" applyFont="1"/>
    <xf borderId="1" fillId="14" fontId="95" numFmtId="0" xfId="0" applyAlignment="1" applyBorder="1" applyFont="1">
      <alignment horizontal="center" readingOrder="0" shrinkToFit="0" wrapText="1"/>
    </xf>
    <xf borderId="1" fillId="2" fontId="18" numFmtId="0" xfId="0" applyAlignment="1" applyBorder="1" applyFont="1">
      <alignment readingOrder="0"/>
    </xf>
    <xf borderId="4" fillId="12" fontId="14" numFmtId="0" xfId="0" applyAlignment="1" applyBorder="1" applyFont="1">
      <alignment horizontal="center" vertical="center"/>
    </xf>
    <xf borderId="1" fillId="0" fontId="23" numFmtId="0" xfId="0" applyAlignment="1" applyBorder="1" applyFont="1">
      <alignment horizontal="center" vertical="center"/>
    </xf>
    <xf borderId="1" fillId="0" fontId="97" numFmtId="0" xfId="0" applyAlignment="1" applyBorder="1" applyFont="1">
      <alignment horizontal="center" shrinkToFit="0" wrapText="1"/>
    </xf>
    <xf borderId="4" fillId="0" fontId="98" numFmtId="0" xfId="0" applyAlignment="1" applyBorder="1" applyFont="1">
      <alignment horizontal="center" shrinkToFit="0" vertical="center" wrapText="1"/>
    </xf>
    <xf borderId="1" fillId="0" fontId="99" numFmtId="0" xfId="0" applyAlignment="1" applyBorder="1" applyFont="1">
      <alignment horizontal="center" readingOrder="0" shrinkToFit="0" vertical="center" wrapText="1"/>
    </xf>
    <xf borderId="4" fillId="13" fontId="100" numFmtId="0" xfId="0" applyAlignment="1" applyBorder="1" applyFont="1">
      <alignment horizontal="center" shrinkToFit="0" vertical="center" wrapText="1"/>
    </xf>
    <xf borderId="0" fillId="0" fontId="18" numFmtId="0" xfId="0" applyAlignment="1" applyFont="1">
      <alignment horizontal="center" vertical="center"/>
    </xf>
    <xf borderId="1" fillId="0" fontId="14" numFmtId="0" xfId="0" applyAlignment="1" applyBorder="1" applyFont="1">
      <alignment horizontal="center" readingOrder="0" shrinkToFit="0" vertical="center" wrapText="1"/>
    </xf>
    <xf borderId="1" fillId="0" fontId="101" numFmtId="166" xfId="0" applyAlignment="1" applyBorder="1" applyFont="1" applyNumberFormat="1">
      <alignment horizontal="center" shrinkToFit="0" vertical="center" wrapText="1"/>
    </xf>
    <xf borderId="0" fillId="0" fontId="102" numFmtId="0" xfId="0" applyAlignment="1" applyFont="1">
      <alignment horizontal="center" shrinkToFit="0" vertical="center" wrapText="1"/>
    </xf>
    <xf borderId="1" fillId="0" fontId="17" numFmtId="0" xfId="0" applyAlignment="1" applyBorder="1" applyFont="1">
      <alignment horizontal="center" readingOrder="0" vertical="center"/>
    </xf>
    <xf borderId="1" fillId="0" fontId="103" numFmtId="0" xfId="0" applyAlignment="1" applyBorder="1" applyFont="1">
      <alignment horizontal="center" shrinkToFit="0" vertical="center" wrapText="1"/>
    </xf>
    <xf borderId="4" fillId="0" fontId="104" numFmtId="0" xfId="0" applyAlignment="1" applyBorder="1" applyFont="1">
      <alignment horizontal="center" readingOrder="0" shrinkToFit="0" vertical="center" wrapText="1"/>
    </xf>
    <xf borderId="1" fillId="0" fontId="13" numFmtId="0" xfId="0" applyAlignment="1" applyBorder="1" applyFont="1">
      <alignment horizontal="center"/>
    </xf>
    <xf borderId="1" fillId="0" fontId="14" numFmtId="0" xfId="0" applyAlignment="1" applyBorder="1" applyFont="1">
      <alignment horizontal="center" shrinkToFit="0" wrapText="1"/>
    </xf>
    <xf borderId="1" fillId="0" fontId="14" numFmtId="0" xfId="0" applyAlignment="1" applyBorder="1" applyFont="1">
      <alignment horizontal="center"/>
    </xf>
    <xf borderId="1" fillId="0" fontId="14" numFmtId="164" xfId="0" applyAlignment="1" applyBorder="1" applyFont="1" applyNumberFormat="1">
      <alignment horizontal="center"/>
    </xf>
    <xf borderId="1" fillId="0" fontId="14" numFmtId="165" xfId="0" applyAlignment="1" applyBorder="1" applyFont="1" applyNumberFormat="1">
      <alignment horizontal="center"/>
    </xf>
    <xf borderId="1" fillId="0" fontId="14" numFmtId="0" xfId="0" applyAlignment="1" applyBorder="1" applyFont="1">
      <alignment vertical="bottom"/>
    </xf>
    <xf borderId="1" fillId="0" fontId="14" numFmtId="165" xfId="0" applyAlignment="1" applyBorder="1" applyFont="1" applyNumberFormat="1">
      <alignment horizontal="center" shrinkToFit="0" wrapText="1"/>
    </xf>
    <xf borderId="1" fillId="0" fontId="15" numFmtId="0" xfId="0" applyAlignment="1" applyBorder="1" applyFont="1">
      <alignment shrinkToFit="0" vertical="bottom" wrapText="1"/>
    </xf>
    <xf borderId="0" fillId="0" fontId="18" numFmtId="0" xfId="0" applyAlignment="1" applyFont="1">
      <alignment readingOrder="0" vertical="center"/>
    </xf>
    <xf borderId="1" fillId="0" fontId="17" numFmtId="0" xfId="0" applyBorder="1" applyFont="1"/>
    <xf borderId="4" fillId="0" fontId="105" numFmtId="0" xfId="0" applyAlignment="1" applyBorder="1" applyFont="1">
      <alignment horizontal="center" shrinkToFit="0" wrapText="1"/>
    </xf>
    <xf borderId="1" fillId="0" fontId="21" numFmtId="0" xfId="0" applyAlignment="1" applyBorder="1" applyFont="1">
      <alignment horizontal="center" readingOrder="0" vertical="center"/>
    </xf>
    <xf borderId="0" fillId="0" fontId="13" numFmtId="0" xfId="0" applyAlignment="1" applyFont="1">
      <alignment horizontal="center" readingOrder="0" shrinkToFit="0" vertical="center" wrapText="1"/>
    </xf>
    <xf borderId="1" fillId="0" fontId="14" numFmtId="0" xfId="0" applyAlignment="1" applyBorder="1" applyFont="1">
      <alignment horizontal="center" vertical="center"/>
    </xf>
    <xf borderId="1" fillId="0" fontId="14" numFmtId="164" xfId="0" applyAlignment="1" applyBorder="1" applyFont="1" applyNumberFormat="1">
      <alignment horizontal="center" vertical="center"/>
    </xf>
    <xf borderId="1" fillId="0" fontId="14" numFmtId="165" xfId="0" applyAlignment="1" applyBorder="1" applyFont="1" applyNumberFormat="1">
      <alignment horizontal="center" vertical="center"/>
    </xf>
    <xf borderId="1" fillId="0" fontId="14" numFmtId="0" xfId="0" applyAlignment="1" applyBorder="1" applyFont="1">
      <alignment horizontal="center" readingOrder="0" vertical="center"/>
    </xf>
    <xf borderId="1" fillId="0" fontId="14" numFmtId="0" xfId="0" applyAlignment="1" applyBorder="1" applyFont="1">
      <alignment horizontal="center" shrinkToFit="0" vertical="center" wrapText="0"/>
    </xf>
    <xf borderId="1" fillId="0" fontId="14" numFmtId="0" xfId="0" applyAlignment="1" applyBorder="1" applyFont="1">
      <alignment horizontal="center" readingOrder="0" shrinkToFit="0" vertical="center" wrapText="0"/>
    </xf>
    <xf borderId="1" fillId="0" fontId="14" numFmtId="165" xfId="0" applyAlignment="1" applyBorder="1" applyFont="1" applyNumberFormat="1">
      <alignment horizontal="center" shrinkToFit="0" vertical="center" wrapText="0"/>
    </xf>
    <xf borderId="0" fillId="0" fontId="18" numFmtId="0" xfId="0" applyAlignment="1" applyFont="1">
      <alignment readingOrder="0"/>
    </xf>
    <xf borderId="2" fillId="0" fontId="13" numFmtId="0" xfId="0" applyAlignment="1" applyBorder="1" applyFont="1">
      <alignment horizontal="center" vertical="center"/>
    </xf>
    <xf borderId="1" fillId="0" fontId="106" numFmtId="0" xfId="0" applyAlignment="1" applyBorder="1" applyFont="1">
      <alignment horizontal="center" shrinkToFit="0" vertical="center" wrapText="1"/>
    </xf>
    <xf borderId="0" fillId="0" fontId="107" numFmtId="0" xfId="0" applyAlignment="1" applyFont="1">
      <alignment horizontal="center" readingOrder="0" shrinkToFit="0" vertical="center" wrapText="1"/>
    </xf>
    <xf borderId="4" fillId="0" fontId="14" numFmtId="0" xfId="0" applyAlignment="1" applyBorder="1" applyFont="1">
      <alignment horizontal="center" vertical="center"/>
    </xf>
    <xf borderId="4" fillId="0" fontId="18" numFmtId="0" xfId="0" applyAlignment="1" applyBorder="1" applyFont="1">
      <alignment readingOrder="0" vertical="center"/>
    </xf>
    <xf borderId="1" fillId="0" fontId="21" numFmtId="0" xfId="0" applyAlignment="1" applyBorder="1" applyFont="1">
      <alignment horizontal="center" readingOrder="0" shrinkToFit="0" vertical="center" wrapText="0"/>
    </xf>
    <xf borderId="0" fillId="0" fontId="18" numFmtId="0" xfId="0" applyAlignment="1" applyFont="1">
      <alignment horizontal="center" readingOrder="0" vertical="center"/>
    </xf>
    <xf borderId="1" fillId="0" fontId="13" numFmtId="0" xfId="0" applyAlignment="1" applyBorder="1" applyFont="1">
      <alignment horizontal="center" shrinkToFit="0" wrapText="1"/>
    </xf>
    <xf borderId="1" fillId="0" fontId="14" numFmtId="164" xfId="0" applyAlignment="1" applyBorder="1" applyFont="1" applyNumberFormat="1">
      <alignment horizontal="center" shrinkToFit="0" wrapText="1"/>
    </xf>
    <xf borderId="1" fillId="0" fontId="14" numFmtId="0" xfId="0" applyAlignment="1" applyBorder="1" applyFont="1">
      <alignment horizontal="center" shrinkToFit="0" wrapText="0"/>
    </xf>
    <xf borderId="1" fillId="0" fontId="17" numFmtId="0" xfId="0" applyAlignment="1" applyBorder="1" applyFont="1">
      <alignment vertical="bottom"/>
    </xf>
    <xf borderId="3" fillId="13" fontId="21" numFmtId="0" xfId="0" applyAlignment="1" applyBorder="1" applyFont="1">
      <alignment horizontal="center" readingOrder="0" vertical="center"/>
    </xf>
    <xf borderId="3" fillId="13" fontId="17" numFmtId="0" xfId="0" applyAlignment="1" applyBorder="1" applyFont="1">
      <alignment horizontal="center" vertical="center"/>
    </xf>
    <xf borderId="3" fillId="13" fontId="108" numFmtId="0" xfId="0" applyAlignment="1" applyBorder="1" applyFont="1">
      <alignment horizontal="center" readingOrder="0" vertical="center"/>
    </xf>
    <xf borderId="1" fillId="0" fontId="14" numFmtId="0" xfId="0" applyAlignment="1" applyBorder="1" applyFont="1">
      <alignment horizontal="center" readingOrder="0"/>
    </xf>
    <xf borderId="1" fillId="0" fontId="17" numFmtId="0" xfId="0" applyAlignment="1" applyBorder="1" applyFont="1">
      <alignment readingOrder="0"/>
    </xf>
    <xf borderId="1" fillId="0" fontId="13" numFmtId="0" xfId="0" applyAlignment="1" applyBorder="1" applyFont="1">
      <alignment horizontal="center" shrinkToFit="0" vertical="center" wrapText="1"/>
    </xf>
    <xf borderId="4" fillId="0" fontId="14" numFmtId="0" xfId="0" applyAlignment="1" applyBorder="1" applyFont="1">
      <alignment horizontal="center" readingOrder="0" vertical="center"/>
    </xf>
    <xf borderId="1" fillId="14" fontId="17" numFmtId="0" xfId="0" applyAlignment="1" applyBorder="1" applyFont="1">
      <alignment readingOrder="0"/>
    </xf>
    <xf borderId="1" fillId="13" fontId="13" numFmtId="0" xfId="0" applyAlignment="1" applyBorder="1" applyFont="1">
      <alignment horizontal="center" readingOrder="0" shrinkToFit="0" vertical="center" wrapText="1"/>
    </xf>
    <xf borderId="3" fillId="13" fontId="109" numFmtId="166" xfId="0" applyAlignment="1" applyBorder="1" applyFont="1" applyNumberFormat="1">
      <alignment horizontal="center" shrinkToFit="0" vertical="center" wrapText="1"/>
    </xf>
    <xf borderId="1" fillId="14" fontId="18" numFmtId="0" xfId="0" applyAlignment="1" applyBorder="1" applyFont="1">
      <alignment vertical="center"/>
    </xf>
    <xf borderId="1" fillId="14" fontId="110" numFmtId="0" xfId="0" applyAlignment="1" applyBorder="1" applyFont="1">
      <alignment horizontal="center" shrinkToFit="0" wrapText="1"/>
    </xf>
    <xf borderId="0" fillId="14" fontId="111" numFmtId="0" xfId="0" applyAlignment="1" applyFont="1">
      <alignment horizontal="center" shrinkToFit="0" wrapText="1"/>
    </xf>
    <xf borderId="1" fillId="13" fontId="14" numFmtId="0" xfId="0" applyAlignment="1" applyBorder="1" applyFont="1">
      <alignment horizontal="center" readingOrder="0" vertical="center"/>
    </xf>
    <xf borderId="1" fillId="13" fontId="14" numFmtId="0" xfId="0" applyAlignment="1" applyBorder="1" applyFont="1">
      <alignment horizontal="center" shrinkToFit="0" vertical="center" wrapText="0"/>
    </xf>
    <xf borderId="1" fillId="13" fontId="14" numFmtId="0" xfId="0" applyAlignment="1" applyBorder="1" applyFont="1">
      <alignment horizontal="center" readingOrder="0" shrinkToFit="0" vertical="center" wrapText="0"/>
    </xf>
    <xf borderId="1" fillId="13" fontId="14" numFmtId="165" xfId="0" applyAlignment="1" applyBorder="1" applyFont="1" applyNumberFormat="1">
      <alignment horizontal="center" shrinkToFit="0" vertical="center" wrapText="0"/>
    </xf>
    <xf borderId="4" fillId="13" fontId="14" numFmtId="0" xfId="0" applyAlignment="1" applyBorder="1" applyFont="1">
      <alignment horizontal="center" vertical="center"/>
    </xf>
    <xf borderId="0" fillId="13" fontId="18" numFmtId="0" xfId="0" applyAlignment="1" applyFont="1">
      <alignment readingOrder="0"/>
    </xf>
    <xf borderId="1" fillId="14" fontId="23" numFmtId="0" xfId="0" applyAlignment="1" applyBorder="1" applyFont="1">
      <alignment horizontal="center" vertical="center"/>
    </xf>
    <xf borderId="1" fillId="14" fontId="14" numFmtId="0" xfId="0" applyAlignment="1" applyBorder="1" applyFont="1">
      <alignment horizontal="center" readingOrder="0" vertical="center"/>
    </xf>
    <xf borderId="1" fillId="14" fontId="112" numFmtId="0" xfId="0" applyAlignment="1" applyBorder="1" applyFont="1">
      <alignment horizontal="center" shrinkToFit="0" vertical="center" wrapText="1"/>
    </xf>
    <xf borderId="0" fillId="14" fontId="113" numFmtId="0" xfId="0" applyAlignment="1" applyFont="1">
      <alignment horizontal="center" shrinkToFit="0" vertical="center" wrapText="1"/>
    </xf>
    <xf borderId="1" fillId="14" fontId="14" numFmtId="164" xfId="0" applyAlignment="1" applyBorder="1" applyFont="1" applyNumberFormat="1">
      <alignment horizontal="center"/>
    </xf>
    <xf borderId="1" fillId="14" fontId="14" numFmtId="165" xfId="0" applyAlignment="1" applyBorder="1" applyFont="1" applyNumberFormat="1">
      <alignment horizontal="center"/>
    </xf>
    <xf borderId="1" fillId="14" fontId="14" numFmtId="0" xfId="0" applyAlignment="1" applyBorder="1" applyFont="1">
      <alignment vertical="bottom"/>
    </xf>
    <xf borderId="1" fillId="14" fontId="15" numFmtId="0" xfId="0" applyAlignment="1" applyBorder="1" applyFont="1">
      <alignment shrinkToFit="0" vertical="bottom" wrapText="1"/>
    </xf>
    <xf borderId="1" fillId="2" fontId="95" numFmtId="0" xfId="0" applyAlignment="1" applyBorder="1" applyFont="1">
      <alignment horizontal="center" readingOrder="0" shrinkToFit="0" wrapText="1"/>
    </xf>
    <xf borderId="1" fillId="2" fontId="13" numFmtId="0" xfId="0" applyAlignment="1" applyBorder="1" applyFont="1">
      <alignment horizontal="center" shrinkToFit="0" wrapText="1"/>
    </xf>
    <xf borderId="1" fillId="2" fontId="14" numFmtId="0" xfId="0" applyAlignment="1" applyBorder="1" applyFont="1">
      <alignment horizontal="center" shrinkToFit="0" wrapText="1"/>
    </xf>
    <xf borderId="1" fillId="2" fontId="14" numFmtId="164" xfId="0" applyAlignment="1" applyBorder="1" applyFont="1" applyNumberFormat="1">
      <alignment horizontal="center" shrinkToFit="0" wrapText="1"/>
    </xf>
    <xf borderId="1" fillId="2" fontId="14" numFmtId="165" xfId="0" applyAlignment="1" applyBorder="1" applyFont="1" applyNumberFormat="1">
      <alignment horizontal="center" shrinkToFit="0" wrapText="1"/>
    </xf>
    <xf borderId="1" fillId="2" fontId="14" numFmtId="0" xfId="0" applyAlignment="1" applyBorder="1" applyFont="1">
      <alignment horizontal="center" shrinkToFit="0" wrapText="0"/>
    </xf>
    <xf borderId="1" fillId="2" fontId="17" numFmtId="0" xfId="0" applyAlignment="1" applyBorder="1" applyFont="1">
      <alignment vertical="bottom"/>
    </xf>
    <xf borderId="1" fillId="2" fontId="13" numFmtId="0" xfId="0" applyAlignment="1" applyBorder="1" applyFont="1">
      <alignment horizontal="center"/>
    </xf>
    <xf borderId="1" fillId="2" fontId="14" numFmtId="0" xfId="0" applyAlignment="1" applyBorder="1" applyFont="1">
      <alignment horizontal="center"/>
    </xf>
    <xf borderId="1" fillId="2" fontId="18" numFmtId="0" xfId="0" applyAlignment="1" applyBorder="1" applyFont="1">
      <alignment vertical="center"/>
    </xf>
    <xf borderId="1" fillId="2" fontId="17" numFmtId="0" xfId="0" applyBorder="1" applyFont="1"/>
    <xf borderId="1" fillId="2" fontId="18" numFmtId="0" xfId="0" applyAlignment="1" applyBorder="1" applyFont="1">
      <alignment readingOrder="0" vertical="center"/>
    </xf>
    <xf borderId="1" fillId="2" fontId="14" numFmtId="0" xfId="0" applyAlignment="1" applyBorder="1" applyFont="1">
      <alignment horizontal="center" readingOrder="0" shrinkToFit="0" wrapText="1"/>
    </xf>
    <xf borderId="1" fillId="2" fontId="95" numFmtId="0" xfId="0" applyAlignment="1" applyBorder="1" applyFont="1">
      <alignment horizontal="center" readingOrder="0" shrinkToFit="0" wrapText="1"/>
    </xf>
    <xf borderId="1" fillId="4" fontId="13" numFmtId="164" xfId="0" applyAlignment="1" applyBorder="1" applyFont="1" applyNumberFormat="1">
      <alignment horizontal="center" vertical="center"/>
    </xf>
    <xf borderId="1" fillId="4" fontId="13" numFmtId="0" xfId="0" applyAlignment="1" applyBorder="1" applyFont="1">
      <alignment horizontal="center" shrinkToFit="0" vertical="center" wrapText="0"/>
    </xf>
    <xf borderId="1" fillId="4" fontId="95" numFmtId="0" xfId="0" applyAlignment="1" applyBorder="1" applyFont="1">
      <alignment horizontal="center" shrinkToFit="0" vertical="center" wrapText="1"/>
    </xf>
    <xf borderId="4" fillId="4" fontId="95" numFmtId="0" xfId="0" applyAlignment="1" applyBorder="1" applyFont="1">
      <alignment horizontal="center" shrinkToFit="0" vertical="center" wrapText="1"/>
    </xf>
    <xf borderId="1" fillId="2" fontId="95" numFmtId="0" xfId="0" applyAlignment="1" applyBorder="1" applyFont="1">
      <alignment horizontal="center" readingOrder="0" shrinkToFit="0" vertical="center" wrapText="1"/>
    </xf>
    <xf borderId="0" fillId="2" fontId="95" numFmtId="0" xfId="0" applyAlignment="1" applyFont="1">
      <alignment horizontal="center" shrinkToFit="0" vertical="center" wrapText="1"/>
    </xf>
    <xf borderId="0" fillId="2" fontId="18" numFmtId="0" xfId="0" applyFont="1"/>
    <xf borderId="0" fillId="0" fontId="18" numFmtId="0" xfId="0" applyFont="1"/>
    <xf borderId="0" fillId="0" fontId="18" numFmtId="164" xfId="0" applyFont="1" applyNumberFormat="1"/>
    <xf borderId="0" fillId="0" fontId="18" numFmtId="165" xfId="0" applyFont="1" applyNumberFormat="1"/>
    <xf borderId="3" fillId="0" fontId="14" numFmtId="0" xfId="0" applyAlignment="1" applyBorder="1" applyFont="1">
      <alignment horizontal="center" shrinkToFit="0" wrapText="1"/>
    </xf>
    <xf borderId="3" fillId="0" fontId="14" numFmtId="0" xfId="0" applyAlignment="1" applyBorder="1" applyFont="1">
      <alignment horizontal="center"/>
    </xf>
    <xf borderId="3" fillId="0" fontId="14" numFmtId="164" xfId="0" applyAlignment="1" applyBorder="1" applyFont="1" applyNumberFormat="1">
      <alignment horizontal="center"/>
    </xf>
    <xf borderId="3" fillId="0" fontId="14" numFmtId="165" xfId="0" applyAlignment="1" applyBorder="1" applyFont="1" applyNumberFormat="1">
      <alignment horizontal="center"/>
    </xf>
    <xf borderId="3" fillId="0" fontId="14" numFmtId="0" xfId="0" applyAlignment="1" applyBorder="1" applyFont="1">
      <alignment horizontal="center" shrinkToFit="0" wrapText="0"/>
    </xf>
    <xf borderId="3" fillId="0" fontId="14" numFmtId="0" xfId="0" applyAlignment="1" applyBorder="1" applyFont="1">
      <alignment horizontal="center" readingOrder="0" shrinkToFit="0" wrapText="0"/>
    </xf>
    <xf borderId="3" fillId="0" fontId="14" numFmtId="165" xfId="0" applyAlignment="1" applyBorder="1" applyFont="1" applyNumberFormat="1">
      <alignment horizontal="center" shrinkToFit="0" wrapText="0"/>
    </xf>
    <xf borderId="3" fillId="0" fontId="15" numFmtId="0" xfId="0" applyAlignment="1" applyBorder="1" applyFont="1">
      <alignment horizontal="center" shrinkToFit="0" wrapText="1"/>
    </xf>
    <xf borderId="3" fillId="0" fontId="13" numFmtId="0" xfId="0" applyAlignment="1" applyBorder="1" applyFont="1">
      <alignment horizontal="center"/>
    </xf>
    <xf borderId="3" fillId="0" fontId="23" numFmtId="0" xfId="0" applyAlignment="1" applyBorder="1" applyFont="1">
      <alignment horizontal="center"/>
    </xf>
    <xf borderId="3" fillId="0" fontId="14" numFmtId="0" xfId="0" applyAlignment="1" applyBorder="1" applyFont="1">
      <alignment horizontal="center"/>
    </xf>
    <xf borderId="3" fillId="0" fontId="18" numFmtId="0" xfId="0" applyBorder="1" applyFont="1"/>
    <xf borderId="3" fillId="0" fontId="18" numFmtId="0" xfId="0" applyAlignment="1" applyBorder="1" applyFont="1">
      <alignment readingOrder="0"/>
    </xf>
    <xf borderId="3" fillId="0" fontId="114" numFmtId="0" xfId="0" applyAlignment="1" applyBorder="1" applyFont="1">
      <alignment horizontal="center" shrinkToFit="0" wrapText="1"/>
    </xf>
    <xf borderId="6" fillId="0" fontId="115" numFmtId="0" xfId="0" applyAlignment="1" applyBorder="1" applyFont="1">
      <alignment horizontal="center" shrinkToFit="0" wrapText="1"/>
    </xf>
    <xf borderId="7" fillId="0" fontId="13" numFmtId="0" xfId="0" applyAlignment="1" applyBorder="1" applyFont="1">
      <alignment horizontal="center"/>
    </xf>
    <xf borderId="8" fillId="0" fontId="14" numFmtId="0" xfId="0" applyAlignment="1" applyBorder="1" applyFont="1">
      <alignment horizontal="center" shrinkToFit="0" wrapText="1"/>
    </xf>
    <xf borderId="8" fillId="0" fontId="14" numFmtId="0" xfId="0" applyAlignment="1" applyBorder="1" applyFont="1">
      <alignment horizontal="center"/>
    </xf>
    <xf borderId="8" fillId="0" fontId="14" numFmtId="164" xfId="0" applyAlignment="1" applyBorder="1" applyFont="1" applyNumberFormat="1">
      <alignment horizontal="center"/>
    </xf>
    <xf borderId="8" fillId="0" fontId="14" numFmtId="165" xfId="0" applyAlignment="1" applyBorder="1" applyFont="1" applyNumberFormat="1">
      <alignment horizontal="center"/>
    </xf>
    <xf borderId="8" fillId="0" fontId="14" numFmtId="0" xfId="0" applyAlignment="1" applyBorder="1" applyFont="1">
      <alignment horizontal="center" shrinkToFit="0" wrapText="0"/>
    </xf>
    <xf borderId="8" fillId="0" fontId="14" numFmtId="165" xfId="0" applyAlignment="1" applyBorder="1" applyFont="1" applyNumberFormat="1">
      <alignment horizontal="center" shrinkToFit="0" wrapText="0"/>
    </xf>
    <xf borderId="8" fillId="0" fontId="15" numFmtId="0" xfId="0" applyAlignment="1" applyBorder="1" applyFont="1">
      <alignment horizontal="center" shrinkToFit="0" wrapText="1"/>
    </xf>
    <xf borderId="8" fillId="0" fontId="13" numFmtId="0" xfId="0" applyAlignment="1" applyBorder="1" applyFont="1">
      <alignment horizontal="center"/>
    </xf>
    <xf borderId="8" fillId="0" fontId="23" numFmtId="0" xfId="0" applyAlignment="1" applyBorder="1" applyFont="1">
      <alignment horizontal="center"/>
    </xf>
    <xf borderId="8" fillId="0" fontId="14" numFmtId="0" xfId="0" applyAlignment="1" applyBorder="1" applyFont="1">
      <alignment horizontal="center"/>
    </xf>
    <xf borderId="0" fillId="0" fontId="18" numFmtId="0" xfId="0" applyFont="1"/>
    <xf borderId="7" fillId="2" fontId="13" numFmtId="0" xfId="0" applyAlignment="1" applyBorder="1" applyFont="1">
      <alignment horizontal="center" shrinkToFit="0" wrapText="1"/>
    </xf>
    <xf borderId="8" fillId="2" fontId="14" numFmtId="0" xfId="0" applyAlignment="1" applyBorder="1" applyFont="1">
      <alignment horizontal="center" shrinkToFit="0" wrapText="1"/>
    </xf>
    <xf borderId="8" fillId="2" fontId="14" numFmtId="164" xfId="0" applyAlignment="1" applyBorder="1" applyFont="1" applyNumberFormat="1">
      <alignment horizontal="center" shrinkToFit="0" wrapText="1"/>
    </xf>
    <xf borderId="8" fillId="2" fontId="14" numFmtId="165" xfId="0" applyAlignment="1" applyBorder="1" applyFont="1" applyNumberFormat="1">
      <alignment horizontal="center" shrinkToFit="0" wrapText="1"/>
    </xf>
    <xf borderId="8" fillId="2" fontId="14" numFmtId="0" xfId="0" applyAlignment="1" applyBorder="1" applyFont="1">
      <alignment horizontal="center" shrinkToFit="0" wrapText="0"/>
    </xf>
    <xf borderId="8" fillId="2" fontId="18" numFmtId="0" xfId="0" applyBorder="1" applyFont="1"/>
    <xf borderId="8" fillId="2" fontId="13" numFmtId="0" xfId="0" applyAlignment="1" applyBorder="1" applyFont="1">
      <alignment horizontal="center"/>
    </xf>
    <xf borderId="8" fillId="2" fontId="16" numFmtId="0" xfId="0" applyAlignment="1" applyBorder="1" applyFont="1">
      <alignment horizontal="center"/>
    </xf>
    <xf borderId="8" fillId="2" fontId="14" numFmtId="0" xfId="0" applyAlignment="1" applyBorder="1" applyFont="1">
      <alignment horizontal="center"/>
    </xf>
    <xf borderId="0" fillId="2" fontId="18" numFmtId="0" xfId="0" applyAlignment="1" applyFont="1">
      <alignment readingOrder="0"/>
    </xf>
    <xf borderId="0" fillId="2" fontId="18" numFmtId="0" xfId="0" applyFont="1"/>
    <xf borderId="7" fillId="10" fontId="13" numFmtId="0" xfId="0" applyAlignment="1" applyBorder="1" applyFont="1">
      <alignment horizontal="center" shrinkToFit="0" wrapText="1"/>
    </xf>
    <xf borderId="8" fillId="10" fontId="14" numFmtId="0" xfId="0" applyAlignment="1" applyBorder="1" applyFont="1">
      <alignment horizontal="center" shrinkToFit="0" wrapText="1"/>
    </xf>
    <xf borderId="8" fillId="10" fontId="14" numFmtId="164" xfId="0" applyAlignment="1" applyBorder="1" applyFont="1" applyNumberFormat="1">
      <alignment horizontal="center" shrinkToFit="0" wrapText="1"/>
    </xf>
    <xf borderId="8" fillId="10" fontId="14" numFmtId="165" xfId="0" applyAlignment="1" applyBorder="1" applyFont="1" applyNumberFormat="1">
      <alignment horizontal="center" shrinkToFit="0" wrapText="1"/>
    </xf>
    <xf borderId="8" fillId="10" fontId="14" numFmtId="0" xfId="0" applyAlignment="1" applyBorder="1" applyFont="1">
      <alignment horizontal="center" shrinkToFit="0" wrapText="0"/>
    </xf>
    <xf borderId="8" fillId="10" fontId="18" numFmtId="0" xfId="0" applyBorder="1" applyFont="1"/>
    <xf borderId="8" fillId="10" fontId="13" numFmtId="0" xfId="0" applyAlignment="1" applyBorder="1" applyFont="1">
      <alignment horizontal="center"/>
    </xf>
    <xf borderId="8" fillId="10" fontId="16" numFmtId="0" xfId="0" applyAlignment="1" applyBorder="1" applyFont="1">
      <alignment horizontal="center"/>
    </xf>
    <xf borderId="8" fillId="10" fontId="14" numFmtId="0" xfId="0" applyAlignment="1" applyBorder="1" applyFont="1">
      <alignment horizontal="center"/>
    </xf>
    <xf borderId="7" fillId="0" fontId="13" numFmtId="0" xfId="0" applyAlignment="1" applyBorder="1" applyFont="1">
      <alignment horizontal="center" shrinkToFit="0" wrapText="1"/>
    </xf>
    <xf borderId="8" fillId="0" fontId="14" numFmtId="164" xfId="0" applyAlignment="1" applyBorder="1" applyFont="1" applyNumberFormat="1">
      <alignment horizontal="center" shrinkToFit="0" wrapText="1"/>
    </xf>
    <xf borderId="8" fillId="0" fontId="14" numFmtId="165" xfId="0" applyAlignment="1" applyBorder="1" applyFont="1" applyNumberFormat="1">
      <alignment horizontal="center" shrinkToFit="0" wrapText="1"/>
    </xf>
    <xf borderId="8" fillId="0" fontId="18" numFmtId="0" xfId="0" applyBorder="1" applyFont="1"/>
    <xf borderId="8" fillId="0" fontId="16" numFmtId="0" xfId="0" applyAlignment="1" applyBorder="1" applyFont="1">
      <alignment horizontal="center"/>
    </xf>
    <xf borderId="8" fillId="2" fontId="14" numFmtId="165" xfId="0" applyAlignment="1" applyBorder="1" applyFont="1" applyNumberFormat="1">
      <alignment horizontal="center" shrinkToFit="0" wrapText="0"/>
    </xf>
    <xf borderId="7" fillId="10" fontId="13" numFmtId="0" xfId="0" applyAlignment="1" applyBorder="1" applyFont="1">
      <alignment horizontal="center"/>
    </xf>
    <xf borderId="8" fillId="10" fontId="14" numFmtId="164" xfId="0" applyAlignment="1" applyBorder="1" applyFont="1" applyNumberFormat="1">
      <alignment horizontal="center"/>
    </xf>
    <xf borderId="8" fillId="10" fontId="14" numFmtId="165" xfId="0" applyAlignment="1" applyBorder="1" applyFont="1" applyNumberFormat="1">
      <alignment horizontal="center"/>
    </xf>
    <xf borderId="8" fillId="10" fontId="14" numFmtId="165" xfId="0" applyAlignment="1" applyBorder="1" applyFont="1" applyNumberFormat="1">
      <alignment horizontal="center" shrinkToFit="0" wrapText="0"/>
    </xf>
    <xf borderId="8" fillId="10" fontId="15" numFmtId="0" xfId="0" applyAlignment="1" applyBorder="1" applyFont="1">
      <alignment horizontal="center" shrinkToFit="0" wrapText="1"/>
    </xf>
    <xf borderId="7" fillId="2" fontId="13" numFmtId="0" xfId="0" applyAlignment="1" applyBorder="1" applyFont="1">
      <alignment horizontal="center"/>
    </xf>
    <xf borderId="8" fillId="2" fontId="14" numFmtId="164" xfId="0" applyAlignment="1" applyBorder="1" applyFont="1" applyNumberFormat="1">
      <alignment horizontal="center"/>
    </xf>
    <xf borderId="8" fillId="2" fontId="14" numFmtId="165" xfId="0" applyAlignment="1" applyBorder="1" applyFont="1" applyNumberFormat="1">
      <alignment horizontal="center"/>
    </xf>
    <xf borderId="8" fillId="2" fontId="15" numFmtId="0" xfId="0" applyAlignment="1" applyBorder="1" applyFont="1">
      <alignment horizontal="center" shrinkToFit="0" wrapText="1"/>
    </xf>
    <xf borderId="9" fillId="2" fontId="18" numFmtId="0" xfId="0" applyAlignment="1" applyBorder="1" applyFont="1">
      <alignment readingOrder="0"/>
    </xf>
    <xf borderId="9" fillId="2" fontId="18" numFmtId="0" xfId="0" applyBorder="1" applyFont="1"/>
    <xf borderId="9" fillId="2" fontId="116" numFmtId="0" xfId="0" applyAlignment="1" applyBorder="1" applyFont="1">
      <alignment horizontal="center" shrinkToFit="0" wrapText="1"/>
    </xf>
    <xf borderId="7" fillId="2" fontId="20" numFmtId="0" xfId="0" applyAlignment="1" applyBorder="1" applyFont="1">
      <alignment horizontal="center"/>
    </xf>
    <xf borderId="8" fillId="2" fontId="21" numFmtId="0" xfId="0" applyAlignment="1" applyBorder="1" applyFont="1">
      <alignment horizontal="center"/>
    </xf>
    <xf borderId="8" fillId="2" fontId="21" numFmtId="0" xfId="0" applyAlignment="1" applyBorder="1" applyFont="1">
      <alignment horizontal="center" shrinkToFit="0" wrapText="0"/>
    </xf>
    <xf borderId="8" fillId="2" fontId="18" numFmtId="0" xfId="0" applyAlignment="1" applyBorder="1" applyFont="1">
      <alignment readingOrder="0"/>
    </xf>
    <xf borderId="8" fillId="2" fontId="18" numFmtId="0" xfId="0" applyBorder="1" applyFont="1"/>
    <xf borderId="9" fillId="2" fontId="18" numFmtId="0" xfId="0" applyAlignment="1" applyBorder="1" applyFont="1">
      <alignment horizontal="center"/>
    </xf>
    <xf borderId="7" fillId="10" fontId="20" numFmtId="0" xfId="0" applyAlignment="1" applyBorder="1" applyFont="1">
      <alignment horizontal="center"/>
    </xf>
    <xf borderId="8" fillId="10" fontId="21" numFmtId="0" xfId="0" applyAlignment="1" applyBorder="1" applyFont="1">
      <alignment horizontal="center"/>
    </xf>
    <xf borderId="8" fillId="10" fontId="21" numFmtId="0" xfId="0" applyAlignment="1" applyBorder="1" applyFont="1">
      <alignment horizontal="center" shrinkToFit="0" wrapText="0"/>
    </xf>
    <xf borderId="0" fillId="2" fontId="18" numFmtId="0" xfId="0" applyAlignment="1" applyFont="1">
      <alignment horizontal="center" vertical="center"/>
    </xf>
    <xf borderId="7" fillId="15" fontId="20" numFmtId="0" xfId="0" applyAlignment="1" applyBorder="1" applyFill="1" applyFont="1">
      <alignment horizontal="center"/>
    </xf>
    <xf borderId="8" fillId="15" fontId="14" numFmtId="0" xfId="0" applyAlignment="1" applyBorder="1" applyFont="1">
      <alignment horizontal="center" shrinkToFit="0" wrapText="1"/>
    </xf>
    <xf borderId="8" fillId="15" fontId="14" numFmtId="164" xfId="0" applyAlignment="1" applyBorder="1" applyFont="1" applyNumberFormat="1">
      <alignment horizontal="center" shrinkToFit="0" wrapText="1"/>
    </xf>
    <xf borderId="8" fillId="15" fontId="14" numFmtId="165" xfId="0" applyAlignment="1" applyBorder="1" applyFont="1" applyNumberFormat="1">
      <alignment horizontal="center" shrinkToFit="0" wrapText="1"/>
    </xf>
    <xf borderId="8" fillId="15" fontId="21" numFmtId="0" xfId="0" applyAlignment="1" applyBorder="1" applyFont="1">
      <alignment horizontal="center"/>
    </xf>
    <xf borderId="8" fillId="15" fontId="21" numFmtId="0" xfId="0" applyAlignment="1" applyBorder="1" applyFont="1">
      <alignment horizontal="center" shrinkToFit="0" wrapText="0"/>
    </xf>
    <xf borderId="8" fillId="15" fontId="18" numFmtId="0" xfId="0" applyBorder="1" applyFont="1"/>
    <xf borderId="8" fillId="15" fontId="15" numFmtId="0" xfId="0" applyAlignment="1" applyBorder="1" applyFont="1">
      <alignment horizontal="center" shrinkToFit="0" wrapText="1"/>
    </xf>
    <xf borderId="8" fillId="15" fontId="13" numFmtId="0" xfId="0" applyAlignment="1" applyBorder="1" applyFont="1">
      <alignment horizontal="center"/>
    </xf>
    <xf borderId="8" fillId="15" fontId="16" numFmtId="0" xfId="0" applyAlignment="1" applyBorder="1" applyFont="1">
      <alignment horizontal="center"/>
    </xf>
    <xf borderId="8" fillId="15" fontId="14" numFmtId="0" xfId="0" applyAlignment="1" applyBorder="1" applyFont="1">
      <alignment horizontal="center"/>
    </xf>
    <xf borderId="8" fillId="15" fontId="18" numFmtId="0" xfId="0" applyAlignment="1" applyBorder="1" applyFont="1">
      <alignment readingOrder="0"/>
    </xf>
    <xf borderId="9" fillId="15" fontId="18" numFmtId="0" xfId="0" applyAlignment="1" applyBorder="1" applyFont="1">
      <alignment horizontal="center"/>
    </xf>
    <xf borderId="0" fillId="15" fontId="18" numFmtId="0" xfId="0" applyFont="1"/>
    <xf borderId="0" fillId="15" fontId="18" numFmtId="0" xfId="0" applyAlignment="1" applyFont="1">
      <alignment horizontal="center" vertical="center"/>
    </xf>
    <xf borderId="1" fillId="2" fontId="13" numFmtId="0" xfId="0" applyAlignment="1" applyBorder="1" applyFont="1">
      <alignment horizontal="center" shrinkToFit="0" wrapText="1"/>
    </xf>
    <xf borderId="3" fillId="2" fontId="14" numFmtId="0" xfId="0" applyAlignment="1" applyBorder="1" applyFont="1">
      <alignment horizontal="center" shrinkToFit="0" wrapText="1"/>
    </xf>
    <xf borderId="3" fillId="2" fontId="14" numFmtId="164" xfId="0" applyAlignment="1" applyBorder="1" applyFont="1" applyNumberFormat="1">
      <alignment horizontal="center" shrinkToFit="0" wrapText="1"/>
    </xf>
    <xf borderId="3" fillId="2" fontId="14" numFmtId="165" xfId="0" applyAlignment="1" applyBorder="1" applyFont="1" applyNumberFormat="1">
      <alignment horizontal="center" shrinkToFit="0" wrapText="1"/>
    </xf>
    <xf borderId="3" fillId="2" fontId="14" numFmtId="0" xfId="0" applyAlignment="1" applyBorder="1" applyFont="1">
      <alignment horizontal="center" shrinkToFit="0" wrapText="0"/>
    </xf>
    <xf borderId="3" fillId="2" fontId="18" numFmtId="0" xfId="0" applyBorder="1" applyFont="1"/>
    <xf borderId="3" fillId="2" fontId="13" numFmtId="0" xfId="0" applyAlignment="1" applyBorder="1" applyFont="1">
      <alignment horizontal="center"/>
    </xf>
    <xf borderId="3" fillId="2" fontId="14" numFmtId="0" xfId="0" applyAlignment="1" applyBorder="1" applyFont="1">
      <alignment horizontal="center"/>
    </xf>
    <xf borderId="3" fillId="2" fontId="18" numFmtId="0" xfId="0" applyAlignment="1" applyBorder="1" applyFont="1">
      <alignment readingOrder="0"/>
    </xf>
    <xf borderId="3" fillId="2" fontId="117" numFmtId="0" xfId="0" applyAlignment="1" applyBorder="1" applyFont="1">
      <alignment horizontal="center" shrinkToFit="0" wrapText="1"/>
    </xf>
    <xf borderId="0" fillId="2" fontId="18" numFmtId="0" xfId="0" applyAlignment="1" applyFont="1">
      <alignment vertical="bottom"/>
    </xf>
    <xf borderId="10" fillId="2" fontId="18" numFmtId="0" xfId="0" applyAlignment="1" applyBorder="1" applyFont="1">
      <alignment vertical="bottom"/>
    </xf>
    <xf borderId="8" fillId="10" fontId="18" numFmtId="0" xfId="0" applyAlignment="1" applyBorder="1" applyFont="1">
      <alignment readingOrder="0"/>
    </xf>
    <xf borderId="8" fillId="10" fontId="118" numFmtId="0" xfId="0" applyAlignment="1" applyBorder="1" applyFont="1">
      <alignment horizontal="center" shrinkToFit="0" wrapText="1"/>
    </xf>
    <xf borderId="0" fillId="10" fontId="18" numFmtId="0" xfId="0" applyAlignment="1" applyFont="1">
      <alignment vertical="bottom"/>
    </xf>
    <xf borderId="8" fillId="2" fontId="18" numFmtId="0" xfId="0" applyAlignment="1" applyBorder="1" applyFont="1">
      <alignment readingOrder="0"/>
    </xf>
    <xf borderId="8" fillId="2" fontId="119" numFmtId="0" xfId="0" applyAlignment="1" applyBorder="1" applyFont="1">
      <alignment horizontal="center" shrinkToFit="0" wrapText="1"/>
    </xf>
    <xf borderId="9" fillId="10" fontId="18" numFmtId="0" xfId="0" applyAlignment="1" applyBorder="1" applyFont="1">
      <alignment vertical="bottom"/>
    </xf>
    <xf borderId="8" fillId="2" fontId="18" numFmtId="0" xfId="0" applyAlignment="1" applyBorder="1" applyFont="1">
      <alignment vertical="bottom"/>
    </xf>
    <xf borderId="7" fillId="4" fontId="20" numFmtId="0" xfId="0" applyAlignment="1" applyBorder="1" applyFont="1">
      <alignment horizontal="center"/>
    </xf>
    <xf borderId="8" fillId="4" fontId="14" numFmtId="0" xfId="0" applyAlignment="1" applyBorder="1" applyFont="1">
      <alignment horizontal="center" shrinkToFit="0" wrapText="1"/>
    </xf>
    <xf borderId="8" fillId="4" fontId="14" numFmtId="164" xfId="0" applyAlignment="1" applyBorder="1" applyFont="1" applyNumberFormat="1">
      <alignment horizontal="center" shrinkToFit="0" wrapText="1"/>
    </xf>
    <xf borderId="8" fillId="4" fontId="14" numFmtId="165" xfId="0" applyAlignment="1" applyBorder="1" applyFont="1" applyNumberFormat="1">
      <alignment horizontal="center" shrinkToFit="0" wrapText="1"/>
    </xf>
    <xf borderId="8" fillId="4" fontId="21" numFmtId="0" xfId="0" applyAlignment="1" applyBorder="1" applyFont="1">
      <alignment horizontal="center"/>
    </xf>
    <xf borderId="8" fillId="4" fontId="21" numFmtId="0" xfId="0" applyAlignment="1" applyBorder="1" applyFont="1">
      <alignment horizontal="center" shrinkToFit="0" wrapText="0"/>
    </xf>
    <xf borderId="11" fillId="4" fontId="21" numFmtId="0" xfId="0" applyAlignment="1" applyBorder="1" applyFont="1">
      <alignment horizontal="center" shrinkToFit="0" wrapText="0"/>
    </xf>
    <xf borderId="11" fillId="4" fontId="18" numFmtId="0" xfId="0" applyBorder="1" applyFont="1"/>
    <xf borderId="8" fillId="4" fontId="18" numFmtId="0" xfId="0" applyBorder="1" applyFont="1"/>
    <xf borderId="8" fillId="4" fontId="15" numFmtId="0" xfId="0" applyAlignment="1" applyBorder="1" applyFont="1">
      <alignment horizontal="center" shrinkToFit="0" wrapText="1"/>
    </xf>
    <xf borderId="8" fillId="4" fontId="13" numFmtId="0" xfId="0" applyAlignment="1" applyBorder="1" applyFont="1">
      <alignment horizontal="center"/>
    </xf>
    <xf borderId="8" fillId="4" fontId="14" numFmtId="0" xfId="0" applyAlignment="1" applyBorder="1" applyFont="1">
      <alignment horizontal="center"/>
    </xf>
    <xf borderId="8" fillId="4" fontId="18" numFmtId="0" xfId="0" applyAlignment="1" applyBorder="1" applyFont="1">
      <alignment readingOrder="0"/>
    </xf>
    <xf borderId="8" fillId="4" fontId="120" numFmtId="0" xfId="0" applyAlignment="1" applyBorder="1" applyFont="1">
      <alignment horizontal="center" shrinkToFit="0" wrapText="1"/>
    </xf>
    <xf borderId="8" fillId="4" fontId="121" numFmtId="0" xfId="0" applyAlignment="1" applyBorder="1" applyFont="1">
      <alignment horizontal="center" shrinkToFit="0" wrapText="1"/>
    </xf>
    <xf borderId="8" fillId="2" fontId="122" numFmtId="0" xfId="0" applyAlignment="1" applyBorder="1" applyFont="1">
      <alignment horizontal="center" shrinkToFit="0" wrapText="1"/>
    </xf>
    <xf borderId="3" fillId="2" fontId="14" numFmtId="164" xfId="0" applyAlignment="1" applyBorder="1" applyFont="1" applyNumberFormat="1">
      <alignment horizontal="center"/>
    </xf>
    <xf borderId="3" fillId="2" fontId="14" numFmtId="165" xfId="0" applyAlignment="1" applyBorder="1" applyFont="1" applyNumberFormat="1">
      <alignment horizontal="center"/>
    </xf>
    <xf borderId="3" fillId="2" fontId="15" numFmtId="0" xfId="0" applyAlignment="1" applyBorder="1" applyFont="1">
      <alignment horizontal="center" shrinkToFit="0" wrapText="1"/>
    </xf>
    <xf borderId="3" fillId="2" fontId="23" numFmtId="0" xfId="0" applyAlignment="1" applyBorder="1" applyFont="1">
      <alignment horizontal="center"/>
    </xf>
    <xf borderId="3" fillId="2" fontId="123" numFmtId="0" xfId="0" applyAlignment="1" applyBorder="1" applyFont="1">
      <alignment horizontal="center" shrinkToFit="0" vertical="bottom" wrapText="1"/>
    </xf>
    <xf borderId="8" fillId="10" fontId="23" numFmtId="0" xfId="0" applyAlignment="1" applyBorder="1" applyFont="1">
      <alignment horizontal="center"/>
    </xf>
    <xf borderId="8" fillId="2" fontId="124" numFmtId="0" xfId="0" applyAlignment="1" applyBorder="1" applyFont="1">
      <alignment horizontal="center" shrinkToFit="0" vertical="bottom" wrapText="1"/>
    </xf>
    <xf borderId="9" fillId="2" fontId="18" numFmtId="0" xfId="0" applyAlignment="1" applyBorder="1" applyFont="1">
      <alignment vertical="bottom"/>
    </xf>
    <xf borderId="11" fillId="2" fontId="21" numFmtId="0" xfId="0" applyAlignment="1" applyBorder="1" applyFont="1">
      <alignment horizontal="center" shrinkToFit="0" wrapText="0"/>
    </xf>
    <xf borderId="11" fillId="2" fontId="18" numFmtId="0" xfId="0" applyBorder="1" applyFont="1"/>
    <xf borderId="8" fillId="2" fontId="23" numFmtId="0" xfId="0" applyAlignment="1" applyBorder="1" applyFont="1">
      <alignment horizontal="center"/>
    </xf>
    <xf borderId="11" fillId="10" fontId="21" numFmtId="0" xfId="0" applyAlignment="1" applyBorder="1" applyFont="1">
      <alignment horizontal="center" shrinkToFit="0" wrapText="0"/>
    </xf>
    <xf borderId="11" fillId="10" fontId="18" numFmtId="0" xfId="0" applyBorder="1" applyFont="1"/>
    <xf borderId="8" fillId="10" fontId="125" numFmtId="0" xfId="0" applyAlignment="1" applyBorder="1" applyFont="1">
      <alignment horizontal="center" shrinkToFit="0" wrapText="1"/>
    </xf>
    <xf borderId="1" fillId="14" fontId="14" numFmtId="164" xfId="0" applyAlignment="1" applyBorder="1" applyFont="1" applyNumberFormat="1">
      <alignment horizontal="center" vertical="center"/>
    </xf>
    <xf borderId="1" fillId="14" fontId="14" numFmtId="165" xfId="0" applyAlignment="1" applyBorder="1" applyFont="1" applyNumberFormat="1">
      <alignment horizontal="center" vertical="center"/>
    </xf>
    <xf borderId="1" fillId="14" fontId="14" numFmtId="165" xfId="0" applyAlignment="1" applyBorder="1" applyFont="1" applyNumberFormat="1">
      <alignment horizontal="center" shrinkToFit="0" vertical="center" wrapText="0"/>
    </xf>
    <xf borderId="1" fillId="14" fontId="15" numFmtId="0" xfId="0" applyAlignment="1" applyBorder="1" applyFont="1">
      <alignment horizontal="center" shrinkToFit="0" vertical="center" wrapText="1"/>
    </xf>
    <xf borderId="0" fillId="14" fontId="18" numFmtId="0" xfId="0" applyAlignment="1" applyFont="1">
      <alignment readingOrder="0"/>
    </xf>
    <xf borderId="1" fillId="14" fontId="18" numFmtId="0" xfId="0" applyBorder="1" applyFont="1"/>
    <xf borderId="0" fillId="0" fontId="18" numFmtId="0" xfId="0" applyAlignment="1" applyFont="1">
      <alignment shrinkToFit="0" wrapText="0"/>
    </xf>
    <xf borderId="0" fillId="16" fontId="18" numFmtId="0" xfId="0" applyFill="1" applyFont="1"/>
    <xf borderId="0" fillId="0" fontId="126" numFmtId="0" xfId="0" applyAlignment="1" applyFont="1">
      <alignment shrinkToFit="0" vertical="bottom" wrapText="1"/>
    </xf>
    <xf borderId="0" fillId="0" fontId="126" numFmtId="0" xfId="0" applyAlignment="1" applyFont="1">
      <alignment vertical="bottom"/>
    </xf>
    <xf borderId="0" fillId="8" fontId="126" numFmtId="0" xfId="0" applyAlignment="1" applyFont="1">
      <alignment shrinkToFit="0" vertical="bottom" wrapText="1"/>
    </xf>
    <xf borderId="0" fillId="0" fontId="127" numFmtId="0" xfId="0" applyAlignment="1" applyFont="1">
      <alignment readingOrder="0"/>
    </xf>
    <xf borderId="0" fillId="0" fontId="127" numFmtId="0" xfId="0" applyAlignment="1" applyFont="1">
      <alignment readingOrder="0" shrinkToFit="0" wrapText="1"/>
    </xf>
    <xf borderId="0" fillId="0" fontId="17" numFmtId="0" xfId="0" applyAlignment="1" applyFont="1">
      <alignment shrinkToFit="0" vertical="bottom" wrapText="1"/>
    </xf>
    <xf borderId="0" fillId="0" fontId="128" numFmtId="0" xfId="0" applyAlignment="1" applyFont="1">
      <alignment shrinkToFit="0" vertical="bottom" wrapText="1"/>
    </xf>
    <xf borderId="0" fillId="0" fontId="17" numFmtId="0" xfId="0" applyAlignment="1" applyFont="1">
      <alignment vertical="bottom"/>
    </xf>
    <xf borderId="0" fillId="8" fontId="17" numFmtId="0" xfId="0" applyAlignment="1" applyFont="1">
      <alignment shrinkToFit="0" vertical="bottom" wrapText="1"/>
    </xf>
    <xf borderId="0" fillId="8" fontId="17" numFmtId="0" xfId="0" applyAlignment="1" applyFont="1">
      <alignment readingOrder="0" shrinkToFit="0" vertical="bottom" wrapText="1"/>
    </xf>
    <xf borderId="0" fillId="0" fontId="18" numFmtId="0" xfId="0" applyAlignment="1" applyFont="1">
      <alignment readingOrder="0" shrinkToFit="0" wrapText="1"/>
    </xf>
    <xf borderId="12" fillId="0" fontId="17" numFmtId="0" xfId="0" applyAlignment="1" applyBorder="1" applyFont="1">
      <alignment shrinkToFit="0" vertical="bottom" wrapText="1"/>
    </xf>
    <xf borderId="13" fillId="0" fontId="129" numFmtId="0" xfId="0" applyAlignment="1" applyBorder="1" applyFont="1">
      <alignment shrinkToFit="0" vertical="bottom" wrapText="1"/>
    </xf>
    <xf borderId="0" fillId="8" fontId="17" numFmtId="0" xfId="0" applyAlignment="1" applyFont="1">
      <alignment readingOrder="0" vertical="bottom"/>
    </xf>
    <xf borderId="0" fillId="8" fontId="17" numFmtId="0" xfId="0" applyAlignment="1" applyFont="1">
      <alignment vertical="bottom"/>
    </xf>
    <xf borderId="0" fillId="0" fontId="18"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8BC34A"/>
          <bgColor rgb="FF8BC34A"/>
        </patternFill>
      </fill>
      <border/>
    </dxf>
  </dxfs>
  <tableStyles count="27">
    <tableStyle count="2" pivot="0" name="YesYes(Old)-style">
      <tableStyleElement dxfId="1" type="firstRowStripe"/>
      <tableStyleElement dxfId="2" type="secondRowStripe"/>
    </tableStyle>
    <tableStyle count="2" pivot="0" name="YesYes(Old)-style 2">
      <tableStyleElement dxfId="1" type="firstRowStripe"/>
      <tableStyleElement dxfId="2" type="secondRowStripe"/>
    </tableStyle>
    <tableStyle count="2" pivot="0" name="YesYes(Old)-style 3">
      <tableStyleElement dxfId="2" type="firstRowStripe"/>
      <tableStyleElement dxfId="1" type="secondRowStripe"/>
    </tableStyle>
    <tableStyle count="2" pivot="0" name="YesYes(Old)-style 4">
      <tableStyleElement dxfId="1" type="firstRowStripe"/>
      <tableStyleElement dxfId="2" type="secondRowStripe"/>
    </tableStyle>
    <tableStyle count="2" pivot="0" name="New classes(1-5) Brian-style">
      <tableStyleElement dxfId="1" type="firstRowStripe"/>
      <tableStyleElement dxfId="2" type="secondRowStripe"/>
    </tableStyle>
    <tableStyle count="2" pivot="0" name="New classes(1-5) Brian-style 2">
      <tableStyleElement dxfId="1" type="firstRowStripe"/>
      <tableStyleElement dxfId="2" type="secondRowStripe"/>
    </tableStyle>
    <tableStyle count="2" pivot="0" name="New classes(1-5) Brian-style 3">
      <tableStyleElement dxfId="2" type="firstRowStripe"/>
      <tableStyleElement dxfId="1" type="secondRowStripe"/>
    </tableStyle>
    <tableStyle count="2" pivot="0" name="Copy of New classes(1-5) Brian-style">
      <tableStyleElement dxfId="1" type="firstRowStripe"/>
      <tableStyleElement dxfId="2" type="secondRowStripe"/>
    </tableStyle>
    <tableStyle count="2" pivot="0" name="Copy of New classes(1-5) Brian-style 2">
      <tableStyleElement dxfId="2" type="firstRowStripe"/>
      <tableStyleElement dxfId="1" type="secondRowStripe"/>
    </tableStyle>
    <tableStyle count="2" pivot="0" name="Copy of New classes(1-5) Brian-style 3">
      <tableStyleElement dxfId="1" type="firstRowStripe"/>
      <tableStyleElement dxfId="2" type="secondRowStripe"/>
    </tableStyle>
    <tableStyle count="2" pivot="0" name="New classes(1-5) Emily-style">
      <tableStyleElement dxfId="1" type="firstRowStripe"/>
      <tableStyleElement dxfId="2" type="secondRowStripe"/>
    </tableStyle>
    <tableStyle count="2" pivot="0" name="New classes(1-5) Emily-style 2">
      <tableStyleElement dxfId="1" type="firstRowStripe"/>
      <tableStyleElement dxfId="2" type="secondRowStripe"/>
    </tableStyle>
    <tableStyle count="2" pivot="0" name="New classes(1-5) Emily-style 3">
      <tableStyleElement dxfId="1" type="firstRowStripe"/>
      <tableStyleElement dxfId="2" type="secondRowStripe"/>
    </tableStyle>
    <tableStyle count="2" pivot="0" name="New classes(1-5) Emily-style 4">
      <tableStyleElement dxfId="2" type="firstRowStripe"/>
      <tableStyleElement dxfId="1" type="secondRowStripe"/>
    </tableStyle>
    <tableStyle count="2" pivot="0" name="Copy of New classes(1-5) Emily-style">
      <tableStyleElement dxfId="1" type="firstRowStripe"/>
      <tableStyleElement dxfId="2" type="secondRowStripe"/>
    </tableStyle>
    <tableStyle count="2" pivot="0" name="Copy of New classes(1-5) Emily-style 2">
      <tableStyleElement dxfId="1" type="firstRowStripe"/>
      <tableStyleElement dxfId="2" type="secondRowStripe"/>
    </tableStyle>
    <tableStyle count="2" pivot="0" name="Copy of New classes(1-5) Emily-style 3">
      <tableStyleElement dxfId="1" type="firstRowStripe"/>
      <tableStyleElement dxfId="2" type="secondRowStripe"/>
    </tableStyle>
    <tableStyle count="2" pivot="0" name="Copy of New classes(1-5) Emily-style 4">
      <tableStyleElement dxfId="2" type="firstRowStripe"/>
      <tableStyleElement dxfId="1" type="secondRowStripe"/>
    </tableStyle>
    <tableStyle count="2" pivot="0" name="New classes Discuss-style">
      <tableStyleElement dxfId="2" type="firstRowStripe"/>
      <tableStyleElement dxfId="1" type="secondRowStripe"/>
    </tableStyle>
    <tableStyle count="2" pivot="0" name="New classes Discuss-style 2">
      <tableStyleElement dxfId="1" type="firstRowStripe"/>
      <tableStyleElement dxfId="2" type="secondRowStripe"/>
    </tableStyle>
    <tableStyle count="2" pivot="0" name="New classes Discuss-style 3">
      <tableStyleElement dxfId="1" type="firstRowStripe"/>
      <tableStyleElement dxfId="2" type="secondRowStripe"/>
    </tableStyle>
    <tableStyle count="2" pivot="0" name="Deleted Protocols-style">
      <tableStyleElement dxfId="1" type="firstRowStripe"/>
      <tableStyleElement dxfId="2" type="secondRowStripe"/>
    </tableStyle>
    <tableStyle count="2" pivot="0" name="New classes(1-5) Sarah-style">
      <tableStyleElement dxfId="1" type="firstRowStripe"/>
      <tableStyleElement dxfId="2" type="secondRowStripe"/>
    </tableStyle>
    <tableStyle count="2" pivot="0" name="Copy of New classes(1-5) Sarah-style">
      <tableStyleElement dxfId="1" type="firstRowStripe"/>
      <tableStyleElement dxfId="2" type="secondRowStripe"/>
    </tableStyle>
    <tableStyle count="3" pivot="0" name="NoNo-style">
      <tableStyleElement dxfId="3" type="headerRow"/>
      <tableStyleElement dxfId="2" type="firstRowStripe"/>
      <tableStyleElement dxfId="1" type="secondRowStripe"/>
    </tableStyle>
    <tableStyle count="2" pivot="0" name="NoNo-style 2">
      <tableStyleElement dxfId="2" type="firstRowStripe"/>
      <tableStyleElement dxfId="1" type="secondRowStripe"/>
    </tableStyle>
    <tableStyle count="2" pivot="0" name="NoNo-style 3">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05:BM105" displayName="Table_1" id="1">
  <tableColumns count="6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s>
  <tableStyleInfo name="YesYes(Old)-style" showColumnStripes="0" showFirstColumn="1" showLastColumn="1" showRowStripes="1"/>
</table>
</file>

<file path=xl/tables/table10.xml><?xml version="1.0" encoding="utf-8"?>
<table xmlns="http://schemas.openxmlformats.org/spreadsheetml/2006/main" headerRowCount="0" ref="A1:AF95" displayName="Table_10" id="10">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Copy of New classes(1-5) Brian-style 3" showColumnStripes="0" showFirstColumn="1" showLastColumn="1" showRowStripes="1"/>
</table>
</file>

<file path=xl/tables/table11.xml><?xml version="1.0" encoding="utf-8"?>
<table xmlns="http://schemas.openxmlformats.org/spreadsheetml/2006/main" headerRowCount="0" ref="A16:AE16" displayName="Table_11" id="1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New classes(1-5) Emily-style" showColumnStripes="0" showFirstColumn="1" showLastColumn="1" showRowStripes="1"/>
</table>
</file>

<file path=xl/tables/table12.xml><?xml version="1.0" encoding="utf-8"?>
<table xmlns="http://schemas.openxmlformats.org/spreadsheetml/2006/main" headerRowCount="0" ref="A1:AE13" displayName="Table_12" id="12">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New classes(1-5) Emily-style 2" showColumnStripes="0" showFirstColumn="1" showLastColumn="1" showRowStripes="1"/>
</table>
</file>

<file path=xl/tables/table13.xml><?xml version="1.0" encoding="utf-8"?>
<table xmlns="http://schemas.openxmlformats.org/spreadsheetml/2006/main" headerRowCount="0" ref="A34:AE63" displayName="Table_13" id="13">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New classes(1-5) Emily-style 3" showColumnStripes="0" showFirstColumn="1" showLastColumn="1" showRowStripes="1"/>
</table>
</file>

<file path=xl/tables/table14.xml><?xml version="1.0" encoding="utf-8"?>
<table xmlns="http://schemas.openxmlformats.org/spreadsheetml/2006/main" headerRowCount="0" ref="A64:AE78" displayName="Table_14" id="14">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New classes(1-5) Emily-style 4" showColumnStripes="0" showFirstColumn="1" showLastColumn="1" showRowStripes="1"/>
</table>
</file>

<file path=xl/tables/table15.xml><?xml version="1.0" encoding="utf-8"?>
<table xmlns="http://schemas.openxmlformats.org/spreadsheetml/2006/main" headerRowCount="0" ref="A1:AE9" displayName="Table_15" id="1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Copy of New classes(1-5) Emily-style" showColumnStripes="0" showFirstColumn="1" showLastColumn="1" showRowStripes="1"/>
</table>
</file>

<file path=xl/tables/table16.xml><?xml version="1.0" encoding="utf-8"?>
<table xmlns="http://schemas.openxmlformats.org/spreadsheetml/2006/main" headerRowCount="0" ref="A12:AE12" displayName="Table_16" id="16">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Copy of New classes(1-5) Emily-style 2" showColumnStripes="0" showFirstColumn="1" showLastColumn="1" showRowStripes="1"/>
</table>
</file>

<file path=xl/tables/table17.xml><?xml version="1.0" encoding="utf-8"?>
<table xmlns="http://schemas.openxmlformats.org/spreadsheetml/2006/main" headerRowCount="0" ref="A29:AE56" displayName="Table_17" id="17">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Copy of New classes(1-5) Emily-style 3" showColumnStripes="0" showFirstColumn="1" showLastColumn="1" showRowStripes="1"/>
</table>
</file>

<file path=xl/tables/table18.xml><?xml version="1.0" encoding="utf-8"?>
<table xmlns="http://schemas.openxmlformats.org/spreadsheetml/2006/main" headerRowCount="0" ref="A57:AE71" displayName="Table_18" id="18">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Copy of New classes(1-5) Emily-style 4" showColumnStripes="0" showFirstColumn="1" showLastColumn="1" showRowStripes="1"/>
</table>
</file>

<file path=xl/tables/table19.xml><?xml version="1.0" encoding="utf-8"?>
<table xmlns="http://schemas.openxmlformats.org/spreadsheetml/2006/main" headerRowCount="0" ref="A81:A96" displayName="Table_19" id="19">
  <tableColumns count="1">
    <tableColumn name="Column1" id="1"/>
  </tableColumns>
  <tableStyleInfo name="New classes Discuss-style" showColumnStripes="0" showFirstColumn="1" showLastColumn="1" showRowStripes="1"/>
</table>
</file>

<file path=xl/tables/table2.xml><?xml version="1.0" encoding="utf-8"?>
<table xmlns="http://schemas.openxmlformats.org/spreadsheetml/2006/main" headerRowCount="0" ref="A123:AE152" displayName="Table_2" id="2">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YesYes(Old)-style 2" showColumnStripes="0" showFirstColumn="1" showLastColumn="1" showRowStripes="1"/>
</table>
</file>

<file path=xl/tables/table20.xml><?xml version="1.0" encoding="utf-8"?>
<table xmlns="http://schemas.openxmlformats.org/spreadsheetml/2006/main" headerRowCount="0" ref="A1:AF31" displayName="Table_20" id="20">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New classes Discuss-style 2" showColumnStripes="0" showFirstColumn="1" showLastColumn="1" showRowStripes="1"/>
</table>
</file>

<file path=xl/tables/table21.xml><?xml version="1.0" encoding="utf-8"?>
<table xmlns="http://schemas.openxmlformats.org/spreadsheetml/2006/main" headerRowCount="0" ref="A33:AF33" displayName="Table_21" id="2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New classes Discuss-style 3" showColumnStripes="0" showFirstColumn="1" showLastColumn="1" showRowStripes="1"/>
</table>
</file>

<file path=xl/tables/table22.xml><?xml version="1.0" encoding="utf-8"?>
<table xmlns="http://schemas.openxmlformats.org/spreadsheetml/2006/main" headerRowCount="0" ref="A3:AD3" displayName="Table_22" id="22">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Deleted Protocols-style" showColumnStripes="0" showFirstColumn="1" showLastColumn="1" showRowStripes="1"/>
</table>
</file>

<file path=xl/tables/table23.xml><?xml version="1.0" encoding="utf-8"?>
<table xmlns="http://schemas.openxmlformats.org/spreadsheetml/2006/main" headerRowCount="0" ref="A1:AE80" displayName="Table_23" id="23">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New classes(1-5) Sarah-style" showColumnStripes="0" showFirstColumn="1" showLastColumn="1" showRowStripes="1"/>
</table>
</file>

<file path=xl/tables/table24.xml><?xml version="1.0" encoding="utf-8"?>
<table xmlns="http://schemas.openxmlformats.org/spreadsheetml/2006/main" headerRowCount="0" ref="A1:AE76" displayName="Table_24" id="24">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Copy of New classes(1-5) Sarah-style" showColumnStripes="0" showFirstColumn="1" showLastColumn="1" showRowStripes="1"/>
</table>
</file>

<file path=xl/tables/table25.xml><?xml version="1.0" encoding="utf-8"?>
<table xmlns="http://schemas.openxmlformats.org/spreadsheetml/2006/main" headerRowCount="0" ref="A1:AC82" displayName="Table_25" id="25">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NoNo-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D19:BG19" displayName="Table_26" id="26">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NoNo-style 2" showColumnStripes="0" showFirstColumn="1" showLastColumn="1" showRowStripes="1"/>
</table>
</file>

<file path=xl/tables/table27.xml><?xml version="1.0" encoding="utf-8"?>
<table xmlns="http://schemas.openxmlformats.org/spreadsheetml/2006/main" headerRowCount="0" ref="AD13:BG17" displayName="Table_27" id="27">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NoNo-style 3" showColumnStripes="0" showFirstColumn="1" showLastColumn="1" showRowStripes="1"/>
</table>
</file>

<file path=xl/tables/table3.xml><?xml version="1.0" encoding="utf-8"?>
<table xmlns="http://schemas.openxmlformats.org/spreadsheetml/2006/main" headerRowCount="0" ref="A153:AF171" displayName="Table_3" id="3">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YesYes(Old)-style 3" showColumnStripes="0" showFirstColumn="1" showLastColumn="1" showRowStripes="1"/>
</table>
</file>

<file path=xl/tables/table4.xml><?xml version="1.0" encoding="utf-8"?>
<table xmlns="http://schemas.openxmlformats.org/spreadsheetml/2006/main" headerRowCount="0" ref="A1:BM102" displayName="Table_4" id="4">
  <tableColumns count="6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s>
  <tableStyleInfo name="YesYes(Old)-style 4" showColumnStripes="0" showFirstColumn="1" showLastColumn="1" showRowStripes="1"/>
</table>
</file>

<file path=xl/tables/table5.xml><?xml version="1.0" encoding="utf-8"?>
<table xmlns="http://schemas.openxmlformats.org/spreadsheetml/2006/main" headerRowCount="0" ref="A105:AF105" displayName="Table_5" id="5">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New classes(1-5) Brian-style" showColumnStripes="0" showFirstColumn="1" showLastColumn="1" showRowStripes="1"/>
</table>
</file>

<file path=xl/tables/table6.xml><?xml version="1.0" encoding="utf-8"?>
<table xmlns="http://schemas.openxmlformats.org/spreadsheetml/2006/main" headerRowCount="0" ref="A1:AF102" displayName="Table_6" id="6">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New classes(1-5) Brian-style 2" showColumnStripes="0" showFirstColumn="1" showLastColumn="1" showRowStripes="1"/>
</table>
</file>

<file path=xl/tables/table7.xml><?xml version="1.0" encoding="utf-8"?>
<table xmlns="http://schemas.openxmlformats.org/spreadsheetml/2006/main" headerRowCount="0" ref="A153:A171" displayName="Table_7" id="7">
  <tableColumns count="1">
    <tableColumn name="Column1" id="1"/>
  </tableColumns>
  <tableStyleInfo name="New classes(1-5) Brian-style 3" showColumnStripes="0" showFirstColumn="1" showLastColumn="1" showRowStripes="1"/>
</table>
</file>

<file path=xl/tables/table8.xml><?xml version="1.0" encoding="utf-8"?>
<table xmlns="http://schemas.openxmlformats.org/spreadsheetml/2006/main" headerRowCount="0" ref="A98:AF98" displayName="Table_8" id="8">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Copy of New classes(1-5) Brian-style" showColumnStripes="0" showFirstColumn="1" showLastColumn="1" showRowStripes="1"/>
</table>
</file>

<file path=xl/tables/table9.xml><?xml version="1.0" encoding="utf-8"?>
<table xmlns="http://schemas.openxmlformats.org/spreadsheetml/2006/main" headerRowCount="0" ref="A146:A164" displayName="Table_9" id="9">
  <tableColumns count="1">
    <tableColumn name="Column1" id="1"/>
  </tableColumns>
  <tableStyleInfo name="Copy of New classes(1-5) Bria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11" Type="http://schemas.openxmlformats.org/officeDocument/2006/relationships/table" Target="../tables/table4.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 Id="rId9" Type="http://schemas.openxmlformats.org/officeDocument/2006/relationships/table" Target="../tables/table27.xml"/><Relationship Id="rId7" Type="http://schemas.openxmlformats.org/officeDocument/2006/relationships/table" Target="../tables/table25.xml"/><Relationship Id="rId8"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erc.soe.vcu.edu/about/" TargetMode="External"/><Relationship Id="rId3" Type="http://schemas.openxmlformats.org/officeDocument/2006/relationships/drawing" Target="../drawings/drawing2.xml"/><Relationship Id="rId4" Type="http://schemas.openxmlformats.org/officeDocument/2006/relationships/vmlDrawing" Target="../drawings/vmlDrawing2.vml"/><Relationship Id="rId10" Type="http://schemas.openxmlformats.org/officeDocument/2006/relationships/table" Target="../tables/table7.xml"/><Relationship Id="rId9" Type="http://schemas.openxmlformats.org/officeDocument/2006/relationships/table" Target="../tables/table6.xml"/><Relationship Id="rId8"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11" Type="http://schemas.openxmlformats.org/officeDocument/2006/relationships/table" Target="../tables/table14.xml"/><Relationship Id="rId10" Type="http://schemas.openxmlformats.org/officeDocument/2006/relationships/table" Target="../tables/table13.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 Id="rId11" Type="http://schemas.openxmlformats.org/officeDocument/2006/relationships/table" Target="../tables/table18.xml"/><Relationship Id="rId10" Type="http://schemas.openxmlformats.org/officeDocument/2006/relationships/table" Target="../tables/table17.xml"/><Relationship Id="rId9" Type="http://schemas.openxmlformats.org/officeDocument/2006/relationships/table" Target="../tables/table16.xml"/><Relationship Id="rId8"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merc.soe.vcu.edu/about/" TargetMode="External"/><Relationship Id="rId3" Type="http://schemas.openxmlformats.org/officeDocument/2006/relationships/drawing" Target="../drawings/drawing6.xml"/><Relationship Id="rId4" Type="http://schemas.openxmlformats.org/officeDocument/2006/relationships/vmlDrawing" Target="../drawings/vmlDrawing5.vml"/><Relationship Id="rId10" Type="http://schemas.openxmlformats.org/officeDocument/2006/relationships/table" Target="../tables/table21.xml"/><Relationship Id="rId9" Type="http://schemas.openxmlformats.org/officeDocument/2006/relationships/table" Target="../tables/table20.xml"/><Relationship Id="rId8" Type="http://schemas.openxmlformats.org/officeDocument/2006/relationships/table" Target="../tables/table1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 Id="rId5"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 Id="rId5"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1" width="16.43"/>
    <col customWidth="1" min="12" max="12" width="19.0"/>
    <col customWidth="1" min="13" max="17" width="16.43"/>
    <col customWidth="1" hidden="1" min="18" max="24" width="16.43"/>
    <col customWidth="1" min="25" max="25" width="16.43"/>
    <col customWidth="1" hidden="1" min="26" max="28" width="16.43"/>
    <col customWidth="1" min="29" max="65" width="16.43"/>
  </cols>
  <sheetData>
    <row r="1" ht="138.0" customHeight="1">
      <c r="A1" s="1" t="s">
        <v>0</v>
      </c>
      <c r="B1" s="1" t="s">
        <v>1</v>
      </c>
      <c r="C1" s="1" t="s">
        <v>2</v>
      </c>
      <c r="D1" s="2" t="s">
        <v>3</v>
      </c>
      <c r="E1" s="3" t="s">
        <v>4</v>
      </c>
      <c r="F1" s="3" t="s">
        <v>5</v>
      </c>
      <c r="G1" s="1" t="s">
        <v>6</v>
      </c>
      <c r="H1" s="1" t="s">
        <v>7</v>
      </c>
      <c r="I1" s="1" t="s">
        <v>8</v>
      </c>
      <c r="J1" s="1" t="s">
        <v>9</v>
      </c>
      <c r="K1" s="1" t="s">
        <v>10</v>
      </c>
      <c r="L1" s="1" t="s">
        <v>11</v>
      </c>
      <c r="M1" s="1" t="s">
        <v>12</v>
      </c>
      <c r="N1" s="1" t="s">
        <v>13</v>
      </c>
      <c r="O1" s="1" t="s">
        <v>14</v>
      </c>
      <c r="P1" s="1" t="s">
        <v>15</v>
      </c>
      <c r="Q1" s="3" t="s">
        <v>16</v>
      </c>
      <c r="R1" s="3" t="s">
        <v>17</v>
      </c>
      <c r="S1" s="4" t="s">
        <v>18</v>
      </c>
      <c r="T1" s="5" t="s">
        <v>19</v>
      </c>
      <c r="U1" s="5" t="s">
        <v>20</v>
      </c>
      <c r="V1" s="5" t="s">
        <v>21</v>
      </c>
      <c r="W1" s="5" t="s">
        <v>22</v>
      </c>
      <c r="X1" s="5" t="s">
        <v>23</v>
      </c>
      <c r="Y1" s="6" t="s">
        <v>24</v>
      </c>
      <c r="Z1" s="5" t="s">
        <v>25</v>
      </c>
      <c r="AA1" s="5" t="s">
        <v>22</v>
      </c>
      <c r="AB1" s="5" t="s">
        <v>23</v>
      </c>
      <c r="AC1" s="7" t="s">
        <v>26</v>
      </c>
      <c r="AD1" s="5" t="s">
        <v>27</v>
      </c>
      <c r="AF1" s="8" t="s">
        <v>28</v>
      </c>
      <c r="AG1" s="4" t="s">
        <v>1</v>
      </c>
      <c r="AH1" s="4" t="s">
        <v>2</v>
      </c>
      <c r="AI1" s="9" t="s">
        <v>3</v>
      </c>
      <c r="AJ1" s="10" t="s">
        <v>4</v>
      </c>
      <c r="AK1" s="10" t="s">
        <v>5</v>
      </c>
      <c r="AL1" s="1" t="s">
        <v>6</v>
      </c>
      <c r="AM1" s="1" t="s">
        <v>7</v>
      </c>
      <c r="AN1" s="1" t="s">
        <v>8</v>
      </c>
      <c r="AO1" s="1" t="s">
        <v>9</v>
      </c>
      <c r="AP1" s="1" t="s">
        <v>10</v>
      </c>
      <c r="AQ1" s="1" t="s">
        <v>11</v>
      </c>
      <c r="AR1" s="1" t="s">
        <v>12</v>
      </c>
      <c r="AS1" s="1" t="s">
        <v>13</v>
      </c>
      <c r="AT1" s="1" t="s">
        <v>14</v>
      </c>
      <c r="AU1" s="1" t="s">
        <v>15</v>
      </c>
      <c r="AV1" s="11"/>
      <c r="AW1" s="11"/>
      <c r="AX1" s="4" t="s">
        <v>18</v>
      </c>
      <c r="AY1" s="5" t="s">
        <v>19</v>
      </c>
      <c r="AZ1" s="5" t="s">
        <v>20</v>
      </c>
      <c r="BA1" s="5" t="s">
        <v>21</v>
      </c>
      <c r="BB1" s="5" t="s">
        <v>22</v>
      </c>
      <c r="BC1" s="5" t="s">
        <v>23</v>
      </c>
      <c r="BD1" s="5" t="s">
        <v>29</v>
      </c>
      <c r="BE1" s="6" t="s">
        <v>24</v>
      </c>
      <c r="BF1" s="5" t="s">
        <v>25</v>
      </c>
      <c r="BG1" s="5" t="s">
        <v>22</v>
      </c>
      <c r="BH1" s="5" t="s">
        <v>23</v>
      </c>
      <c r="BI1" s="6" t="s">
        <v>26</v>
      </c>
      <c r="BJ1" s="5" t="s">
        <v>30</v>
      </c>
      <c r="BK1" s="5" t="s">
        <v>27</v>
      </c>
      <c r="BL1" s="12"/>
      <c r="BM1" s="12"/>
    </row>
    <row r="2" ht="168.75" customHeight="1">
      <c r="A2" s="13" t="s">
        <v>31</v>
      </c>
      <c r="B2" s="14" t="s">
        <v>32</v>
      </c>
      <c r="C2" s="15" t="s">
        <v>33</v>
      </c>
      <c r="D2" s="16" t="s">
        <v>34</v>
      </c>
      <c r="E2" s="17">
        <v>41667.208333333336</v>
      </c>
      <c r="F2" s="17">
        <v>42437.63888888889</v>
      </c>
      <c r="G2" s="15" t="s">
        <v>35</v>
      </c>
      <c r="H2" s="15" t="s">
        <v>36</v>
      </c>
      <c r="I2" s="15" t="s">
        <v>37</v>
      </c>
      <c r="J2" s="15" t="s">
        <v>38</v>
      </c>
      <c r="K2" s="15" t="s">
        <v>39</v>
      </c>
      <c r="L2" s="15" t="s">
        <v>40</v>
      </c>
      <c r="M2" s="15" t="s">
        <v>41</v>
      </c>
      <c r="N2" s="15" t="s">
        <v>42</v>
      </c>
      <c r="O2" s="15" t="s">
        <v>43</v>
      </c>
      <c r="P2" s="15" t="s">
        <v>44</v>
      </c>
      <c r="Q2" s="18" t="s">
        <v>45</v>
      </c>
      <c r="R2" s="18" t="s">
        <v>46</v>
      </c>
      <c r="S2" s="19" t="s">
        <v>47</v>
      </c>
      <c r="T2" s="20" t="s">
        <v>48</v>
      </c>
      <c r="U2" s="21" t="s">
        <v>49</v>
      </c>
      <c r="V2" s="22" t="s">
        <v>50</v>
      </c>
      <c r="W2" s="23" t="s">
        <v>51</v>
      </c>
      <c r="X2" s="24" t="s">
        <v>52</v>
      </c>
      <c r="Y2" s="25">
        <v>4.0</v>
      </c>
      <c r="Z2" s="26" t="s">
        <v>53</v>
      </c>
      <c r="AA2" s="27" t="s">
        <v>51</v>
      </c>
      <c r="AB2" s="14"/>
      <c r="AC2" s="14"/>
      <c r="AD2" s="28" t="s">
        <v>54</v>
      </c>
      <c r="AF2" s="29" t="s">
        <v>55</v>
      </c>
      <c r="AG2" s="14" t="s">
        <v>56</v>
      </c>
      <c r="AH2" s="14" t="s">
        <v>57</v>
      </c>
      <c r="AI2" s="30" t="s">
        <v>58</v>
      </c>
      <c r="AJ2" s="18">
        <v>41929.166666666664</v>
      </c>
      <c r="AK2" s="18">
        <v>43538.77847222222</v>
      </c>
      <c r="AL2" s="31" t="s">
        <v>59</v>
      </c>
      <c r="AM2" s="31" t="s">
        <v>60</v>
      </c>
      <c r="AN2" s="31" t="s">
        <v>61</v>
      </c>
      <c r="AO2" s="31" t="s">
        <v>62</v>
      </c>
      <c r="AP2" s="31" t="s">
        <v>63</v>
      </c>
      <c r="AQ2" s="32" t="s">
        <v>64</v>
      </c>
      <c r="AR2" s="31" t="s">
        <v>65</v>
      </c>
      <c r="AS2" s="31" t="s">
        <v>66</v>
      </c>
      <c r="AT2" s="31" t="s">
        <v>67</v>
      </c>
      <c r="AU2" s="31" t="s">
        <v>68</v>
      </c>
      <c r="AV2" s="33"/>
      <c r="AW2" s="33"/>
      <c r="AX2" s="19" t="s">
        <v>47</v>
      </c>
      <c r="AY2" s="20" t="str">
        <f t="shared" ref="AY2:AY15" si="1">IFS(BB2=BG2,"Same Decision", TRUE, "Diff. Decisions")</f>
        <v>Same Decision</v>
      </c>
      <c r="AZ2" s="34" t="str">
        <f t="shared" ref="AZ2:AZ15" si="2">IFS(BC2=BH2,"Same Rationale", TRUE, "Different Rationale")</f>
        <v>Different Rationale</v>
      </c>
      <c r="BA2" s="22" t="s">
        <v>50</v>
      </c>
      <c r="BB2" s="27" t="s">
        <v>51</v>
      </c>
      <c r="BC2" s="14" t="s">
        <v>69</v>
      </c>
      <c r="BD2" s="35" t="s">
        <v>70</v>
      </c>
      <c r="BE2" s="25"/>
      <c r="BF2" s="36" t="s">
        <v>71</v>
      </c>
      <c r="BG2" s="27" t="s">
        <v>51</v>
      </c>
      <c r="BH2" s="14" t="s">
        <v>72</v>
      </c>
      <c r="BI2" s="25"/>
      <c r="BJ2" s="24"/>
      <c r="BK2" s="28" t="str">
        <f t="shared" ref="BK2:BK6" si="3">HYPERLINK("https://docs.google.com/document/d/1SqHqXiZifDxJF3Q_hn9AHVVB6UEww_OdQXmPiKTqn1I/edit","Protocol Discussion sheet")</f>
        <v>Protocol Discussion sheet</v>
      </c>
      <c r="BL2" s="37"/>
      <c r="BM2" s="37"/>
    </row>
    <row r="3" ht="168.75" customHeight="1">
      <c r="A3" s="13" t="s">
        <v>73</v>
      </c>
      <c r="B3" s="14" t="s">
        <v>74</v>
      </c>
      <c r="C3" s="15" t="s">
        <v>75</v>
      </c>
      <c r="D3" s="16" t="s">
        <v>76</v>
      </c>
      <c r="E3" s="17">
        <v>42031.208333333336</v>
      </c>
      <c r="F3" s="17">
        <v>43006.71666666667</v>
      </c>
      <c r="G3" s="15" t="s">
        <v>35</v>
      </c>
      <c r="H3" s="15" t="s">
        <v>77</v>
      </c>
      <c r="I3" s="15" t="s">
        <v>78</v>
      </c>
      <c r="J3" s="15" t="s">
        <v>62</v>
      </c>
      <c r="K3" s="15" t="s">
        <v>79</v>
      </c>
      <c r="L3" s="15" t="s">
        <v>80</v>
      </c>
      <c r="M3" s="15" t="s">
        <v>81</v>
      </c>
      <c r="N3" s="15" t="s">
        <v>82</v>
      </c>
      <c r="O3" s="15" t="s">
        <v>83</v>
      </c>
      <c r="P3" s="15" t="s">
        <v>84</v>
      </c>
      <c r="Q3" s="18" t="s">
        <v>85</v>
      </c>
      <c r="R3" s="18" t="s">
        <v>86</v>
      </c>
      <c r="S3" s="19" t="s">
        <v>47</v>
      </c>
      <c r="T3" s="26" t="str">
        <f t="shared" ref="T3:T4" si="4">IFS(W3=AA3,"Same Decision", TRUE, "Diff. Decisions")</f>
        <v>Same Decision</v>
      </c>
      <c r="U3" s="38" t="str">
        <f t="shared" ref="U3:U4" si="5">IFS(X3=AB3,"Same Rationale", TRUE, "Different Rationale")</f>
        <v>Same Rationale</v>
      </c>
      <c r="V3" s="22" t="s">
        <v>50</v>
      </c>
      <c r="W3" s="39" t="s">
        <v>51</v>
      </c>
      <c r="X3" s="24"/>
      <c r="Y3" s="25">
        <v>3.0</v>
      </c>
      <c r="Z3" s="26" t="s">
        <v>53</v>
      </c>
      <c r="AA3" s="27" t="s">
        <v>51</v>
      </c>
      <c r="AB3" s="24"/>
      <c r="AC3" s="14"/>
      <c r="AD3" s="28" t="str">
        <f t="shared" ref="AD3:AD19" si="6">HYPERLINK("https://docs.google.com/document/d/1vgJGancMRWOC5fpG_XZKlmvZ036cG_5jw0TJteY-90E/edit","Brian's Review Sheet")</f>
        <v>Brian's Review Sheet</v>
      </c>
      <c r="AF3" s="29" t="s">
        <v>87</v>
      </c>
      <c r="AG3" s="14" t="s">
        <v>88</v>
      </c>
      <c r="AH3" s="14" t="s">
        <v>89</v>
      </c>
      <c r="AI3" s="30" t="s">
        <v>90</v>
      </c>
      <c r="AJ3" s="18">
        <v>41815.166666666664</v>
      </c>
      <c r="AK3" s="18">
        <v>42564.78055555555</v>
      </c>
      <c r="AL3" s="31" t="s">
        <v>35</v>
      </c>
      <c r="AM3" s="31" t="s">
        <v>91</v>
      </c>
      <c r="AN3" s="31" t="s">
        <v>92</v>
      </c>
      <c r="AO3" s="31" t="s">
        <v>37</v>
      </c>
      <c r="AP3" s="31" t="s">
        <v>93</v>
      </c>
      <c r="AQ3" s="32" t="s">
        <v>94</v>
      </c>
      <c r="AR3" s="31" t="s">
        <v>95</v>
      </c>
      <c r="AS3" s="31" t="s">
        <v>96</v>
      </c>
      <c r="AT3" s="31" t="s">
        <v>97</v>
      </c>
      <c r="AU3" s="31" t="s">
        <v>98</v>
      </c>
      <c r="AV3" s="33"/>
      <c r="AW3" s="33"/>
      <c r="AX3" s="19" t="s">
        <v>47</v>
      </c>
      <c r="AY3" s="20" t="str">
        <f t="shared" si="1"/>
        <v>Same Decision</v>
      </c>
      <c r="AZ3" s="34" t="str">
        <f t="shared" si="2"/>
        <v>Different Rationale</v>
      </c>
      <c r="BA3" s="22" t="s">
        <v>50</v>
      </c>
      <c r="BB3" s="27" t="s">
        <v>51</v>
      </c>
      <c r="BC3" s="14" t="s">
        <v>99</v>
      </c>
      <c r="BD3" s="40" t="s">
        <v>100</v>
      </c>
      <c r="BE3" s="41"/>
      <c r="BF3" s="26" t="s">
        <v>53</v>
      </c>
      <c r="BG3" s="27" t="s">
        <v>51</v>
      </c>
      <c r="BH3" s="24"/>
      <c r="BI3" s="41"/>
      <c r="BJ3" s="24"/>
      <c r="BK3" s="28" t="str">
        <f t="shared" si="3"/>
        <v>Protocol Discussion sheet</v>
      </c>
      <c r="BL3" s="37"/>
      <c r="BM3" s="37"/>
    </row>
    <row r="4" ht="168.75" customHeight="1">
      <c r="A4" s="13" t="s">
        <v>101</v>
      </c>
      <c r="B4" s="14" t="s">
        <v>102</v>
      </c>
      <c r="C4" s="15" t="s">
        <v>103</v>
      </c>
      <c r="D4" s="16" t="s">
        <v>104</v>
      </c>
      <c r="E4" s="17">
        <v>41554.166666666664</v>
      </c>
      <c r="F4" s="17">
        <v>42651.430555555555</v>
      </c>
      <c r="G4" s="15" t="s">
        <v>59</v>
      </c>
      <c r="H4" s="15" t="s">
        <v>105</v>
      </c>
      <c r="I4" s="15" t="s">
        <v>106</v>
      </c>
      <c r="J4" s="15" t="s">
        <v>107</v>
      </c>
      <c r="K4" s="15" t="s">
        <v>108</v>
      </c>
      <c r="L4" s="15" t="s">
        <v>109</v>
      </c>
      <c r="M4" s="15" t="s">
        <v>110</v>
      </c>
      <c r="N4" s="15" t="s">
        <v>111</v>
      </c>
      <c r="O4" s="15" t="s">
        <v>112</v>
      </c>
      <c r="P4" s="15" t="s">
        <v>113</v>
      </c>
      <c r="Q4" s="18" t="s">
        <v>114</v>
      </c>
      <c r="R4" s="18" t="s">
        <v>115</v>
      </c>
      <c r="S4" s="19" t="s">
        <v>47</v>
      </c>
      <c r="T4" s="26" t="str">
        <f t="shared" si="4"/>
        <v>Same Decision</v>
      </c>
      <c r="U4" s="38" t="str">
        <f t="shared" si="5"/>
        <v>Different Rationale</v>
      </c>
      <c r="V4" s="22" t="s">
        <v>50</v>
      </c>
      <c r="W4" s="27" t="s">
        <v>51</v>
      </c>
      <c r="X4" s="14" t="s">
        <v>116</v>
      </c>
      <c r="Y4" s="25">
        <v>1.0</v>
      </c>
      <c r="Z4" s="26" t="s">
        <v>53</v>
      </c>
      <c r="AA4" s="39" t="s">
        <v>51</v>
      </c>
      <c r="AB4" s="24"/>
      <c r="AC4" s="14"/>
      <c r="AD4" s="28" t="str">
        <f t="shared" si="6"/>
        <v>Brian's Review Sheet</v>
      </c>
      <c r="AF4" s="29" t="s">
        <v>117</v>
      </c>
      <c r="AG4" s="14" t="s">
        <v>118</v>
      </c>
      <c r="AH4" s="14" t="s">
        <v>119</v>
      </c>
      <c r="AI4" s="30" t="s">
        <v>120</v>
      </c>
      <c r="AJ4" s="18">
        <v>42054.208333333336</v>
      </c>
      <c r="AK4" s="18">
        <v>43297.57847222222</v>
      </c>
      <c r="AL4" s="31" t="s">
        <v>35</v>
      </c>
      <c r="AM4" s="31" t="s">
        <v>121</v>
      </c>
      <c r="AN4" s="31" t="s">
        <v>122</v>
      </c>
      <c r="AO4" s="31" t="s">
        <v>62</v>
      </c>
      <c r="AP4" s="31" t="s">
        <v>123</v>
      </c>
      <c r="AQ4" s="32" t="s">
        <v>124</v>
      </c>
      <c r="AR4" s="31" t="s">
        <v>125</v>
      </c>
      <c r="AS4" s="31" t="s">
        <v>126</v>
      </c>
      <c r="AT4" s="31" t="s">
        <v>127</v>
      </c>
      <c r="AU4" s="31" t="s">
        <v>128</v>
      </c>
      <c r="AV4" s="33"/>
      <c r="AW4" s="33"/>
      <c r="AX4" s="19" t="s">
        <v>47</v>
      </c>
      <c r="AY4" s="20" t="str">
        <f t="shared" si="1"/>
        <v>Same Decision</v>
      </c>
      <c r="AZ4" s="34" t="str">
        <f t="shared" si="2"/>
        <v>Different Rationale</v>
      </c>
      <c r="BA4" s="22" t="s">
        <v>50</v>
      </c>
      <c r="BB4" s="27" t="s">
        <v>51</v>
      </c>
      <c r="BC4" s="14" t="s">
        <v>72</v>
      </c>
      <c r="BD4" s="40" t="s">
        <v>129</v>
      </c>
      <c r="BE4" s="41"/>
      <c r="BF4" s="26" t="s">
        <v>53</v>
      </c>
      <c r="BG4" s="27" t="s">
        <v>51</v>
      </c>
      <c r="BH4" s="14"/>
      <c r="BI4" s="41"/>
      <c r="BJ4" s="24"/>
      <c r="BK4" s="28" t="str">
        <f t="shared" si="3"/>
        <v>Protocol Discussion sheet</v>
      </c>
      <c r="BL4" s="37"/>
      <c r="BM4" s="37"/>
    </row>
    <row r="5" ht="138.0" customHeight="1">
      <c r="A5" s="42" t="s">
        <v>130</v>
      </c>
      <c r="B5" s="43" t="s">
        <v>131</v>
      </c>
      <c r="C5" s="44" t="s">
        <v>132</v>
      </c>
      <c r="D5" s="45" t="s">
        <v>133</v>
      </c>
      <c r="E5" s="46">
        <v>41611.208333333336</v>
      </c>
      <c r="F5" s="46">
        <v>42708.47222222222</v>
      </c>
      <c r="G5" s="47" t="s">
        <v>59</v>
      </c>
      <c r="H5" s="47" t="s">
        <v>134</v>
      </c>
      <c r="I5" s="47" t="s">
        <v>135</v>
      </c>
      <c r="J5" s="47" t="s">
        <v>136</v>
      </c>
      <c r="K5" s="47" t="s">
        <v>137</v>
      </c>
      <c r="L5" s="47" t="s">
        <v>138</v>
      </c>
      <c r="M5" s="47" t="s">
        <v>139</v>
      </c>
      <c r="N5" s="47" t="s">
        <v>140</v>
      </c>
      <c r="O5" s="47" t="s">
        <v>141</v>
      </c>
      <c r="P5" s="47" t="s">
        <v>142</v>
      </c>
      <c r="Q5" s="48" t="s">
        <v>143</v>
      </c>
      <c r="R5" s="48" t="s">
        <v>144</v>
      </c>
      <c r="S5" s="49" t="s">
        <v>47</v>
      </c>
      <c r="T5" s="50" t="str">
        <f t="shared" ref="T5:T19" si="7">IFS(W11=AA11,"Same Decision", TRUE, "Diff. Decisions")</f>
        <v>Same Decision</v>
      </c>
      <c r="U5" s="51" t="str">
        <f t="shared" ref="U5:U19" si="8">IFS(X11=AB11,"Same Rationale", TRUE, "Different Rationale")</f>
        <v>Different Rationale</v>
      </c>
      <c r="V5" s="52" t="s">
        <v>50</v>
      </c>
      <c r="W5" s="53" t="s">
        <v>51</v>
      </c>
      <c r="X5" s="43" t="s">
        <v>52</v>
      </c>
      <c r="Y5" s="25">
        <v>2.0</v>
      </c>
      <c r="Z5" s="50" t="s">
        <v>53</v>
      </c>
      <c r="AA5" s="53" t="s">
        <v>51</v>
      </c>
      <c r="AB5" s="54"/>
      <c r="AC5" s="14"/>
      <c r="AD5" s="55" t="str">
        <f t="shared" si="6"/>
        <v>Brian's Review Sheet</v>
      </c>
      <c r="AF5" s="29" t="s">
        <v>145</v>
      </c>
      <c r="AG5" s="14" t="s">
        <v>146</v>
      </c>
      <c r="AH5" s="14" t="s">
        <v>147</v>
      </c>
      <c r="AI5" s="30" t="s">
        <v>148</v>
      </c>
      <c r="AJ5" s="18">
        <v>42226.166666666664</v>
      </c>
      <c r="AK5" s="18">
        <v>42902.60625</v>
      </c>
      <c r="AL5" s="31" t="s">
        <v>35</v>
      </c>
      <c r="AM5" s="31" t="s">
        <v>149</v>
      </c>
      <c r="AN5" s="31" t="s">
        <v>150</v>
      </c>
      <c r="AO5" s="31" t="s">
        <v>62</v>
      </c>
      <c r="AP5" s="31" t="s">
        <v>151</v>
      </c>
      <c r="AQ5" s="32" t="s">
        <v>152</v>
      </c>
      <c r="AR5" s="31" t="s">
        <v>153</v>
      </c>
      <c r="AS5" s="31" t="s">
        <v>154</v>
      </c>
      <c r="AT5" s="31" t="s">
        <v>155</v>
      </c>
      <c r="AU5" s="31" t="s">
        <v>156</v>
      </c>
      <c r="AV5" s="33"/>
      <c r="AW5" s="33"/>
      <c r="AX5" s="19" t="s">
        <v>47</v>
      </c>
      <c r="AY5" s="20" t="str">
        <f t="shared" si="1"/>
        <v>Same Decision</v>
      </c>
      <c r="AZ5" s="34" t="str">
        <f t="shared" si="2"/>
        <v>Different Rationale</v>
      </c>
      <c r="BA5" s="22" t="s">
        <v>50</v>
      </c>
      <c r="BB5" s="27" t="s">
        <v>51</v>
      </c>
      <c r="BC5" s="14" t="s">
        <v>69</v>
      </c>
      <c r="BD5" s="40">
        <v>3.0</v>
      </c>
      <c r="BE5" s="41"/>
      <c r="BF5" s="26" t="s">
        <v>53</v>
      </c>
      <c r="BG5" s="27" t="s">
        <v>51</v>
      </c>
      <c r="BH5" s="24"/>
      <c r="BI5" s="41"/>
      <c r="BJ5" s="24"/>
      <c r="BK5" s="28" t="str">
        <f t="shared" si="3"/>
        <v>Protocol Discussion sheet</v>
      </c>
      <c r="BL5" s="37"/>
      <c r="BM5" s="37"/>
    </row>
    <row r="6" ht="138.0" customHeight="1">
      <c r="A6" s="42" t="s">
        <v>157</v>
      </c>
      <c r="B6" s="43" t="s">
        <v>158</v>
      </c>
      <c r="C6" s="44" t="s">
        <v>159</v>
      </c>
      <c r="D6" s="45" t="s">
        <v>160</v>
      </c>
      <c r="E6" s="46">
        <v>41591.208333333336</v>
      </c>
      <c r="F6" s="46">
        <v>43623.72083333333</v>
      </c>
      <c r="G6" s="47" t="s">
        <v>35</v>
      </c>
      <c r="H6" s="47" t="s">
        <v>161</v>
      </c>
      <c r="I6" s="47" t="s">
        <v>162</v>
      </c>
      <c r="J6" s="47" t="s">
        <v>62</v>
      </c>
      <c r="K6" s="47" t="s">
        <v>163</v>
      </c>
      <c r="L6" s="47" t="s">
        <v>164</v>
      </c>
      <c r="M6" s="47" t="s">
        <v>165</v>
      </c>
      <c r="N6" s="47" t="s">
        <v>166</v>
      </c>
      <c r="O6" s="47" t="s">
        <v>167</v>
      </c>
      <c r="P6" s="47" t="s">
        <v>168</v>
      </c>
      <c r="Q6" s="48" t="s">
        <v>169</v>
      </c>
      <c r="R6" s="48" t="s">
        <v>170</v>
      </c>
      <c r="S6" s="49" t="s">
        <v>47</v>
      </c>
      <c r="T6" s="50" t="str">
        <f t="shared" si="7"/>
        <v>Same Decision</v>
      </c>
      <c r="U6" s="51" t="str">
        <f t="shared" si="8"/>
        <v>Same Rationale</v>
      </c>
      <c r="V6" s="52" t="s">
        <v>50</v>
      </c>
      <c r="W6" s="53" t="s">
        <v>51</v>
      </c>
      <c r="X6" s="43" t="s">
        <v>116</v>
      </c>
      <c r="Y6" s="25">
        <v>4.0</v>
      </c>
      <c r="Z6" s="50" t="s">
        <v>53</v>
      </c>
      <c r="AA6" s="53" t="s">
        <v>51</v>
      </c>
      <c r="AB6" s="54"/>
      <c r="AC6" s="14"/>
      <c r="AD6" s="55" t="str">
        <f t="shared" si="6"/>
        <v>Brian's Review Sheet</v>
      </c>
      <c r="AF6" s="29" t="s">
        <v>171</v>
      </c>
      <c r="AG6" s="14" t="s">
        <v>172</v>
      </c>
      <c r="AH6" s="14" t="s">
        <v>173</v>
      </c>
      <c r="AI6" s="30" t="s">
        <v>174</v>
      </c>
      <c r="AJ6" s="18">
        <v>42867.166666666664</v>
      </c>
      <c r="AK6" s="18">
        <v>43202.754166666666</v>
      </c>
      <c r="AL6" s="31" t="s">
        <v>35</v>
      </c>
      <c r="AM6" s="31" t="s">
        <v>175</v>
      </c>
      <c r="AN6" s="31" t="s">
        <v>176</v>
      </c>
      <c r="AO6" s="31" t="s">
        <v>177</v>
      </c>
      <c r="AP6" s="31" t="s">
        <v>178</v>
      </c>
      <c r="AQ6" s="32" t="s">
        <v>179</v>
      </c>
      <c r="AR6" s="31" t="s">
        <v>180</v>
      </c>
      <c r="AS6" s="31" t="s">
        <v>181</v>
      </c>
      <c r="AT6" s="31" t="s">
        <v>182</v>
      </c>
      <c r="AU6" s="31" t="s">
        <v>183</v>
      </c>
      <c r="AV6" s="33"/>
      <c r="AW6" s="33"/>
      <c r="AX6" s="19" t="s">
        <v>47</v>
      </c>
      <c r="AY6" s="20" t="str">
        <f t="shared" si="1"/>
        <v>Same Decision</v>
      </c>
      <c r="AZ6" s="34" t="str">
        <f t="shared" si="2"/>
        <v>Different Rationale</v>
      </c>
      <c r="BA6" s="22" t="s">
        <v>50</v>
      </c>
      <c r="BB6" s="27" t="s">
        <v>51</v>
      </c>
      <c r="BC6" s="14" t="s">
        <v>69</v>
      </c>
      <c r="BD6" s="40" t="s">
        <v>184</v>
      </c>
      <c r="BE6" s="41"/>
      <c r="BF6" s="26" t="s">
        <v>53</v>
      </c>
      <c r="BG6" s="27" t="s">
        <v>51</v>
      </c>
      <c r="BH6" s="14"/>
      <c r="BI6" s="41"/>
      <c r="BJ6" s="24">
        <v>2.0</v>
      </c>
      <c r="BK6" s="28" t="str">
        <f t="shared" si="3"/>
        <v>Protocol Discussion sheet</v>
      </c>
      <c r="BL6" s="37"/>
      <c r="BM6" s="37"/>
    </row>
    <row r="7" ht="138.0" customHeight="1">
      <c r="A7" s="42" t="s">
        <v>185</v>
      </c>
      <c r="B7" s="43" t="s">
        <v>186</v>
      </c>
      <c r="C7" s="44" t="s">
        <v>187</v>
      </c>
      <c r="D7" s="45" t="s">
        <v>160</v>
      </c>
      <c r="E7" s="46">
        <v>41716.166666666664</v>
      </c>
      <c r="F7" s="46">
        <v>42564.77638888889</v>
      </c>
      <c r="G7" s="47" t="s">
        <v>35</v>
      </c>
      <c r="H7" s="47" t="s">
        <v>188</v>
      </c>
      <c r="I7" s="47" t="s">
        <v>189</v>
      </c>
      <c r="J7" s="47" t="s">
        <v>190</v>
      </c>
      <c r="K7" s="47" t="s">
        <v>191</v>
      </c>
      <c r="L7" s="47" t="s">
        <v>192</v>
      </c>
      <c r="M7" s="47" t="s">
        <v>193</v>
      </c>
      <c r="N7" s="47" t="s">
        <v>194</v>
      </c>
      <c r="O7" s="47" t="s">
        <v>195</v>
      </c>
      <c r="P7" s="47" t="s">
        <v>196</v>
      </c>
      <c r="Q7" s="48" t="s">
        <v>197</v>
      </c>
      <c r="R7" s="48" t="s">
        <v>144</v>
      </c>
      <c r="S7" s="49" t="s">
        <v>47</v>
      </c>
      <c r="T7" s="56" t="str">
        <f t="shared" si="7"/>
        <v>Same Decision</v>
      </c>
      <c r="U7" s="57" t="str">
        <f t="shared" si="8"/>
        <v>Same Rationale</v>
      </c>
      <c r="V7" s="52" t="s">
        <v>50</v>
      </c>
      <c r="W7" s="53" t="s">
        <v>51</v>
      </c>
      <c r="X7" s="43" t="s">
        <v>72</v>
      </c>
      <c r="Y7" s="25">
        <v>4.0</v>
      </c>
      <c r="Z7" s="50" t="s">
        <v>53</v>
      </c>
      <c r="AA7" s="53" t="s">
        <v>51</v>
      </c>
      <c r="AB7" s="54" t="s">
        <v>69</v>
      </c>
      <c r="AC7" s="14"/>
      <c r="AD7" s="55" t="str">
        <f t="shared" si="6"/>
        <v>Brian's Review Sheet</v>
      </c>
      <c r="AF7" s="29" t="s">
        <v>198</v>
      </c>
      <c r="AG7" s="14" t="s">
        <v>199</v>
      </c>
      <c r="AH7" s="14" t="s">
        <v>200</v>
      </c>
      <c r="AI7" s="30" t="s">
        <v>201</v>
      </c>
      <c r="AJ7" s="18">
        <v>42928.166666666664</v>
      </c>
      <c r="AK7" s="18">
        <v>43588.92013888889</v>
      </c>
      <c r="AL7" s="31" t="s">
        <v>59</v>
      </c>
      <c r="AM7" s="31" t="s">
        <v>202</v>
      </c>
      <c r="AN7" s="31" t="s">
        <v>203</v>
      </c>
      <c r="AO7" s="31" t="s">
        <v>204</v>
      </c>
      <c r="AP7" s="31" t="s">
        <v>205</v>
      </c>
      <c r="AQ7" s="32" t="s">
        <v>206</v>
      </c>
      <c r="AR7" s="31" t="s">
        <v>207</v>
      </c>
      <c r="AS7" s="31" t="s">
        <v>208</v>
      </c>
      <c r="AT7" s="31" t="s">
        <v>209</v>
      </c>
      <c r="AU7" s="31" t="s">
        <v>210</v>
      </c>
      <c r="AV7" s="33"/>
      <c r="AW7" s="33"/>
      <c r="AX7" s="19" t="s">
        <v>47</v>
      </c>
      <c r="AY7" s="20" t="str">
        <f t="shared" si="1"/>
        <v>Same Decision</v>
      </c>
      <c r="AZ7" s="34" t="str">
        <f t="shared" si="2"/>
        <v>Same Rationale</v>
      </c>
      <c r="BA7" s="26" t="s">
        <v>53</v>
      </c>
      <c r="BB7" s="27" t="s">
        <v>51</v>
      </c>
      <c r="BC7" s="14" t="s">
        <v>69</v>
      </c>
      <c r="BD7" s="40">
        <v>3.0</v>
      </c>
      <c r="BE7" s="41"/>
      <c r="BF7" s="22" t="s">
        <v>50</v>
      </c>
      <c r="BG7" s="27" t="s">
        <v>51</v>
      </c>
      <c r="BH7" s="14" t="s">
        <v>69</v>
      </c>
      <c r="BI7" s="41"/>
      <c r="BJ7" s="58">
        <v>3.0</v>
      </c>
      <c r="BK7" s="28" t="str">
        <f t="shared" ref="BK7:BK15" si="9">HYPERLINK("https://docs.google.com/document/d/1irupaMaqNofvPKuZ5tOdJEK468Js5DCkevhMNBv_Ixo/edit#","Sarah's Review Doc.")</f>
        <v>Sarah's Review Doc.</v>
      </c>
      <c r="BL7" s="37"/>
      <c r="BM7" s="37"/>
    </row>
    <row r="8" ht="138.0" customHeight="1">
      <c r="A8" s="42" t="s">
        <v>211</v>
      </c>
      <c r="B8" s="43" t="s">
        <v>212</v>
      </c>
      <c r="C8" s="44" t="s">
        <v>213</v>
      </c>
      <c r="D8" s="45" t="s">
        <v>120</v>
      </c>
      <c r="E8" s="46">
        <v>41773.166666666664</v>
      </c>
      <c r="F8" s="46">
        <v>42797.7</v>
      </c>
      <c r="G8" s="47" t="s">
        <v>35</v>
      </c>
      <c r="H8" s="47" t="s">
        <v>214</v>
      </c>
      <c r="I8" s="47" t="s">
        <v>215</v>
      </c>
      <c r="J8" s="47" t="s">
        <v>62</v>
      </c>
      <c r="K8" s="47" t="s">
        <v>216</v>
      </c>
      <c r="L8" s="47" t="s">
        <v>217</v>
      </c>
      <c r="M8" s="47" t="s">
        <v>218</v>
      </c>
      <c r="N8" s="47" t="s">
        <v>219</v>
      </c>
      <c r="O8" s="47" t="s">
        <v>220</v>
      </c>
      <c r="P8" s="47" t="s">
        <v>221</v>
      </c>
      <c r="Q8" s="48" t="s">
        <v>222</v>
      </c>
      <c r="R8" s="48" t="s">
        <v>223</v>
      </c>
      <c r="S8" s="49" t="s">
        <v>47</v>
      </c>
      <c r="T8" s="56" t="str">
        <f t="shared" si="7"/>
        <v>Same Decision</v>
      </c>
      <c r="U8" s="57" t="str">
        <f t="shared" si="8"/>
        <v>Same Rationale</v>
      </c>
      <c r="V8" s="52" t="s">
        <v>50</v>
      </c>
      <c r="W8" s="53" t="s">
        <v>51</v>
      </c>
      <c r="X8" s="43" t="s">
        <v>52</v>
      </c>
      <c r="Y8" s="25">
        <v>2.0</v>
      </c>
      <c r="Z8" s="50" t="s">
        <v>53</v>
      </c>
      <c r="AA8" s="53" t="s">
        <v>51</v>
      </c>
      <c r="AB8" s="54" t="s">
        <v>72</v>
      </c>
      <c r="AC8" s="14"/>
      <c r="AD8" s="55" t="str">
        <f t="shared" si="6"/>
        <v>Brian's Review Sheet</v>
      </c>
      <c r="AF8" s="29" t="s">
        <v>224</v>
      </c>
      <c r="AG8" s="14" t="s">
        <v>225</v>
      </c>
      <c r="AH8" s="14" t="s">
        <v>226</v>
      </c>
      <c r="AI8" s="30" t="s">
        <v>227</v>
      </c>
      <c r="AJ8" s="18">
        <v>43434.208333333336</v>
      </c>
      <c r="AK8" s="18">
        <v>43616.811111111114</v>
      </c>
      <c r="AL8" s="31" t="s">
        <v>35</v>
      </c>
      <c r="AM8" s="31" t="s">
        <v>228</v>
      </c>
      <c r="AN8" s="31" t="s">
        <v>229</v>
      </c>
      <c r="AO8" s="31" t="s">
        <v>230</v>
      </c>
      <c r="AP8" s="31" t="s">
        <v>231</v>
      </c>
      <c r="AQ8" s="59" t="s">
        <v>232</v>
      </c>
      <c r="AR8" s="31" t="s">
        <v>233</v>
      </c>
      <c r="AS8" s="31" t="s">
        <v>234</v>
      </c>
      <c r="AT8" s="31" t="s">
        <v>235</v>
      </c>
      <c r="AU8" s="31" t="s">
        <v>236</v>
      </c>
      <c r="AV8" s="33"/>
      <c r="AW8" s="33"/>
      <c r="AX8" s="19" t="s">
        <v>47</v>
      </c>
      <c r="AY8" s="20" t="str">
        <f t="shared" si="1"/>
        <v>Same Decision</v>
      </c>
      <c r="AZ8" s="34" t="str">
        <f t="shared" si="2"/>
        <v>Different Rationale</v>
      </c>
      <c r="BA8" s="26" t="s">
        <v>53</v>
      </c>
      <c r="BB8" s="27" t="s">
        <v>51</v>
      </c>
      <c r="BC8" s="14" t="s">
        <v>69</v>
      </c>
      <c r="BD8" s="40" t="s">
        <v>237</v>
      </c>
      <c r="BE8" s="41"/>
      <c r="BF8" s="22" t="s">
        <v>50</v>
      </c>
      <c r="BG8" s="27" t="s">
        <v>51</v>
      </c>
      <c r="BH8" s="24"/>
      <c r="BI8" s="41"/>
      <c r="BJ8" s="58">
        <v>1.0</v>
      </c>
      <c r="BK8" s="28" t="str">
        <f t="shared" si="9"/>
        <v>Sarah's Review Doc.</v>
      </c>
      <c r="BL8" s="37"/>
      <c r="BM8" s="37"/>
    </row>
    <row r="9" ht="138.0" customHeight="1">
      <c r="A9" s="42" t="s">
        <v>238</v>
      </c>
      <c r="B9" s="43" t="s">
        <v>239</v>
      </c>
      <c r="C9" s="44" t="s">
        <v>240</v>
      </c>
      <c r="D9" s="45" t="s">
        <v>241</v>
      </c>
      <c r="E9" s="46">
        <v>42349.208333333336</v>
      </c>
      <c r="F9" s="46">
        <v>43027.083333333336</v>
      </c>
      <c r="G9" s="47" t="s">
        <v>35</v>
      </c>
      <c r="H9" s="60" t="s">
        <v>242</v>
      </c>
      <c r="I9" s="47" t="s">
        <v>243</v>
      </c>
      <c r="J9" s="47" t="s">
        <v>244</v>
      </c>
      <c r="K9" s="47" t="s">
        <v>245</v>
      </c>
      <c r="L9" s="47" t="s">
        <v>246</v>
      </c>
      <c r="M9" s="47" t="s">
        <v>247</v>
      </c>
      <c r="N9" s="47" t="s">
        <v>248</v>
      </c>
      <c r="O9" s="47" t="s">
        <v>249</v>
      </c>
      <c r="P9" s="47" t="s">
        <v>250</v>
      </c>
      <c r="Q9" s="48" t="s">
        <v>251</v>
      </c>
      <c r="R9" s="48" t="s">
        <v>252</v>
      </c>
      <c r="S9" s="49" t="s">
        <v>47</v>
      </c>
      <c r="T9" s="50" t="str">
        <f t="shared" si="7"/>
        <v>Same Decision</v>
      </c>
      <c r="U9" s="51" t="str">
        <f t="shared" si="8"/>
        <v>Different Rationale</v>
      </c>
      <c r="V9" s="52" t="s">
        <v>50</v>
      </c>
      <c r="W9" s="53" t="s">
        <v>51</v>
      </c>
      <c r="X9" s="43" t="s">
        <v>69</v>
      </c>
      <c r="Y9" s="25">
        <v>1.0</v>
      </c>
      <c r="Z9" s="50" t="s">
        <v>53</v>
      </c>
      <c r="AA9" s="53" t="s">
        <v>51</v>
      </c>
      <c r="AB9" s="54"/>
      <c r="AC9" s="14"/>
      <c r="AD9" s="55" t="str">
        <f t="shared" si="6"/>
        <v>Brian's Review Sheet</v>
      </c>
      <c r="AF9" s="29" t="s">
        <v>253</v>
      </c>
      <c r="AG9" s="14" t="s">
        <v>254</v>
      </c>
      <c r="AH9" s="14" t="s">
        <v>255</v>
      </c>
      <c r="AI9" s="30" t="s">
        <v>120</v>
      </c>
      <c r="AJ9" s="18">
        <v>42689.208333333336</v>
      </c>
      <c r="AK9" s="18">
        <v>42689.85138888889</v>
      </c>
      <c r="AL9" s="31" t="s">
        <v>59</v>
      </c>
      <c r="AM9" s="31" t="s">
        <v>256</v>
      </c>
      <c r="AN9" s="31" t="s">
        <v>257</v>
      </c>
      <c r="AO9" s="31" t="s">
        <v>258</v>
      </c>
      <c r="AP9" s="31" t="s">
        <v>259</v>
      </c>
      <c r="AQ9" s="32" t="s">
        <v>260</v>
      </c>
      <c r="AR9" s="31" t="s">
        <v>261</v>
      </c>
      <c r="AS9" s="31" t="s">
        <v>262</v>
      </c>
      <c r="AT9" s="31" t="s">
        <v>263</v>
      </c>
      <c r="AU9" s="31" t="s">
        <v>264</v>
      </c>
      <c r="AV9" s="33"/>
      <c r="AW9" s="33"/>
      <c r="AX9" s="19" t="s">
        <v>47</v>
      </c>
      <c r="AY9" s="20" t="str">
        <f t="shared" si="1"/>
        <v>Same Decision</v>
      </c>
      <c r="AZ9" s="34" t="str">
        <f t="shared" si="2"/>
        <v>Different Rationale</v>
      </c>
      <c r="BA9" s="26" t="s">
        <v>53</v>
      </c>
      <c r="BB9" s="27" t="s">
        <v>51</v>
      </c>
      <c r="BC9" s="14" t="s">
        <v>69</v>
      </c>
      <c r="BD9" s="40">
        <v>2.0</v>
      </c>
      <c r="BE9" s="41"/>
      <c r="BF9" s="22" t="s">
        <v>50</v>
      </c>
      <c r="BG9" s="27" t="s">
        <v>51</v>
      </c>
      <c r="BH9" s="14"/>
      <c r="BI9" s="41"/>
      <c r="BJ9" s="61">
        <v>43499.0</v>
      </c>
      <c r="BK9" s="28" t="str">
        <f t="shared" si="9"/>
        <v>Sarah's Review Doc.</v>
      </c>
      <c r="BL9" s="37"/>
      <c r="BM9" s="37"/>
    </row>
    <row r="10" ht="138.0" customHeight="1">
      <c r="A10" s="42" t="s">
        <v>265</v>
      </c>
      <c r="B10" s="43" t="s">
        <v>266</v>
      </c>
      <c r="C10" s="44" t="s">
        <v>267</v>
      </c>
      <c r="D10" s="45" t="s">
        <v>268</v>
      </c>
      <c r="E10" s="46">
        <v>42487.166666666664</v>
      </c>
      <c r="F10" s="46">
        <v>43538.78055555555</v>
      </c>
      <c r="G10" s="47" t="s">
        <v>59</v>
      </c>
      <c r="H10" s="47" t="s">
        <v>269</v>
      </c>
      <c r="I10" s="47" t="s">
        <v>270</v>
      </c>
      <c r="J10" s="47" t="s">
        <v>62</v>
      </c>
      <c r="K10" s="47" t="s">
        <v>271</v>
      </c>
      <c r="L10" s="47" t="s">
        <v>272</v>
      </c>
      <c r="M10" s="47" t="s">
        <v>273</v>
      </c>
      <c r="N10" s="47" t="s">
        <v>274</v>
      </c>
      <c r="O10" s="47" t="s">
        <v>275</v>
      </c>
      <c r="P10" s="47" t="s">
        <v>276</v>
      </c>
      <c r="Q10" s="48" t="s">
        <v>277</v>
      </c>
      <c r="R10" s="48" t="s">
        <v>86</v>
      </c>
      <c r="S10" s="49" t="s">
        <v>47</v>
      </c>
      <c r="T10" s="56" t="str">
        <f t="shared" si="7"/>
        <v>Same Decision</v>
      </c>
      <c r="U10" s="57" t="str">
        <f t="shared" si="8"/>
        <v>Different Rationale</v>
      </c>
      <c r="V10" s="52" t="s">
        <v>50</v>
      </c>
      <c r="W10" s="53" t="s">
        <v>51</v>
      </c>
      <c r="X10" s="43" t="s">
        <v>69</v>
      </c>
      <c r="Y10" s="25">
        <v>3.0</v>
      </c>
      <c r="Z10" s="50" t="s">
        <v>53</v>
      </c>
      <c r="AA10" s="53" t="s">
        <v>51</v>
      </c>
      <c r="AB10" s="54"/>
      <c r="AC10" s="14"/>
      <c r="AD10" s="55" t="str">
        <f t="shared" si="6"/>
        <v>Brian's Review Sheet</v>
      </c>
      <c r="AF10" s="29" t="s">
        <v>278</v>
      </c>
      <c r="AG10" s="14" t="s">
        <v>279</v>
      </c>
      <c r="AH10" s="14" t="s">
        <v>280</v>
      </c>
      <c r="AI10" s="30" t="s">
        <v>281</v>
      </c>
      <c r="AJ10" s="18" t="s">
        <v>62</v>
      </c>
      <c r="AK10" s="18">
        <v>43495.791666666664</v>
      </c>
      <c r="AL10" s="31" t="s">
        <v>35</v>
      </c>
      <c r="AM10" s="31" t="s">
        <v>282</v>
      </c>
      <c r="AN10" s="31" t="s">
        <v>283</v>
      </c>
      <c r="AO10" s="31" t="s">
        <v>62</v>
      </c>
      <c r="AP10" s="31" t="s">
        <v>284</v>
      </c>
      <c r="AQ10" s="32" t="s">
        <v>285</v>
      </c>
      <c r="AR10" s="31" t="s">
        <v>286</v>
      </c>
      <c r="AS10" s="31" t="s">
        <v>287</v>
      </c>
      <c r="AT10" s="31" t="s">
        <v>288</v>
      </c>
      <c r="AU10" s="31" t="s">
        <v>289</v>
      </c>
      <c r="AV10" s="33"/>
      <c r="AW10" s="33"/>
      <c r="AX10" s="19" t="s">
        <v>47</v>
      </c>
      <c r="AY10" s="20" t="str">
        <f t="shared" si="1"/>
        <v>Same Decision</v>
      </c>
      <c r="AZ10" s="34" t="str">
        <f t="shared" si="2"/>
        <v>Different Rationale</v>
      </c>
      <c r="BA10" s="26" t="s">
        <v>53</v>
      </c>
      <c r="BB10" s="27" t="s">
        <v>51</v>
      </c>
      <c r="BC10" s="14" t="s">
        <v>69</v>
      </c>
      <c r="BD10" s="40" t="s">
        <v>290</v>
      </c>
      <c r="BE10" s="41"/>
      <c r="BF10" s="22" t="s">
        <v>50</v>
      </c>
      <c r="BG10" s="27" t="s">
        <v>51</v>
      </c>
      <c r="BH10" s="24"/>
      <c r="BI10" s="41"/>
      <c r="BJ10" s="58">
        <v>2.0</v>
      </c>
      <c r="BK10" s="28" t="str">
        <f t="shared" si="9"/>
        <v>Sarah's Review Doc.</v>
      </c>
      <c r="BL10" s="37"/>
      <c r="BM10" s="37"/>
    </row>
    <row r="11" ht="138.0" customHeight="1">
      <c r="A11" s="42" t="s">
        <v>291</v>
      </c>
      <c r="B11" s="43" t="s">
        <v>292</v>
      </c>
      <c r="C11" s="44" t="s">
        <v>293</v>
      </c>
      <c r="D11" s="45" t="s">
        <v>90</v>
      </c>
      <c r="E11" s="44" t="s">
        <v>62</v>
      </c>
      <c r="F11" s="46">
        <v>42397.82916666667</v>
      </c>
      <c r="G11" s="47" t="s">
        <v>35</v>
      </c>
      <c r="H11" s="60" t="s">
        <v>294</v>
      </c>
      <c r="I11" s="47" t="s">
        <v>295</v>
      </c>
      <c r="J11" s="47" t="s">
        <v>62</v>
      </c>
      <c r="K11" s="47" t="s">
        <v>296</v>
      </c>
      <c r="L11" s="47" t="s">
        <v>297</v>
      </c>
      <c r="M11" s="47" t="s">
        <v>298</v>
      </c>
      <c r="N11" s="47" t="s">
        <v>299</v>
      </c>
      <c r="O11" s="47" t="s">
        <v>300</v>
      </c>
      <c r="P11" s="47" t="s">
        <v>301</v>
      </c>
      <c r="Q11" s="48" t="s">
        <v>302</v>
      </c>
      <c r="R11" s="48" t="s">
        <v>144</v>
      </c>
      <c r="S11" s="49" t="s">
        <v>47</v>
      </c>
      <c r="T11" s="56" t="str">
        <f t="shared" si="7"/>
        <v>Same Decision</v>
      </c>
      <c r="U11" s="57" t="str">
        <f t="shared" si="8"/>
        <v>Different Rationale</v>
      </c>
      <c r="V11" s="52" t="s">
        <v>50</v>
      </c>
      <c r="W11" s="53" t="s">
        <v>51</v>
      </c>
      <c r="X11" s="43" t="s">
        <v>69</v>
      </c>
      <c r="Y11" s="25">
        <v>2.0</v>
      </c>
      <c r="Z11" s="50" t="s">
        <v>53</v>
      </c>
      <c r="AA11" s="53" t="s">
        <v>51</v>
      </c>
      <c r="AB11" s="54"/>
      <c r="AC11" s="14"/>
      <c r="AD11" s="55" t="str">
        <f t="shared" si="6"/>
        <v>Brian's Review Sheet</v>
      </c>
      <c r="AF11" s="29" t="s">
        <v>303</v>
      </c>
      <c r="AG11" s="14" t="s">
        <v>304</v>
      </c>
      <c r="AH11" s="14" t="s">
        <v>305</v>
      </c>
      <c r="AI11" s="30" t="s">
        <v>160</v>
      </c>
      <c r="AJ11" s="18" t="s">
        <v>62</v>
      </c>
      <c r="AK11" s="18">
        <v>43332.81180555555</v>
      </c>
      <c r="AL11" s="31" t="s">
        <v>35</v>
      </c>
      <c r="AM11" s="31" t="s">
        <v>306</v>
      </c>
      <c r="AN11" s="31" t="s">
        <v>62</v>
      </c>
      <c r="AO11" s="31" t="s">
        <v>62</v>
      </c>
      <c r="AP11" s="31" t="s">
        <v>307</v>
      </c>
      <c r="AQ11" s="32" t="s">
        <v>308</v>
      </c>
      <c r="AR11" s="31" t="s">
        <v>62</v>
      </c>
      <c r="AS11" s="31" t="s">
        <v>62</v>
      </c>
      <c r="AT11" s="31" t="s">
        <v>309</v>
      </c>
      <c r="AU11" s="31" t="s">
        <v>310</v>
      </c>
      <c r="AV11" s="33"/>
      <c r="AW11" s="33"/>
      <c r="AX11" s="19" t="s">
        <v>47</v>
      </c>
      <c r="AY11" s="20" t="str">
        <f t="shared" si="1"/>
        <v>Same Decision</v>
      </c>
      <c r="AZ11" s="34" t="str">
        <f t="shared" si="2"/>
        <v>Different Rationale</v>
      </c>
      <c r="BA11" s="26" t="s">
        <v>53</v>
      </c>
      <c r="BB11" s="27" t="s">
        <v>51</v>
      </c>
      <c r="BC11" s="14" t="s">
        <v>69</v>
      </c>
      <c r="BD11" s="62">
        <v>43499.0</v>
      </c>
      <c r="BE11" s="41"/>
      <c r="BF11" s="22" t="s">
        <v>50</v>
      </c>
      <c r="BG11" s="27" t="s">
        <v>51</v>
      </c>
      <c r="BH11" s="14"/>
      <c r="BI11" s="41"/>
      <c r="BJ11" s="58">
        <v>3.0</v>
      </c>
      <c r="BK11" s="28" t="str">
        <f t="shared" si="9"/>
        <v>Sarah's Review Doc.</v>
      </c>
      <c r="BL11" s="37"/>
      <c r="BM11" s="37"/>
    </row>
    <row r="12" ht="138.0" customHeight="1">
      <c r="A12" s="42" t="s">
        <v>311</v>
      </c>
      <c r="B12" s="43" t="s">
        <v>312</v>
      </c>
      <c r="C12" s="44" t="s">
        <v>313</v>
      </c>
      <c r="D12" s="45" t="s">
        <v>314</v>
      </c>
      <c r="E12" s="46">
        <v>42475.166666666664</v>
      </c>
      <c r="F12" s="46">
        <v>43571.430555555555</v>
      </c>
      <c r="G12" s="47" t="s">
        <v>59</v>
      </c>
      <c r="H12" s="47" t="s">
        <v>315</v>
      </c>
      <c r="I12" s="47" t="s">
        <v>316</v>
      </c>
      <c r="J12" s="47" t="s">
        <v>317</v>
      </c>
      <c r="K12" s="47" t="s">
        <v>318</v>
      </c>
      <c r="L12" s="47" t="s">
        <v>319</v>
      </c>
      <c r="M12" s="47" t="s">
        <v>320</v>
      </c>
      <c r="N12" s="47" t="s">
        <v>321</v>
      </c>
      <c r="O12" s="47" t="s">
        <v>322</v>
      </c>
      <c r="P12" s="47" t="s">
        <v>323</v>
      </c>
      <c r="Q12" s="48" t="s">
        <v>324</v>
      </c>
      <c r="R12" s="48" t="s">
        <v>325</v>
      </c>
      <c r="S12" s="49" t="s">
        <v>47</v>
      </c>
      <c r="T12" s="56" t="str">
        <f t="shared" si="7"/>
        <v>Same Decision</v>
      </c>
      <c r="U12" s="57" t="str">
        <f t="shared" si="8"/>
        <v>Different Rationale</v>
      </c>
      <c r="V12" s="52" t="s">
        <v>50</v>
      </c>
      <c r="W12" s="53" t="s">
        <v>51</v>
      </c>
      <c r="X12" s="43"/>
      <c r="Y12" s="25">
        <v>1.0</v>
      </c>
      <c r="Z12" s="50" t="s">
        <v>53</v>
      </c>
      <c r="AA12" s="53" t="s">
        <v>51</v>
      </c>
      <c r="AB12" s="54"/>
      <c r="AC12" s="14"/>
      <c r="AD12" s="55" t="str">
        <f t="shared" si="6"/>
        <v>Brian's Review Sheet</v>
      </c>
      <c r="AF12" s="29" t="s">
        <v>326</v>
      </c>
      <c r="AG12" s="14" t="s">
        <v>327</v>
      </c>
      <c r="AH12" s="14" t="s">
        <v>328</v>
      </c>
      <c r="AI12" s="30" t="s">
        <v>90</v>
      </c>
      <c r="AJ12" s="14" t="s">
        <v>62</v>
      </c>
      <c r="AK12" s="18">
        <v>41876.45138888889</v>
      </c>
      <c r="AL12" s="31" t="s">
        <v>35</v>
      </c>
      <c r="AM12" s="31" t="s">
        <v>329</v>
      </c>
      <c r="AN12" s="31" t="s">
        <v>62</v>
      </c>
      <c r="AO12" s="31" t="s">
        <v>62</v>
      </c>
      <c r="AP12" s="31" t="s">
        <v>330</v>
      </c>
      <c r="AQ12" s="32" t="s">
        <v>331</v>
      </c>
      <c r="AR12" s="31" t="s">
        <v>62</v>
      </c>
      <c r="AS12" s="31" t="s">
        <v>62</v>
      </c>
      <c r="AT12" s="31" t="s">
        <v>332</v>
      </c>
      <c r="AU12" s="31" t="s">
        <v>333</v>
      </c>
      <c r="AV12" s="33"/>
      <c r="AW12" s="33"/>
      <c r="AX12" s="19" t="s">
        <v>47</v>
      </c>
      <c r="AY12" s="20" t="str">
        <f t="shared" si="1"/>
        <v>Same Decision</v>
      </c>
      <c r="AZ12" s="34" t="str">
        <f t="shared" si="2"/>
        <v>Different Rationale</v>
      </c>
      <c r="BA12" s="26" t="s">
        <v>53</v>
      </c>
      <c r="BB12" s="27" t="s">
        <v>51</v>
      </c>
      <c r="BC12" s="14" t="s">
        <v>69</v>
      </c>
      <c r="BD12" s="40" t="s">
        <v>334</v>
      </c>
      <c r="BE12" s="41"/>
      <c r="BF12" s="22" t="s">
        <v>50</v>
      </c>
      <c r="BG12" s="27" t="s">
        <v>51</v>
      </c>
      <c r="BH12" s="24"/>
      <c r="BI12" s="41"/>
      <c r="BJ12" s="24"/>
      <c r="BK12" s="28" t="str">
        <f t="shared" si="9"/>
        <v>Sarah's Review Doc.</v>
      </c>
      <c r="BL12" s="37"/>
      <c r="BM12" s="37"/>
    </row>
    <row r="13" ht="138.0" customHeight="1">
      <c r="A13" s="42" t="s">
        <v>335</v>
      </c>
      <c r="B13" s="43" t="s">
        <v>336</v>
      </c>
      <c r="C13" s="44" t="s">
        <v>337</v>
      </c>
      <c r="D13" s="45" t="s">
        <v>120</v>
      </c>
      <c r="E13" s="46">
        <v>42860.166666666664</v>
      </c>
      <c r="F13" s="46">
        <v>42860.69930555556</v>
      </c>
      <c r="G13" s="47" t="s">
        <v>59</v>
      </c>
      <c r="H13" s="60" t="s">
        <v>338</v>
      </c>
      <c r="I13" s="47" t="s">
        <v>339</v>
      </c>
      <c r="J13" s="47" t="s">
        <v>340</v>
      </c>
      <c r="K13" s="47" t="s">
        <v>341</v>
      </c>
      <c r="L13" s="47" t="s">
        <v>342</v>
      </c>
      <c r="M13" s="47" t="s">
        <v>343</v>
      </c>
      <c r="N13" s="47" t="s">
        <v>344</v>
      </c>
      <c r="O13" s="47" t="s">
        <v>345</v>
      </c>
      <c r="P13" s="47" t="s">
        <v>346</v>
      </c>
      <c r="Q13" s="48" t="s">
        <v>347</v>
      </c>
      <c r="R13" s="48" t="s">
        <v>115</v>
      </c>
      <c r="S13" s="49" t="s">
        <v>47</v>
      </c>
      <c r="T13" s="56" t="str">
        <f t="shared" si="7"/>
        <v>Same Decision</v>
      </c>
      <c r="U13" s="57" t="str">
        <f t="shared" si="8"/>
        <v>Different Rationale</v>
      </c>
      <c r="V13" s="52" t="s">
        <v>50</v>
      </c>
      <c r="W13" s="53" t="s">
        <v>51</v>
      </c>
      <c r="X13" s="43"/>
      <c r="Y13" s="25">
        <v>2.0</v>
      </c>
      <c r="Z13" s="50" t="s">
        <v>53</v>
      </c>
      <c r="AA13" s="53" t="s">
        <v>51</v>
      </c>
      <c r="AB13" s="54"/>
      <c r="AC13" s="14"/>
      <c r="AD13" s="55" t="str">
        <f t="shared" si="6"/>
        <v>Brian's Review Sheet</v>
      </c>
      <c r="AF13" s="29" t="s">
        <v>348</v>
      </c>
      <c r="AG13" s="14" t="s">
        <v>349</v>
      </c>
      <c r="AH13" s="14" t="s">
        <v>305</v>
      </c>
      <c r="AI13" s="30" t="s">
        <v>160</v>
      </c>
      <c r="AJ13" s="18">
        <v>42825.166666666664</v>
      </c>
      <c r="AK13" s="18">
        <v>42825.69652777778</v>
      </c>
      <c r="AL13" s="31" t="s">
        <v>59</v>
      </c>
      <c r="AM13" s="31" t="s">
        <v>350</v>
      </c>
      <c r="AN13" s="31" t="s">
        <v>215</v>
      </c>
      <c r="AO13" s="31" t="s">
        <v>62</v>
      </c>
      <c r="AP13" s="31" t="s">
        <v>351</v>
      </c>
      <c r="AQ13" s="32" t="s">
        <v>352</v>
      </c>
      <c r="AR13" s="31" t="s">
        <v>353</v>
      </c>
      <c r="AS13" s="31" t="s">
        <v>354</v>
      </c>
      <c r="AT13" s="31" t="s">
        <v>355</v>
      </c>
      <c r="AU13" s="31" t="s">
        <v>356</v>
      </c>
      <c r="AV13" s="33"/>
      <c r="AW13" s="33"/>
      <c r="AX13" s="19" t="s">
        <v>47</v>
      </c>
      <c r="AY13" s="20" t="str">
        <f t="shared" si="1"/>
        <v>Same Decision</v>
      </c>
      <c r="AZ13" s="34" t="str">
        <f t="shared" si="2"/>
        <v>Different Rationale</v>
      </c>
      <c r="BA13" s="26" t="s">
        <v>53</v>
      </c>
      <c r="BB13" s="27" t="s">
        <v>51</v>
      </c>
      <c r="BC13" s="14" t="s">
        <v>357</v>
      </c>
      <c r="BD13" s="40">
        <v>2.0</v>
      </c>
      <c r="BE13" s="41"/>
      <c r="BF13" s="22" t="s">
        <v>50</v>
      </c>
      <c r="BG13" s="27" t="s">
        <v>51</v>
      </c>
      <c r="BH13" s="14"/>
      <c r="BI13" s="41"/>
      <c r="BJ13" s="24"/>
      <c r="BK13" s="28" t="str">
        <f t="shared" si="9"/>
        <v>Sarah's Review Doc.</v>
      </c>
      <c r="BL13" s="37"/>
      <c r="BM13" s="37"/>
    </row>
    <row r="14" ht="138.0" customHeight="1">
      <c r="A14" s="42" t="s">
        <v>358</v>
      </c>
      <c r="B14" s="43" t="s">
        <v>359</v>
      </c>
      <c r="C14" s="44" t="s">
        <v>360</v>
      </c>
      <c r="D14" s="45" t="s">
        <v>120</v>
      </c>
      <c r="E14" s="44" t="s">
        <v>62</v>
      </c>
      <c r="F14" s="46">
        <v>42474.660416666666</v>
      </c>
      <c r="G14" s="47" t="s">
        <v>35</v>
      </c>
      <c r="H14" s="47" t="s">
        <v>361</v>
      </c>
      <c r="I14" s="47" t="s">
        <v>362</v>
      </c>
      <c r="J14" s="47" t="s">
        <v>363</v>
      </c>
      <c r="K14" s="47" t="s">
        <v>364</v>
      </c>
      <c r="L14" s="47" t="s">
        <v>365</v>
      </c>
      <c r="M14" s="47" t="s">
        <v>366</v>
      </c>
      <c r="N14" s="47" t="s">
        <v>367</v>
      </c>
      <c r="O14" s="47" t="s">
        <v>368</v>
      </c>
      <c r="P14" s="47" t="s">
        <v>369</v>
      </c>
      <c r="Q14" s="48" t="s">
        <v>370</v>
      </c>
      <c r="R14" s="48" t="s">
        <v>371</v>
      </c>
      <c r="S14" s="49" t="s">
        <v>47</v>
      </c>
      <c r="T14" s="56" t="str">
        <f t="shared" si="7"/>
        <v>Same Decision</v>
      </c>
      <c r="U14" s="57" t="str">
        <f t="shared" si="8"/>
        <v>Different Rationale</v>
      </c>
      <c r="V14" s="52" t="s">
        <v>50</v>
      </c>
      <c r="W14" s="53" t="s">
        <v>51</v>
      </c>
      <c r="X14" s="43"/>
      <c r="Y14" s="25">
        <v>2.0</v>
      </c>
      <c r="Z14" s="50" t="s">
        <v>53</v>
      </c>
      <c r="AA14" s="53" t="s">
        <v>51</v>
      </c>
      <c r="AB14" s="54"/>
      <c r="AC14" s="14"/>
      <c r="AD14" s="55" t="str">
        <f t="shared" si="6"/>
        <v>Brian's Review Sheet</v>
      </c>
      <c r="AF14" s="29" t="s">
        <v>372</v>
      </c>
      <c r="AG14" s="14" t="s">
        <v>373</v>
      </c>
      <c r="AH14" s="14" t="s">
        <v>159</v>
      </c>
      <c r="AI14" s="30" t="s">
        <v>160</v>
      </c>
      <c r="AJ14" s="18" t="s">
        <v>62</v>
      </c>
      <c r="AK14" s="18">
        <v>43607.77291666667</v>
      </c>
      <c r="AL14" s="31" t="s">
        <v>59</v>
      </c>
      <c r="AM14" s="31" t="s">
        <v>374</v>
      </c>
      <c r="AN14" s="31" t="s">
        <v>375</v>
      </c>
      <c r="AO14" s="31" t="s">
        <v>376</v>
      </c>
      <c r="AP14" s="31" t="s">
        <v>377</v>
      </c>
      <c r="AQ14" s="32" t="s">
        <v>378</v>
      </c>
      <c r="AR14" s="31" t="s">
        <v>379</v>
      </c>
      <c r="AS14" s="31" t="s">
        <v>380</v>
      </c>
      <c r="AT14" s="31" t="s">
        <v>381</v>
      </c>
      <c r="AU14" s="31" t="s">
        <v>382</v>
      </c>
      <c r="AV14" s="33"/>
      <c r="AW14" s="33"/>
      <c r="AX14" s="19" t="s">
        <v>47</v>
      </c>
      <c r="AY14" s="20" t="str">
        <f t="shared" si="1"/>
        <v>Same Decision</v>
      </c>
      <c r="AZ14" s="34" t="str">
        <f t="shared" si="2"/>
        <v>Different Rationale</v>
      </c>
      <c r="BA14" s="26" t="s">
        <v>53</v>
      </c>
      <c r="BB14" s="27" t="s">
        <v>51</v>
      </c>
      <c r="BC14" s="14" t="s">
        <v>69</v>
      </c>
      <c r="BD14" s="40">
        <v>3.0</v>
      </c>
      <c r="BE14" s="41"/>
      <c r="BF14" s="22" t="s">
        <v>50</v>
      </c>
      <c r="BG14" s="27" t="s">
        <v>51</v>
      </c>
      <c r="BH14" s="24"/>
      <c r="BI14" s="41"/>
      <c r="BJ14" s="24"/>
      <c r="BK14" s="28" t="str">
        <f t="shared" si="9"/>
        <v>Sarah's Review Doc.</v>
      </c>
      <c r="BL14" s="37"/>
      <c r="BM14" s="37"/>
    </row>
    <row r="15" ht="138.0" customHeight="1">
      <c r="A15" s="42" t="s">
        <v>383</v>
      </c>
      <c r="B15" s="43" t="s">
        <v>384</v>
      </c>
      <c r="C15" s="44" t="s">
        <v>385</v>
      </c>
      <c r="D15" s="45" t="s">
        <v>160</v>
      </c>
      <c r="E15" s="46">
        <v>42565.166666666664</v>
      </c>
      <c r="F15" s="46">
        <v>42902.722916666666</v>
      </c>
      <c r="G15" s="47" t="s">
        <v>35</v>
      </c>
      <c r="H15" s="47" t="s">
        <v>386</v>
      </c>
      <c r="I15" s="47" t="s">
        <v>387</v>
      </c>
      <c r="J15" s="47" t="s">
        <v>62</v>
      </c>
      <c r="K15" s="47" t="s">
        <v>388</v>
      </c>
      <c r="L15" s="47" t="s">
        <v>389</v>
      </c>
      <c r="M15" s="47" t="s">
        <v>390</v>
      </c>
      <c r="N15" s="47" t="s">
        <v>391</v>
      </c>
      <c r="O15" s="47" t="s">
        <v>392</v>
      </c>
      <c r="P15" s="47" t="s">
        <v>393</v>
      </c>
      <c r="Q15" s="48" t="s">
        <v>394</v>
      </c>
      <c r="R15" s="48" t="s">
        <v>395</v>
      </c>
      <c r="S15" s="49" t="s">
        <v>47</v>
      </c>
      <c r="T15" s="56" t="str">
        <f t="shared" si="7"/>
        <v>Same Decision</v>
      </c>
      <c r="U15" s="57" t="str">
        <f t="shared" si="8"/>
        <v>Different Rationale</v>
      </c>
      <c r="V15" s="52" t="s">
        <v>50</v>
      </c>
      <c r="W15" s="53" t="s">
        <v>51</v>
      </c>
      <c r="X15" s="43" t="s">
        <v>396</v>
      </c>
      <c r="Y15" s="25">
        <v>4.0</v>
      </c>
      <c r="Z15" s="50" t="s">
        <v>53</v>
      </c>
      <c r="AA15" s="53" t="s">
        <v>51</v>
      </c>
      <c r="AB15" s="54"/>
      <c r="AC15" s="14"/>
      <c r="AD15" s="55" t="str">
        <f t="shared" si="6"/>
        <v>Brian's Review Sheet</v>
      </c>
      <c r="AF15" s="63" t="s">
        <v>397</v>
      </c>
      <c r="AG15" s="64" t="s">
        <v>398</v>
      </c>
      <c r="AH15" s="64" t="s">
        <v>399</v>
      </c>
      <c r="AI15" s="65" t="s">
        <v>400</v>
      </c>
      <c r="AJ15" s="64" t="s">
        <v>62</v>
      </c>
      <c r="AK15" s="66">
        <v>43620.63611111111</v>
      </c>
      <c r="AL15" s="67" t="s">
        <v>59</v>
      </c>
      <c r="AM15" s="67" t="s">
        <v>401</v>
      </c>
      <c r="AN15" s="67" t="s">
        <v>402</v>
      </c>
      <c r="AO15" s="67" t="s">
        <v>403</v>
      </c>
      <c r="AP15" s="67" t="s">
        <v>404</v>
      </c>
      <c r="AQ15" s="68" t="s">
        <v>405</v>
      </c>
      <c r="AR15" s="67" t="s">
        <v>406</v>
      </c>
      <c r="AS15" s="67" t="s">
        <v>407</v>
      </c>
      <c r="AT15" s="67" t="s">
        <v>408</v>
      </c>
      <c r="AU15" s="67" t="s">
        <v>409</v>
      </c>
      <c r="AV15" s="69"/>
      <c r="AW15" s="69"/>
      <c r="AX15" s="70" t="s">
        <v>47</v>
      </c>
      <c r="AY15" s="71" t="str">
        <f t="shared" si="1"/>
        <v>Same Decision</v>
      </c>
      <c r="AZ15" s="72" t="str">
        <f t="shared" si="2"/>
        <v>Different Rationale</v>
      </c>
      <c r="BA15" s="73" t="s">
        <v>53</v>
      </c>
      <c r="BB15" s="74" t="s">
        <v>51</v>
      </c>
      <c r="BC15" s="64" t="s">
        <v>69</v>
      </c>
      <c r="BD15" s="75" t="s">
        <v>410</v>
      </c>
      <c r="BE15" s="41"/>
      <c r="BF15" s="76" t="s">
        <v>50</v>
      </c>
      <c r="BG15" s="74" t="s">
        <v>51</v>
      </c>
      <c r="BH15" s="64"/>
      <c r="BI15" s="41"/>
      <c r="BJ15" s="77"/>
      <c r="BK15" s="78" t="str">
        <f t="shared" si="9"/>
        <v>Sarah's Review Doc.</v>
      </c>
      <c r="BL15" s="37"/>
      <c r="BM15" s="37"/>
    </row>
    <row r="16" ht="138.0" customHeight="1">
      <c r="A16" s="42" t="s">
        <v>411</v>
      </c>
      <c r="B16" s="43" t="s">
        <v>412</v>
      </c>
      <c r="C16" s="44" t="s">
        <v>413</v>
      </c>
      <c r="D16" s="45" t="s">
        <v>148</v>
      </c>
      <c r="E16" s="46">
        <v>42543.166666666664</v>
      </c>
      <c r="F16" s="46">
        <v>43167.7</v>
      </c>
      <c r="G16" s="47" t="s">
        <v>35</v>
      </c>
      <c r="H16" s="47" t="s">
        <v>414</v>
      </c>
      <c r="I16" s="47" t="s">
        <v>415</v>
      </c>
      <c r="J16" s="47" t="s">
        <v>416</v>
      </c>
      <c r="K16" s="47" t="s">
        <v>417</v>
      </c>
      <c r="L16" s="47" t="s">
        <v>418</v>
      </c>
      <c r="M16" s="47" t="s">
        <v>419</v>
      </c>
      <c r="N16" s="47" t="s">
        <v>420</v>
      </c>
      <c r="O16" s="47" t="s">
        <v>421</v>
      </c>
      <c r="P16" s="47" t="s">
        <v>422</v>
      </c>
      <c r="Q16" s="48" t="s">
        <v>423</v>
      </c>
      <c r="R16" s="48" t="s">
        <v>223</v>
      </c>
      <c r="S16" s="49" t="s">
        <v>47</v>
      </c>
      <c r="T16" s="56" t="str">
        <f t="shared" si="7"/>
        <v>Same Decision</v>
      </c>
      <c r="U16" s="57" t="str">
        <f t="shared" si="8"/>
        <v>Different Rationale</v>
      </c>
      <c r="V16" s="52" t="s">
        <v>50</v>
      </c>
      <c r="W16" s="53" t="s">
        <v>51</v>
      </c>
      <c r="X16" s="43" t="s">
        <v>69</v>
      </c>
      <c r="Y16" s="25">
        <v>4.0</v>
      </c>
      <c r="Z16" s="50" t="s">
        <v>53</v>
      </c>
      <c r="AA16" s="53" t="s">
        <v>51</v>
      </c>
      <c r="AB16" s="54"/>
      <c r="AC16" s="14"/>
      <c r="AD16" s="55" t="str">
        <f t="shared" si="6"/>
        <v>Brian's Review Sheet</v>
      </c>
      <c r="AF16" s="79" t="s">
        <v>424</v>
      </c>
      <c r="AG16" s="14" t="s">
        <v>425</v>
      </c>
      <c r="AH16" s="14" t="s">
        <v>426</v>
      </c>
      <c r="AI16" s="30" t="s">
        <v>120</v>
      </c>
      <c r="AJ16" s="18">
        <v>42647.166666666664</v>
      </c>
      <c r="AK16" s="18">
        <v>43619.822222222225</v>
      </c>
      <c r="AL16" s="31" t="s">
        <v>59</v>
      </c>
      <c r="AM16" s="31" t="s">
        <v>427</v>
      </c>
      <c r="AN16" s="31" t="s">
        <v>428</v>
      </c>
      <c r="AO16" s="31" t="s">
        <v>62</v>
      </c>
      <c r="AP16" s="31" t="s">
        <v>429</v>
      </c>
      <c r="AQ16" s="32" t="s">
        <v>430</v>
      </c>
      <c r="AR16" s="31" t="s">
        <v>431</v>
      </c>
      <c r="AS16" s="31" t="s">
        <v>432</v>
      </c>
      <c r="AT16" s="31" t="s">
        <v>433</v>
      </c>
      <c r="AU16" s="31" t="s">
        <v>434</v>
      </c>
      <c r="AV16" s="80"/>
      <c r="AW16" s="80"/>
      <c r="AX16" s="19" t="s">
        <v>47</v>
      </c>
      <c r="AY16" s="34" t="s">
        <v>48</v>
      </c>
      <c r="AZ16" s="38" t="s">
        <v>49</v>
      </c>
      <c r="BA16" s="34" t="s">
        <v>53</v>
      </c>
      <c r="BB16" s="15" t="s">
        <v>51</v>
      </c>
      <c r="BC16" s="14" t="s">
        <v>72</v>
      </c>
      <c r="BD16" s="40" t="s">
        <v>435</v>
      </c>
      <c r="BE16" s="41"/>
      <c r="BF16" s="34" t="s">
        <v>50</v>
      </c>
      <c r="BG16" s="15" t="s">
        <v>51</v>
      </c>
      <c r="BH16" s="80"/>
      <c r="BI16" s="41"/>
      <c r="BJ16" s="58" t="s">
        <v>436</v>
      </c>
      <c r="BK16" s="28" t="s">
        <v>437</v>
      </c>
      <c r="BL16" s="37"/>
      <c r="BM16" s="37"/>
    </row>
    <row r="17" ht="138.0" customHeight="1">
      <c r="A17" s="42" t="s">
        <v>438</v>
      </c>
      <c r="B17" s="43" t="s">
        <v>439</v>
      </c>
      <c r="C17" s="44" t="s">
        <v>440</v>
      </c>
      <c r="D17" s="45" t="s">
        <v>441</v>
      </c>
      <c r="E17" s="46">
        <v>42530.166666666664</v>
      </c>
      <c r="F17" s="46">
        <v>43607.646527777775</v>
      </c>
      <c r="G17" s="47" t="s">
        <v>35</v>
      </c>
      <c r="H17" s="47" t="s">
        <v>442</v>
      </c>
      <c r="I17" s="47" t="s">
        <v>443</v>
      </c>
      <c r="J17" s="47" t="s">
        <v>444</v>
      </c>
      <c r="K17" s="47" t="s">
        <v>445</v>
      </c>
      <c r="L17" s="47" t="s">
        <v>446</v>
      </c>
      <c r="M17" s="47" t="s">
        <v>447</v>
      </c>
      <c r="N17" s="47" t="s">
        <v>448</v>
      </c>
      <c r="O17" s="47" t="s">
        <v>449</v>
      </c>
      <c r="P17" s="60" t="s">
        <v>450</v>
      </c>
      <c r="Q17" s="48" t="s">
        <v>451</v>
      </c>
      <c r="R17" s="48" t="s">
        <v>452</v>
      </c>
      <c r="S17" s="49" t="s">
        <v>47</v>
      </c>
      <c r="T17" s="56" t="str">
        <f t="shared" si="7"/>
        <v>Same Decision</v>
      </c>
      <c r="U17" s="57" t="str">
        <f t="shared" si="8"/>
        <v>Different Rationale</v>
      </c>
      <c r="V17" s="52" t="s">
        <v>50</v>
      </c>
      <c r="W17" s="53" t="s">
        <v>51</v>
      </c>
      <c r="X17" s="43" t="s">
        <v>69</v>
      </c>
      <c r="Y17" s="25">
        <v>2.0</v>
      </c>
      <c r="Z17" s="50" t="s">
        <v>53</v>
      </c>
      <c r="AA17" s="53" t="s">
        <v>51</v>
      </c>
      <c r="AB17" s="54"/>
      <c r="AC17" s="14"/>
      <c r="AD17" s="55" t="str">
        <f t="shared" si="6"/>
        <v>Brian's Review Sheet</v>
      </c>
      <c r="AF17" s="81" t="s">
        <v>453</v>
      </c>
      <c r="AG17" s="82" t="s">
        <v>454</v>
      </c>
      <c r="AH17" s="82" t="s">
        <v>89</v>
      </c>
      <c r="AI17" s="83" t="s">
        <v>90</v>
      </c>
      <c r="AJ17" s="84">
        <v>41561.166666666664</v>
      </c>
      <c r="AK17" s="84">
        <v>42653.686111111114</v>
      </c>
      <c r="AL17" s="85" t="s">
        <v>59</v>
      </c>
      <c r="AM17" s="85" t="s">
        <v>455</v>
      </c>
      <c r="AN17" s="85" t="s">
        <v>456</v>
      </c>
      <c r="AO17" s="85" t="s">
        <v>62</v>
      </c>
      <c r="AP17" s="85" t="s">
        <v>457</v>
      </c>
      <c r="AQ17" s="86" t="s">
        <v>458</v>
      </c>
      <c r="AR17" s="85" t="s">
        <v>459</v>
      </c>
      <c r="AS17" s="85" t="s">
        <v>37</v>
      </c>
      <c r="AT17" s="85" t="s">
        <v>460</v>
      </c>
      <c r="AU17" s="85" t="s">
        <v>461</v>
      </c>
      <c r="AV17" s="87"/>
      <c r="AW17" s="87"/>
      <c r="AX17" s="88" t="s">
        <v>47</v>
      </c>
      <c r="AY17" s="89" t="s">
        <v>48</v>
      </c>
      <c r="AZ17" s="90" t="s">
        <v>49</v>
      </c>
      <c r="BA17" s="89" t="s">
        <v>50</v>
      </c>
      <c r="BB17" s="91" t="s">
        <v>51</v>
      </c>
      <c r="BC17" s="87"/>
      <c r="BD17" s="87"/>
      <c r="BE17" s="41"/>
      <c r="BF17" s="89" t="s">
        <v>53</v>
      </c>
      <c r="BG17" s="91" t="s">
        <v>51</v>
      </c>
      <c r="BH17" s="82" t="s">
        <v>69</v>
      </c>
      <c r="BI17" s="41"/>
      <c r="BJ17" s="92">
        <v>43467.0</v>
      </c>
      <c r="BK17" s="93" t="s">
        <v>462</v>
      </c>
      <c r="BL17" s="94"/>
      <c r="BM17" s="94"/>
    </row>
    <row r="18" ht="138.0" customHeight="1">
      <c r="A18" s="42" t="s">
        <v>463</v>
      </c>
      <c r="B18" s="43" t="s">
        <v>464</v>
      </c>
      <c r="C18" s="44" t="s">
        <v>465</v>
      </c>
      <c r="D18" s="45" t="s">
        <v>58</v>
      </c>
      <c r="E18" s="46">
        <v>42601.166666666664</v>
      </c>
      <c r="F18" s="46">
        <v>42898.603472222225</v>
      </c>
      <c r="G18" s="47" t="s">
        <v>35</v>
      </c>
      <c r="H18" s="47" t="s">
        <v>466</v>
      </c>
      <c r="I18" s="47" t="s">
        <v>467</v>
      </c>
      <c r="J18" s="47" t="s">
        <v>62</v>
      </c>
      <c r="K18" s="47" t="s">
        <v>468</v>
      </c>
      <c r="L18" s="47" t="s">
        <v>469</v>
      </c>
      <c r="M18" s="47" t="s">
        <v>470</v>
      </c>
      <c r="N18" s="47" t="s">
        <v>471</v>
      </c>
      <c r="O18" s="47" t="s">
        <v>472</v>
      </c>
      <c r="P18" s="47" t="s">
        <v>473</v>
      </c>
      <c r="Q18" s="48" t="s">
        <v>474</v>
      </c>
      <c r="R18" s="48" t="s">
        <v>86</v>
      </c>
      <c r="S18" s="49" t="s">
        <v>47</v>
      </c>
      <c r="T18" s="56" t="str">
        <f t="shared" si="7"/>
        <v>Same Decision</v>
      </c>
      <c r="U18" s="57" t="str">
        <f t="shared" si="8"/>
        <v>Different Rationale</v>
      </c>
      <c r="V18" s="52" t="s">
        <v>50</v>
      </c>
      <c r="W18" s="53" t="s">
        <v>51</v>
      </c>
      <c r="X18" s="43" t="s">
        <v>69</v>
      </c>
      <c r="Y18" s="25">
        <v>2.0</v>
      </c>
      <c r="Z18" s="50" t="s">
        <v>53</v>
      </c>
      <c r="AA18" s="53" t="s">
        <v>51</v>
      </c>
      <c r="AB18" s="54"/>
      <c r="AC18" s="14"/>
      <c r="AD18" s="55" t="str">
        <f t="shared" si="6"/>
        <v>Brian's Review Sheet</v>
      </c>
      <c r="AF18" s="81" t="s">
        <v>475</v>
      </c>
      <c r="AG18" s="82" t="s">
        <v>476</v>
      </c>
      <c r="AH18" s="82" t="s">
        <v>89</v>
      </c>
      <c r="AI18" s="83" t="s">
        <v>90</v>
      </c>
      <c r="AJ18" s="84">
        <v>42212.166666666664</v>
      </c>
      <c r="AK18" s="84">
        <v>43309.43125</v>
      </c>
      <c r="AL18" s="85" t="s">
        <v>59</v>
      </c>
      <c r="AM18" s="85" t="s">
        <v>477</v>
      </c>
      <c r="AN18" s="85" t="s">
        <v>478</v>
      </c>
      <c r="AO18" s="85" t="s">
        <v>37</v>
      </c>
      <c r="AP18" s="85" t="s">
        <v>479</v>
      </c>
      <c r="AQ18" s="86" t="s">
        <v>480</v>
      </c>
      <c r="AR18" s="85" t="s">
        <v>95</v>
      </c>
      <c r="AS18" s="85" t="s">
        <v>481</v>
      </c>
      <c r="AT18" s="85" t="s">
        <v>482</v>
      </c>
      <c r="AU18" s="85" t="s">
        <v>483</v>
      </c>
      <c r="AV18" s="87"/>
      <c r="AW18" s="87"/>
      <c r="AX18" s="88" t="s">
        <v>47</v>
      </c>
      <c r="AY18" s="89" t="s">
        <v>48</v>
      </c>
      <c r="AZ18" s="90" t="s">
        <v>49</v>
      </c>
      <c r="BA18" s="89" t="s">
        <v>50</v>
      </c>
      <c r="BB18" s="91" t="s">
        <v>51</v>
      </c>
      <c r="BC18" s="87"/>
      <c r="BD18" s="87"/>
      <c r="BE18" s="41"/>
      <c r="BF18" s="89" t="s">
        <v>53</v>
      </c>
      <c r="BG18" s="91" t="s">
        <v>51</v>
      </c>
      <c r="BH18" s="82" t="s">
        <v>69</v>
      </c>
      <c r="BI18" s="41"/>
      <c r="BJ18" s="95">
        <v>3.0</v>
      </c>
      <c r="BK18" s="93" t="s">
        <v>462</v>
      </c>
      <c r="BL18" s="94"/>
      <c r="BM18" s="94"/>
    </row>
    <row r="19" ht="138.0" customHeight="1">
      <c r="A19" s="42" t="s">
        <v>484</v>
      </c>
      <c r="B19" s="43" t="s">
        <v>485</v>
      </c>
      <c r="C19" s="44" t="s">
        <v>486</v>
      </c>
      <c r="D19" s="45" t="s">
        <v>120</v>
      </c>
      <c r="E19" s="44" t="s">
        <v>62</v>
      </c>
      <c r="F19" s="46">
        <v>42649.86666666667</v>
      </c>
      <c r="G19" s="47" t="s">
        <v>62</v>
      </c>
      <c r="H19" s="47" t="s">
        <v>487</v>
      </c>
      <c r="I19" s="47" t="s">
        <v>488</v>
      </c>
      <c r="J19" s="47" t="s">
        <v>489</v>
      </c>
      <c r="K19" s="47" t="s">
        <v>490</v>
      </c>
      <c r="L19" s="47" t="s">
        <v>491</v>
      </c>
      <c r="M19" s="47" t="s">
        <v>492</v>
      </c>
      <c r="N19" s="47" t="s">
        <v>493</v>
      </c>
      <c r="O19" s="47" t="s">
        <v>494</v>
      </c>
      <c r="P19" s="47" t="s">
        <v>495</v>
      </c>
      <c r="Q19" s="48" t="s">
        <v>496</v>
      </c>
      <c r="R19" s="48" t="s">
        <v>497</v>
      </c>
      <c r="S19" s="49" t="s">
        <v>47</v>
      </c>
      <c r="T19" s="56" t="str">
        <f t="shared" si="7"/>
        <v>Same Decision</v>
      </c>
      <c r="U19" s="57" t="str">
        <f t="shared" si="8"/>
        <v>Different Rationale</v>
      </c>
      <c r="V19" s="52" t="s">
        <v>50</v>
      </c>
      <c r="W19" s="53" t="s">
        <v>51</v>
      </c>
      <c r="X19" s="43" t="s">
        <v>72</v>
      </c>
      <c r="Y19" s="41"/>
      <c r="Z19" s="50" t="s">
        <v>53</v>
      </c>
      <c r="AA19" s="53" t="s">
        <v>51</v>
      </c>
      <c r="AB19" s="54"/>
      <c r="AC19" s="14"/>
      <c r="AD19" s="55" t="str">
        <f t="shared" si="6"/>
        <v>Brian's Review Sheet</v>
      </c>
      <c r="AE19" s="96"/>
      <c r="AF19" s="79" t="s">
        <v>498</v>
      </c>
      <c r="AG19" s="97" t="s">
        <v>499</v>
      </c>
      <c r="AH19" s="97" t="s">
        <v>500</v>
      </c>
      <c r="AI19" s="98" t="s">
        <v>501</v>
      </c>
      <c r="AJ19" s="99">
        <v>42521.166666666664</v>
      </c>
      <c r="AK19" s="99">
        <v>42891.822916666664</v>
      </c>
      <c r="AL19" s="100" t="s">
        <v>35</v>
      </c>
      <c r="AM19" s="100" t="s">
        <v>502</v>
      </c>
      <c r="AN19" s="100" t="s">
        <v>503</v>
      </c>
      <c r="AO19" s="100" t="s">
        <v>504</v>
      </c>
      <c r="AP19" s="100" t="s">
        <v>505</v>
      </c>
      <c r="AQ19" s="101" t="s">
        <v>506</v>
      </c>
      <c r="AR19" s="100" t="s">
        <v>507</v>
      </c>
      <c r="AS19" s="100" t="s">
        <v>508</v>
      </c>
      <c r="AT19" s="100" t="s">
        <v>509</v>
      </c>
      <c r="AU19" s="100" t="s">
        <v>510</v>
      </c>
      <c r="AV19" s="102"/>
      <c r="AW19" s="102"/>
      <c r="AX19" s="103" t="s">
        <v>47</v>
      </c>
      <c r="AY19" s="104" t="s">
        <v>48</v>
      </c>
      <c r="AZ19" s="105" t="s">
        <v>49</v>
      </c>
      <c r="BA19" s="104" t="s">
        <v>50</v>
      </c>
      <c r="BB19" s="106" t="s">
        <v>51</v>
      </c>
      <c r="BC19" s="102"/>
      <c r="BD19" s="102"/>
      <c r="BE19" s="41"/>
      <c r="BF19" s="104" t="s">
        <v>53</v>
      </c>
      <c r="BG19" s="106" t="s">
        <v>51</v>
      </c>
      <c r="BH19" s="97" t="s">
        <v>69</v>
      </c>
      <c r="BI19" s="41"/>
      <c r="BJ19" s="102"/>
      <c r="BK19" s="107" t="s">
        <v>462</v>
      </c>
      <c r="BL19" s="37"/>
      <c r="BM19" s="37"/>
    </row>
    <row r="20" ht="138.0" customHeight="1">
      <c r="A20" s="108" t="s">
        <v>511</v>
      </c>
      <c r="B20" s="43" t="s">
        <v>512</v>
      </c>
      <c r="C20" s="43" t="s">
        <v>513</v>
      </c>
      <c r="D20" s="109" t="s">
        <v>201</v>
      </c>
      <c r="E20" s="48">
        <v>42738.208333333336</v>
      </c>
      <c r="F20" s="48">
        <v>42842.839583333334</v>
      </c>
      <c r="G20" s="43" t="s">
        <v>59</v>
      </c>
      <c r="H20" s="43" t="s">
        <v>514</v>
      </c>
      <c r="I20" s="43" t="s">
        <v>515</v>
      </c>
      <c r="J20" s="43" t="s">
        <v>516</v>
      </c>
      <c r="K20" s="43" t="s">
        <v>517</v>
      </c>
      <c r="L20" s="110" t="s">
        <v>518</v>
      </c>
      <c r="M20" s="43" t="s">
        <v>519</v>
      </c>
      <c r="N20" s="43" t="s">
        <v>520</v>
      </c>
      <c r="O20" s="43" t="s">
        <v>521</v>
      </c>
      <c r="P20" s="43" t="s">
        <v>522</v>
      </c>
      <c r="Q20" s="43" t="s">
        <v>523</v>
      </c>
      <c r="R20" s="43" t="s">
        <v>223</v>
      </c>
      <c r="S20" s="111"/>
      <c r="T20" s="56" t="str">
        <f t="shared" ref="T20:T92" si="10">IFS(W20=AA20,"Same Decision", TRUE, "Diff. Decisions")</f>
        <v>Same Decision</v>
      </c>
      <c r="U20" s="57" t="str">
        <f t="shared" ref="U20:U92" si="11">IFS(X20=AB20,"Same Rationale", TRUE, "Different Rationale")</f>
        <v>Different Rationale</v>
      </c>
      <c r="V20" s="112" t="s">
        <v>524</v>
      </c>
      <c r="W20" s="53" t="s">
        <v>51</v>
      </c>
      <c r="X20" s="43" t="s">
        <v>72</v>
      </c>
      <c r="Y20" s="25">
        <v>1.0</v>
      </c>
      <c r="Z20" s="52" t="s">
        <v>50</v>
      </c>
      <c r="AA20" s="53" t="s">
        <v>51</v>
      </c>
      <c r="AB20" s="54"/>
      <c r="AC20" s="14"/>
      <c r="AD20" s="55" t="str">
        <f t="shared" ref="AD20:AD82" si="12">HYPERLINK("https://docs.google.com/document/d/1pSRoyrB8sXgVlZOkaxEcpRW3vl7yKjVe_ZJIhI7GlCg/edit","Emily's Protocol Word Doc")</f>
        <v>Emily's Protocol Word Doc</v>
      </c>
      <c r="AE20" s="96"/>
      <c r="AF20" s="81" t="s">
        <v>525</v>
      </c>
      <c r="AG20" s="113" t="s">
        <v>526</v>
      </c>
      <c r="AH20" s="113" t="s">
        <v>527</v>
      </c>
      <c r="AI20" s="114" t="s">
        <v>528</v>
      </c>
      <c r="AJ20" s="115" t="s">
        <v>62</v>
      </c>
      <c r="AK20" s="115">
        <v>43608.5625</v>
      </c>
      <c r="AL20" s="116" t="s">
        <v>35</v>
      </c>
      <c r="AM20" s="116" t="s">
        <v>529</v>
      </c>
      <c r="AN20" s="116" t="s">
        <v>530</v>
      </c>
      <c r="AO20" s="116" t="s">
        <v>531</v>
      </c>
      <c r="AP20" s="116" t="s">
        <v>532</v>
      </c>
      <c r="AQ20" s="117" t="s">
        <v>62</v>
      </c>
      <c r="AR20" s="116" t="s">
        <v>533</v>
      </c>
      <c r="AS20" s="116" t="s">
        <v>534</v>
      </c>
      <c r="AT20" s="116" t="s">
        <v>535</v>
      </c>
      <c r="AU20" s="116" t="s">
        <v>62</v>
      </c>
      <c r="AV20" s="33"/>
      <c r="AW20" s="33"/>
      <c r="AX20" s="118" t="s">
        <v>47</v>
      </c>
      <c r="AY20" s="119" t="s">
        <v>536</v>
      </c>
      <c r="AZ20" s="120" t="s">
        <v>49</v>
      </c>
      <c r="BA20" s="119" t="s">
        <v>53</v>
      </c>
      <c r="BB20" s="121" t="s">
        <v>51</v>
      </c>
      <c r="BC20" s="113" t="s">
        <v>69</v>
      </c>
      <c r="BD20" s="122" t="s">
        <v>537</v>
      </c>
      <c r="BE20" s="41"/>
      <c r="BF20" s="119" t="s">
        <v>50</v>
      </c>
      <c r="BG20" s="123" t="s">
        <v>51</v>
      </c>
      <c r="BH20" s="124"/>
      <c r="BI20" s="41"/>
      <c r="BJ20" s="125" t="s">
        <v>538</v>
      </c>
      <c r="BK20" s="126" t="s">
        <v>437</v>
      </c>
      <c r="BL20" s="94"/>
      <c r="BM20" s="94"/>
    </row>
    <row r="21" ht="138.0" customHeight="1">
      <c r="A21" s="108" t="s">
        <v>539</v>
      </c>
      <c r="B21" s="43" t="s">
        <v>540</v>
      </c>
      <c r="C21" s="43" t="s">
        <v>541</v>
      </c>
      <c r="D21" s="109" t="s">
        <v>120</v>
      </c>
      <c r="E21" s="48" t="s">
        <v>62</v>
      </c>
      <c r="F21" s="48">
        <v>42593.70763888889</v>
      </c>
      <c r="G21" s="43" t="s">
        <v>62</v>
      </c>
      <c r="H21" s="43" t="s">
        <v>542</v>
      </c>
      <c r="I21" s="43" t="s">
        <v>543</v>
      </c>
      <c r="J21" s="43" t="s">
        <v>544</v>
      </c>
      <c r="K21" s="43" t="s">
        <v>545</v>
      </c>
      <c r="L21" s="110" t="s">
        <v>546</v>
      </c>
      <c r="M21" s="43" t="s">
        <v>547</v>
      </c>
      <c r="N21" s="43" t="s">
        <v>548</v>
      </c>
      <c r="O21" s="43" t="s">
        <v>549</v>
      </c>
      <c r="P21" s="43" t="s">
        <v>550</v>
      </c>
      <c r="Q21" s="43" t="s">
        <v>551</v>
      </c>
      <c r="R21" s="43" t="s">
        <v>552</v>
      </c>
      <c r="S21" s="111"/>
      <c r="T21" s="56" t="str">
        <f t="shared" si="10"/>
        <v>Same Decision</v>
      </c>
      <c r="U21" s="57" t="str">
        <f t="shared" si="11"/>
        <v>Different Rationale</v>
      </c>
      <c r="V21" s="112" t="s">
        <v>524</v>
      </c>
      <c r="W21" s="53" t="s">
        <v>51</v>
      </c>
      <c r="X21" s="43" t="s">
        <v>52</v>
      </c>
      <c r="Y21" s="25">
        <v>1.0</v>
      </c>
      <c r="Z21" s="52" t="s">
        <v>50</v>
      </c>
      <c r="AA21" s="53" t="s">
        <v>51</v>
      </c>
      <c r="AB21" s="54"/>
      <c r="AC21" s="14"/>
      <c r="AD21" s="55" t="str">
        <f t="shared" si="12"/>
        <v>Emily's Protocol Word Doc</v>
      </c>
      <c r="AE21" s="96"/>
      <c r="AF21" s="127" t="s">
        <v>553</v>
      </c>
      <c r="AG21" s="128" t="s">
        <v>554</v>
      </c>
      <c r="AH21" s="128" t="s">
        <v>555</v>
      </c>
      <c r="AI21" s="129" t="s">
        <v>90</v>
      </c>
      <c r="AJ21" s="130">
        <v>42446.166666666664</v>
      </c>
      <c r="AK21" s="130">
        <v>43469.73888888889</v>
      </c>
      <c r="AL21" s="131" t="s">
        <v>35</v>
      </c>
      <c r="AM21" s="131" t="s">
        <v>556</v>
      </c>
      <c r="AN21" s="131" t="s">
        <v>557</v>
      </c>
      <c r="AO21" s="131" t="s">
        <v>558</v>
      </c>
      <c r="AP21" s="131" t="s">
        <v>559</v>
      </c>
      <c r="AQ21" s="132" t="s">
        <v>560</v>
      </c>
      <c r="AR21" s="131" t="s">
        <v>561</v>
      </c>
      <c r="AS21" s="131" t="s">
        <v>562</v>
      </c>
      <c r="AT21" s="131" t="s">
        <v>563</v>
      </c>
      <c r="AU21" s="131" t="s">
        <v>564</v>
      </c>
      <c r="AV21" s="133"/>
      <c r="AW21" s="133"/>
      <c r="AX21" s="134" t="s">
        <v>47</v>
      </c>
      <c r="AY21" s="135" t="s">
        <v>536</v>
      </c>
      <c r="AZ21" s="136" t="s">
        <v>49</v>
      </c>
      <c r="BA21" s="135" t="s">
        <v>50</v>
      </c>
      <c r="BB21" s="137" t="s">
        <v>51</v>
      </c>
      <c r="BC21" s="128" t="s">
        <v>116</v>
      </c>
      <c r="BD21" s="138" t="s">
        <v>565</v>
      </c>
      <c r="BE21" s="41"/>
      <c r="BF21" s="135" t="s">
        <v>53</v>
      </c>
      <c r="BG21" s="139" t="s">
        <v>51</v>
      </c>
      <c r="BH21" s="133"/>
      <c r="BI21" s="41"/>
      <c r="BJ21" s="133"/>
      <c r="BK21" s="140" t="s">
        <v>462</v>
      </c>
      <c r="BL21" s="141"/>
      <c r="BM21" s="141"/>
    </row>
    <row r="22" ht="138.0" customHeight="1">
      <c r="A22" s="108" t="s">
        <v>566</v>
      </c>
      <c r="B22" s="43" t="s">
        <v>567</v>
      </c>
      <c r="C22" s="43" t="s">
        <v>568</v>
      </c>
      <c r="D22" s="109" t="s">
        <v>120</v>
      </c>
      <c r="E22" s="48">
        <v>42842.166666666664</v>
      </c>
      <c r="F22" s="48">
        <v>43688.4375</v>
      </c>
      <c r="G22" s="43" t="s">
        <v>35</v>
      </c>
      <c r="H22" s="43" t="s">
        <v>569</v>
      </c>
      <c r="I22" s="43" t="s">
        <v>570</v>
      </c>
      <c r="J22" s="43" t="s">
        <v>62</v>
      </c>
      <c r="K22" s="43" t="s">
        <v>571</v>
      </c>
      <c r="L22" s="110" t="s">
        <v>572</v>
      </c>
      <c r="M22" s="43" t="s">
        <v>573</v>
      </c>
      <c r="N22" s="43" t="s">
        <v>574</v>
      </c>
      <c r="O22" s="43" t="s">
        <v>575</v>
      </c>
      <c r="P22" s="142" t="s">
        <v>576</v>
      </c>
      <c r="Q22" s="43" t="s">
        <v>577</v>
      </c>
      <c r="R22" s="43" t="s">
        <v>578</v>
      </c>
      <c r="S22" s="111"/>
      <c r="T22" s="56" t="str">
        <f t="shared" si="10"/>
        <v>Same Decision</v>
      </c>
      <c r="U22" s="57" t="str">
        <f t="shared" si="11"/>
        <v>Different Rationale</v>
      </c>
      <c r="V22" s="112" t="s">
        <v>524</v>
      </c>
      <c r="W22" s="53" t="s">
        <v>51</v>
      </c>
      <c r="X22" s="43" t="s">
        <v>72</v>
      </c>
      <c r="Y22" s="25">
        <v>2.0</v>
      </c>
      <c r="Z22" s="52" t="s">
        <v>50</v>
      </c>
      <c r="AA22" s="53" t="s">
        <v>51</v>
      </c>
      <c r="AB22" s="54"/>
      <c r="AC22" s="14"/>
      <c r="AD22" s="55" t="str">
        <f t="shared" si="12"/>
        <v>Emily's Protocol Word Doc</v>
      </c>
      <c r="AE22" s="96"/>
      <c r="AF22" s="29" t="s">
        <v>579</v>
      </c>
      <c r="AG22" s="14" t="s">
        <v>580</v>
      </c>
      <c r="AH22" s="14" t="s">
        <v>581</v>
      </c>
      <c r="AI22" s="30" t="s">
        <v>582</v>
      </c>
      <c r="AJ22" s="18">
        <v>41723.166666666664</v>
      </c>
      <c r="AK22" s="18">
        <v>42340.680555555555</v>
      </c>
      <c r="AL22" s="31" t="s">
        <v>35</v>
      </c>
      <c r="AM22" s="31" t="s">
        <v>583</v>
      </c>
      <c r="AN22" s="31" t="s">
        <v>584</v>
      </c>
      <c r="AO22" s="31" t="s">
        <v>62</v>
      </c>
      <c r="AP22" s="31" t="s">
        <v>585</v>
      </c>
      <c r="AQ22" s="32" t="s">
        <v>586</v>
      </c>
      <c r="AR22" s="31" t="s">
        <v>587</v>
      </c>
      <c r="AS22" s="31" t="s">
        <v>588</v>
      </c>
      <c r="AT22" s="31" t="s">
        <v>589</v>
      </c>
      <c r="AU22" s="31" t="s">
        <v>590</v>
      </c>
      <c r="AV22" s="33"/>
      <c r="AW22" s="33"/>
      <c r="AX22" s="19" t="s">
        <v>47</v>
      </c>
      <c r="AY22" s="26" t="str">
        <f t="shared" ref="AY22:AY27" si="13">IFS(BB22=BG22,"Same Decision", TRUE, "Diff. Decisions")</f>
        <v>Diff. Decisions</v>
      </c>
      <c r="AZ22" s="38" t="str">
        <f t="shared" ref="AZ22:AZ27" si="14">IFS(BC22=BH22,"Same Rationale", TRUE, "Different Rationale")</f>
        <v>Different Rationale</v>
      </c>
      <c r="BA22" s="26" t="s">
        <v>53</v>
      </c>
      <c r="BB22" s="143" t="s">
        <v>591</v>
      </c>
      <c r="BC22" s="14" t="s">
        <v>592</v>
      </c>
      <c r="BD22" s="40" t="s">
        <v>593</v>
      </c>
      <c r="BE22" s="41"/>
      <c r="BF22" s="22" t="s">
        <v>50</v>
      </c>
      <c r="BG22" s="27" t="s">
        <v>51</v>
      </c>
      <c r="BH22" s="24"/>
      <c r="BI22" s="41"/>
      <c r="BJ22" s="61">
        <v>43499.0</v>
      </c>
      <c r="BK22" s="28" t="str">
        <f>HYPERLINK("https://docs.google.com/document/d/1irupaMaqNofvPKuZ5tOdJEK468Js5DCkevhMNBv_Ixo/edit#","Sarah's Review Doc.")</f>
        <v>Sarah's Review Doc.</v>
      </c>
      <c r="BL22" s="37"/>
      <c r="BM22" s="37"/>
    </row>
    <row r="23" ht="138.0" customHeight="1">
      <c r="A23" s="108" t="s">
        <v>594</v>
      </c>
      <c r="B23" s="43" t="s">
        <v>595</v>
      </c>
      <c r="C23" s="43" t="s">
        <v>596</v>
      </c>
      <c r="D23" s="109" t="s">
        <v>597</v>
      </c>
      <c r="E23" s="48">
        <v>42667.166666666664</v>
      </c>
      <c r="F23" s="48">
        <v>42667.84722222222</v>
      </c>
      <c r="G23" s="43" t="s">
        <v>59</v>
      </c>
      <c r="H23" s="43" t="s">
        <v>598</v>
      </c>
      <c r="I23" s="43" t="s">
        <v>599</v>
      </c>
      <c r="J23" s="43" t="s">
        <v>215</v>
      </c>
      <c r="K23" s="43" t="s">
        <v>600</v>
      </c>
      <c r="L23" s="110" t="s">
        <v>601</v>
      </c>
      <c r="M23" s="43" t="s">
        <v>602</v>
      </c>
      <c r="N23" s="43" t="s">
        <v>603</v>
      </c>
      <c r="O23" s="43" t="s">
        <v>604</v>
      </c>
      <c r="P23" s="43" t="s">
        <v>605</v>
      </c>
      <c r="Q23" s="43" t="s">
        <v>606</v>
      </c>
      <c r="R23" s="43" t="s">
        <v>115</v>
      </c>
      <c r="S23" s="111"/>
      <c r="T23" s="56" t="str">
        <f t="shared" si="10"/>
        <v>Same Decision</v>
      </c>
      <c r="U23" s="57" t="str">
        <f t="shared" si="11"/>
        <v>Different Rationale</v>
      </c>
      <c r="V23" s="112" t="s">
        <v>524</v>
      </c>
      <c r="W23" s="53" t="s">
        <v>51</v>
      </c>
      <c r="X23" s="43" t="s">
        <v>72</v>
      </c>
      <c r="Y23" s="41"/>
      <c r="Z23" s="52" t="s">
        <v>50</v>
      </c>
      <c r="AA23" s="53" t="s">
        <v>51</v>
      </c>
      <c r="AB23" s="54"/>
      <c r="AC23" s="14"/>
      <c r="AD23" s="55" t="str">
        <f t="shared" si="12"/>
        <v>Emily's Protocol Word Doc</v>
      </c>
      <c r="AE23" s="96"/>
      <c r="AF23" s="29" t="s">
        <v>607</v>
      </c>
      <c r="AG23" s="14" t="s">
        <v>608</v>
      </c>
      <c r="AH23" s="14" t="s">
        <v>609</v>
      </c>
      <c r="AI23" s="30" t="s">
        <v>610</v>
      </c>
      <c r="AJ23" s="18">
        <v>43399.166666666664</v>
      </c>
      <c r="AK23" s="18">
        <v>43609.89722222222</v>
      </c>
      <c r="AL23" s="31" t="s">
        <v>35</v>
      </c>
      <c r="AM23" s="31" t="s">
        <v>611</v>
      </c>
      <c r="AN23" s="31" t="s">
        <v>612</v>
      </c>
      <c r="AO23" s="31" t="s">
        <v>613</v>
      </c>
      <c r="AP23" s="31" t="s">
        <v>614</v>
      </c>
      <c r="AQ23" s="32" t="s">
        <v>615</v>
      </c>
      <c r="AR23" s="31" t="s">
        <v>616</v>
      </c>
      <c r="AS23" s="31" t="s">
        <v>617</v>
      </c>
      <c r="AT23" s="31" t="s">
        <v>618</v>
      </c>
      <c r="AU23" s="31" t="s">
        <v>619</v>
      </c>
      <c r="AV23" s="33"/>
      <c r="AW23" s="33"/>
      <c r="AX23" s="19" t="s">
        <v>47</v>
      </c>
      <c r="AY23" s="20" t="str">
        <f t="shared" si="13"/>
        <v>Same Decision</v>
      </c>
      <c r="AZ23" s="34" t="str">
        <f t="shared" si="14"/>
        <v>Same Rationale</v>
      </c>
      <c r="BA23" s="26" t="s">
        <v>53</v>
      </c>
      <c r="BB23" s="143" t="s">
        <v>591</v>
      </c>
      <c r="BC23" s="24"/>
      <c r="BE23" s="41"/>
      <c r="BF23" s="22" t="s">
        <v>50</v>
      </c>
      <c r="BG23" s="143" t="s">
        <v>591</v>
      </c>
      <c r="BH23" s="24"/>
      <c r="BI23" s="41"/>
      <c r="BJ23" s="58" t="s">
        <v>620</v>
      </c>
      <c r="BK23" s="40" t="s">
        <v>621</v>
      </c>
      <c r="BL23" s="144" t="str">
        <f t="shared" ref="BL23:BL27" si="15">HYPERLINK("https://docs.google.com/document/d/1irupaMaqNofvPKuZ5tOdJEK468Js5DCkevhMNBv_Ixo/edit#","Sarah's Review Doc.")</f>
        <v>Sarah's Review Doc.</v>
      </c>
      <c r="BM23" s="145" t="s">
        <v>622</v>
      </c>
    </row>
    <row r="24" ht="138.0" customHeight="1">
      <c r="A24" s="108" t="s">
        <v>623</v>
      </c>
      <c r="B24" s="43" t="s">
        <v>624</v>
      </c>
      <c r="C24" s="43" t="s">
        <v>625</v>
      </c>
      <c r="D24" s="109" t="s">
        <v>120</v>
      </c>
      <c r="E24" s="48">
        <v>42656.166666666664</v>
      </c>
      <c r="F24" s="48">
        <v>42656.81180555555</v>
      </c>
      <c r="G24" s="43" t="s">
        <v>59</v>
      </c>
      <c r="H24" s="43" t="s">
        <v>626</v>
      </c>
      <c r="I24" s="43" t="s">
        <v>627</v>
      </c>
      <c r="J24" s="43" t="s">
        <v>62</v>
      </c>
      <c r="K24" s="43" t="s">
        <v>628</v>
      </c>
      <c r="L24" s="110" t="s">
        <v>629</v>
      </c>
      <c r="M24" s="43" t="s">
        <v>630</v>
      </c>
      <c r="N24" s="43" t="s">
        <v>631</v>
      </c>
      <c r="O24" s="43" t="s">
        <v>632</v>
      </c>
      <c r="P24" s="43" t="s">
        <v>633</v>
      </c>
      <c r="Q24" s="43" t="s">
        <v>634</v>
      </c>
      <c r="R24" s="43" t="s">
        <v>635</v>
      </c>
      <c r="S24" s="111"/>
      <c r="T24" s="56" t="str">
        <f t="shared" si="10"/>
        <v>Same Decision</v>
      </c>
      <c r="U24" s="57" t="str">
        <f t="shared" si="11"/>
        <v>Different Rationale</v>
      </c>
      <c r="V24" s="112" t="s">
        <v>524</v>
      </c>
      <c r="W24" s="53" t="s">
        <v>51</v>
      </c>
      <c r="X24" s="43" t="s">
        <v>72</v>
      </c>
      <c r="Y24" s="25">
        <v>3.0</v>
      </c>
      <c r="Z24" s="52" t="s">
        <v>50</v>
      </c>
      <c r="AA24" s="53" t="s">
        <v>51</v>
      </c>
      <c r="AB24" s="54"/>
      <c r="AC24" s="14"/>
      <c r="AD24" s="55" t="str">
        <f t="shared" si="12"/>
        <v>Emily's Protocol Word Doc</v>
      </c>
      <c r="AE24" s="96"/>
      <c r="AF24" s="29" t="s">
        <v>636</v>
      </c>
      <c r="AG24" s="14" t="s">
        <v>637</v>
      </c>
      <c r="AH24" s="14" t="s">
        <v>638</v>
      </c>
      <c r="AI24" s="30" t="s">
        <v>639</v>
      </c>
      <c r="AJ24" s="18" t="s">
        <v>62</v>
      </c>
      <c r="AK24" s="18">
        <v>42512.45138888889</v>
      </c>
      <c r="AL24" s="31" t="s">
        <v>35</v>
      </c>
      <c r="AM24" s="31" t="s">
        <v>640</v>
      </c>
      <c r="AN24" s="31" t="s">
        <v>641</v>
      </c>
      <c r="AO24" s="31" t="s">
        <v>642</v>
      </c>
      <c r="AP24" s="31" t="s">
        <v>643</v>
      </c>
      <c r="AQ24" s="32" t="s">
        <v>644</v>
      </c>
      <c r="AR24" s="31" t="s">
        <v>645</v>
      </c>
      <c r="AS24" s="31" t="s">
        <v>646</v>
      </c>
      <c r="AT24" s="31" t="s">
        <v>647</v>
      </c>
      <c r="AU24" s="31" t="s">
        <v>648</v>
      </c>
      <c r="AV24" s="33"/>
      <c r="AW24" s="33"/>
      <c r="AX24" s="19" t="s">
        <v>47</v>
      </c>
      <c r="AY24" s="20" t="str">
        <f t="shared" si="13"/>
        <v>Same Decision</v>
      </c>
      <c r="AZ24" s="34" t="str">
        <f t="shared" si="14"/>
        <v>Same Rationale</v>
      </c>
      <c r="BA24" s="26" t="s">
        <v>53</v>
      </c>
      <c r="BB24" s="143" t="s">
        <v>591</v>
      </c>
      <c r="BC24" s="14"/>
      <c r="BE24" s="41"/>
      <c r="BF24" s="22" t="s">
        <v>50</v>
      </c>
      <c r="BG24" s="143" t="s">
        <v>591</v>
      </c>
      <c r="BH24" s="24"/>
      <c r="BI24" s="41"/>
      <c r="BJ24" s="24"/>
      <c r="BK24" s="40" t="s">
        <v>649</v>
      </c>
      <c r="BL24" s="144" t="str">
        <f t="shared" si="15"/>
        <v>Sarah's Review Doc.</v>
      </c>
      <c r="BM24" s="145" t="s">
        <v>650</v>
      </c>
    </row>
    <row r="25" ht="138.0" customHeight="1">
      <c r="A25" s="108" t="s">
        <v>651</v>
      </c>
      <c r="B25" s="43" t="s">
        <v>652</v>
      </c>
      <c r="C25" s="43" t="s">
        <v>653</v>
      </c>
      <c r="D25" s="109" t="s">
        <v>654</v>
      </c>
      <c r="E25" s="48" t="s">
        <v>62</v>
      </c>
      <c r="F25" s="48">
        <v>43125.975694444445</v>
      </c>
      <c r="G25" s="43" t="s">
        <v>59</v>
      </c>
      <c r="H25" s="43" t="s">
        <v>655</v>
      </c>
      <c r="I25" s="43" t="s">
        <v>656</v>
      </c>
      <c r="J25" s="43" t="s">
        <v>657</v>
      </c>
      <c r="K25" s="43" t="s">
        <v>658</v>
      </c>
      <c r="L25" s="110" t="s">
        <v>659</v>
      </c>
      <c r="M25" s="43" t="s">
        <v>660</v>
      </c>
      <c r="N25" s="43" t="s">
        <v>661</v>
      </c>
      <c r="O25" s="43" t="s">
        <v>662</v>
      </c>
      <c r="P25" s="43" t="s">
        <v>663</v>
      </c>
      <c r="Q25" s="43" t="s">
        <v>664</v>
      </c>
      <c r="R25" s="43" t="s">
        <v>497</v>
      </c>
      <c r="S25" s="111"/>
      <c r="T25" s="56" t="str">
        <f t="shared" si="10"/>
        <v>Same Decision</v>
      </c>
      <c r="U25" s="57" t="str">
        <f t="shared" si="11"/>
        <v>Different Rationale</v>
      </c>
      <c r="V25" s="112" t="s">
        <v>524</v>
      </c>
      <c r="W25" s="53" t="s">
        <v>51</v>
      </c>
      <c r="X25" s="43" t="s">
        <v>72</v>
      </c>
      <c r="Y25" s="41"/>
      <c r="Z25" s="52" t="s">
        <v>50</v>
      </c>
      <c r="AA25" s="53" t="s">
        <v>51</v>
      </c>
      <c r="AB25" s="54"/>
      <c r="AC25" s="14"/>
      <c r="AD25" s="55" t="str">
        <f t="shared" si="12"/>
        <v>Emily's Protocol Word Doc</v>
      </c>
      <c r="AE25" s="96"/>
      <c r="AF25" s="29" t="s">
        <v>665</v>
      </c>
      <c r="AG25" s="14" t="s">
        <v>666</v>
      </c>
      <c r="AH25" s="14" t="s">
        <v>527</v>
      </c>
      <c r="AI25" s="30" t="s">
        <v>528</v>
      </c>
      <c r="AJ25" s="14" t="s">
        <v>62</v>
      </c>
      <c r="AK25" s="18">
        <v>41617.493055555555</v>
      </c>
      <c r="AL25" s="31" t="s">
        <v>59</v>
      </c>
      <c r="AM25" s="31" t="s">
        <v>667</v>
      </c>
      <c r="AN25" s="31" t="s">
        <v>62</v>
      </c>
      <c r="AO25" s="31" t="s">
        <v>62</v>
      </c>
      <c r="AP25" s="31" t="s">
        <v>668</v>
      </c>
      <c r="AQ25" s="32" t="s">
        <v>669</v>
      </c>
      <c r="AR25" s="31" t="s">
        <v>62</v>
      </c>
      <c r="AS25" s="31" t="s">
        <v>62</v>
      </c>
      <c r="AT25" s="31" t="s">
        <v>670</v>
      </c>
      <c r="AU25" s="31" t="s">
        <v>671</v>
      </c>
      <c r="AV25" s="33"/>
      <c r="AW25" s="33"/>
      <c r="AX25" s="19" t="s">
        <v>47</v>
      </c>
      <c r="AY25" s="20" t="str">
        <f t="shared" si="13"/>
        <v>Same Decision</v>
      </c>
      <c r="AZ25" s="34" t="str">
        <f t="shared" si="14"/>
        <v>Same Rationale</v>
      </c>
      <c r="BA25" s="26" t="s">
        <v>53</v>
      </c>
      <c r="BB25" s="143" t="s">
        <v>591</v>
      </c>
      <c r="BC25" s="24"/>
      <c r="BE25" s="41"/>
      <c r="BF25" s="22" t="s">
        <v>50</v>
      </c>
      <c r="BG25" s="143" t="s">
        <v>591</v>
      </c>
      <c r="BH25" s="24"/>
      <c r="BI25" s="41"/>
      <c r="BJ25" s="24"/>
      <c r="BK25" s="40" t="s">
        <v>672</v>
      </c>
      <c r="BL25" s="144" t="str">
        <f t="shared" si="15"/>
        <v>Sarah's Review Doc.</v>
      </c>
      <c r="BM25" s="145" t="s">
        <v>673</v>
      </c>
    </row>
    <row r="26" ht="138.0" customHeight="1">
      <c r="A26" s="108" t="s">
        <v>674</v>
      </c>
      <c r="B26" s="43" t="s">
        <v>675</v>
      </c>
      <c r="C26" s="43" t="s">
        <v>676</v>
      </c>
      <c r="D26" s="109" t="s">
        <v>677</v>
      </c>
      <c r="E26" s="48">
        <v>42818.166666666664</v>
      </c>
      <c r="F26" s="48">
        <v>43687.43819444445</v>
      </c>
      <c r="G26" s="43" t="s">
        <v>35</v>
      </c>
      <c r="H26" s="43" t="s">
        <v>678</v>
      </c>
      <c r="I26" s="43" t="s">
        <v>679</v>
      </c>
      <c r="J26" s="43" t="s">
        <v>680</v>
      </c>
      <c r="K26" s="43" t="s">
        <v>681</v>
      </c>
      <c r="L26" s="110" t="s">
        <v>682</v>
      </c>
      <c r="M26" s="43" t="s">
        <v>683</v>
      </c>
      <c r="N26" s="43" t="s">
        <v>684</v>
      </c>
      <c r="O26" s="43" t="s">
        <v>685</v>
      </c>
      <c r="P26" s="43" t="s">
        <v>686</v>
      </c>
      <c r="Q26" s="43" t="s">
        <v>687</v>
      </c>
      <c r="R26" s="43" t="s">
        <v>688</v>
      </c>
      <c r="S26" s="111"/>
      <c r="T26" s="56" t="str">
        <f t="shared" si="10"/>
        <v>Same Decision</v>
      </c>
      <c r="U26" s="57" t="str">
        <f t="shared" si="11"/>
        <v>Different Rationale</v>
      </c>
      <c r="V26" s="112" t="s">
        <v>524</v>
      </c>
      <c r="W26" s="53" t="s">
        <v>51</v>
      </c>
      <c r="X26" s="43" t="s">
        <v>52</v>
      </c>
      <c r="Y26" s="25">
        <v>2.0</v>
      </c>
      <c r="Z26" s="52" t="s">
        <v>50</v>
      </c>
      <c r="AA26" s="53" t="s">
        <v>51</v>
      </c>
      <c r="AB26" s="54"/>
      <c r="AC26" s="14"/>
      <c r="AD26" s="55" t="str">
        <f t="shared" si="12"/>
        <v>Emily's Protocol Word Doc</v>
      </c>
      <c r="AE26" s="96"/>
      <c r="AF26" s="29" t="s">
        <v>689</v>
      </c>
      <c r="AG26" s="14" t="s">
        <v>690</v>
      </c>
      <c r="AH26" s="14" t="s">
        <v>328</v>
      </c>
      <c r="AI26" s="30" t="s">
        <v>90</v>
      </c>
      <c r="AJ26" s="18" t="s">
        <v>62</v>
      </c>
      <c r="AK26" s="18">
        <v>43221.84305555555</v>
      </c>
      <c r="AL26" s="31" t="s">
        <v>35</v>
      </c>
      <c r="AM26" s="31" t="s">
        <v>691</v>
      </c>
      <c r="AN26" s="31" t="s">
        <v>692</v>
      </c>
      <c r="AO26" s="31" t="s">
        <v>62</v>
      </c>
      <c r="AP26" s="31" t="s">
        <v>693</v>
      </c>
      <c r="AQ26" s="32" t="s">
        <v>694</v>
      </c>
      <c r="AR26" s="31" t="s">
        <v>695</v>
      </c>
      <c r="AS26" s="31" t="s">
        <v>696</v>
      </c>
      <c r="AT26" s="31" t="s">
        <v>697</v>
      </c>
      <c r="AU26" s="31" t="s">
        <v>698</v>
      </c>
      <c r="AV26" s="33"/>
      <c r="AW26" s="33"/>
      <c r="AX26" s="19" t="s">
        <v>47</v>
      </c>
      <c r="AY26" s="20" t="str">
        <f t="shared" si="13"/>
        <v>Same Decision</v>
      </c>
      <c r="AZ26" s="34" t="str">
        <f t="shared" si="14"/>
        <v>Same Rationale</v>
      </c>
      <c r="BA26" s="26" t="s">
        <v>53</v>
      </c>
      <c r="BB26" s="143" t="s">
        <v>591</v>
      </c>
      <c r="BC26" s="14"/>
      <c r="BE26" s="41"/>
      <c r="BF26" s="22" t="s">
        <v>50</v>
      </c>
      <c r="BG26" s="143" t="s">
        <v>591</v>
      </c>
      <c r="BH26" s="24"/>
      <c r="BI26" s="41"/>
      <c r="BJ26" s="24"/>
      <c r="BK26" s="24"/>
      <c r="BL26" s="144" t="str">
        <f t="shared" si="15"/>
        <v>Sarah's Review Doc.</v>
      </c>
      <c r="BM26" s="145" t="s">
        <v>673</v>
      </c>
    </row>
    <row r="27" ht="138.0" customHeight="1">
      <c r="A27" s="108" t="s">
        <v>699</v>
      </c>
      <c r="B27" s="43" t="s">
        <v>700</v>
      </c>
      <c r="C27" s="43" t="s">
        <v>701</v>
      </c>
      <c r="D27" s="109" t="s">
        <v>582</v>
      </c>
      <c r="E27" s="48">
        <v>42768.208333333336</v>
      </c>
      <c r="F27" s="48">
        <v>43545.839583333334</v>
      </c>
      <c r="G27" s="43" t="s">
        <v>35</v>
      </c>
      <c r="H27" s="43" t="s">
        <v>702</v>
      </c>
      <c r="I27" s="43" t="s">
        <v>703</v>
      </c>
      <c r="J27" s="142" t="s">
        <v>704</v>
      </c>
      <c r="K27" s="43" t="s">
        <v>705</v>
      </c>
      <c r="L27" s="110" t="s">
        <v>706</v>
      </c>
      <c r="M27" s="43" t="s">
        <v>707</v>
      </c>
      <c r="N27" s="43" t="s">
        <v>708</v>
      </c>
      <c r="O27" s="43" t="s">
        <v>709</v>
      </c>
      <c r="P27" s="43" t="s">
        <v>710</v>
      </c>
      <c r="Q27" s="43" t="s">
        <v>711</v>
      </c>
      <c r="R27" s="43" t="s">
        <v>712</v>
      </c>
      <c r="S27" s="111"/>
      <c r="T27" s="56" t="str">
        <f t="shared" si="10"/>
        <v>Same Decision</v>
      </c>
      <c r="U27" s="57" t="str">
        <f t="shared" si="11"/>
        <v>Different Rationale</v>
      </c>
      <c r="V27" s="112" t="s">
        <v>524</v>
      </c>
      <c r="W27" s="53" t="s">
        <v>51</v>
      </c>
      <c r="X27" s="43" t="s">
        <v>52</v>
      </c>
      <c r="Y27" s="25">
        <v>4.0</v>
      </c>
      <c r="Z27" s="52" t="s">
        <v>50</v>
      </c>
      <c r="AA27" s="53" t="s">
        <v>51</v>
      </c>
      <c r="AB27" s="54"/>
      <c r="AC27" s="14"/>
      <c r="AD27" s="55" t="str">
        <f t="shared" si="12"/>
        <v>Emily's Protocol Word Doc</v>
      </c>
      <c r="AE27" s="96"/>
      <c r="AF27" s="29" t="s">
        <v>713</v>
      </c>
      <c r="AG27" s="14" t="s">
        <v>714</v>
      </c>
      <c r="AH27" s="14" t="s">
        <v>413</v>
      </c>
      <c r="AI27" s="30" t="s">
        <v>148</v>
      </c>
      <c r="AJ27" s="18">
        <v>41691.208333333336</v>
      </c>
      <c r="AK27" s="18">
        <v>42564.76180555556</v>
      </c>
      <c r="AL27" s="31" t="s">
        <v>35</v>
      </c>
      <c r="AM27" s="31" t="s">
        <v>715</v>
      </c>
      <c r="AN27" s="31" t="s">
        <v>716</v>
      </c>
      <c r="AO27" s="31" t="s">
        <v>717</v>
      </c>
      <c r="AP27" s="31" t="s">
        <v>718</v>
      </c>
      <c r="AQ27" s="32" t="s">
        <v>719</v>
      </c>
      <c r="AR27" s="31" t="s">
        <v>720</v>
      </c>
      <c r="AS27" s="31" t="s">
        <v>721</v>
      </c>
      <c r="AT27" s="31" t="s">
        <v>722</v>
      </c>
      <c r="AU27" s="31" t="s">
        <v>723</v>
      </c>
      <c r="AV27" s="33"/>
      <c r="AW27" s="33"/>
      <c r="AX27" s="19" t="s">
        <v>47</v>
      </c>
      <c r="AY27" s="20" t="str">
        <f t="shared" si="13"/>
        <v>Same Decision</v>
      </c>
      <c r="AZ27" s="34" t="str">
        <f t="shared" si="14"/>
        <v>Same Rationale</v>
      </c>
      <c r="BA27" s="26" t="s">
        <v>53</v>
      </c>
      <c r="BB27" s="143" t="s">
        <v>591</v>
      </c>
      <c r="BC27" s="24"/>
      <c r="BE27" s="41"/>
      <c r="BF27" s="22" t="s">
        <v>50</v>
      </c>
      <c r="BG27" s="143" t="s">
        <v>591</v>
      </c>
      <c r="BH27" s="24"/>
      <c r="BI27" s="41"/>
      <c r="BJ27" s="24"/>
      <c r="BK27" s="40" t="s">
        <v>724</v>
      </c>
      <c r="BL27" s="144" t="str">
        <f t="shared" si="15"/>
        <v>Sarah's Review Doc.</v>
      </c>
      <c r="BM27" s="145" t="s">
        <v>673</v>
      </c>
    </row>
    <row r="28" ht="138.0" customHeight="1">
      <c r="A28" s="108" t="s">
        <v>725</v>
      </c>
      <c r="B28" s="43" t="s">
        <v>726</v>
      </c>
      <c r="C28" s="43" t="s">
        <v>727</v>
      </c>
      <c r="D28" s="109" t="s">
        <v>728</v>
      </c>
      <c r="E28" s="48">
        <v>42706.208333333336</v>
      </c>
      <c r="F28" s="48">
        <v>43245.49930555555</v>
      </c>
      <c r="G28" s="43" t="s">
        <v>59</v>
      </c>
      <c r="H28" s="43" t="s">
        <v>729</v>
      </c>
      <c r="I28" s="43" t="s">
        <v>730</v>
      </c>
      <c r="J28" s="43" t="s">
        <v>731</v>
      </c>
      <c r="K28" s="43" t="s">
        <v>732</v>
      </c>
      <c r="L28" s="110" t="s">
        <v>733</v>
      </c>
      <c r="M28" s="43" t="s">
        <v>734</v>
      </c>
      <c r="N28" s="43" t="s">
        <v>735</v>
      </c>
      <c r="O28" s="43" t="s">
        <v>736</v>
      </c>
      <c r="P28" s="43" t="s">
        <v>737</v>
      </c>
      <c r="Q28" s="43" t="s">
        <v>738</v>
      </c>
      <c r="R28" s="43" t="s">
        <v>144</v>
      </c>
      <c r="S28" s="111"/>
      <c r="T28" s="56" t="str">
        <f t="shared" si="10"/>
        <v>Same Decision</v>
      </c>
      <c r="U28" s="57" t="str">
        <f t="shared" si="11"/>
        <v>Different Rationale</v>
      </c>
      <c r="V28" s="112" t="s">
        <v>524</v>
      </c>
      <c r="W28" s="53" t="s">
        <v>51</v>
      </c>
      <c r="X28" s="43" t="s">
        <v>52</v>
      </c>
      <c r="Y28" s="25"/>
      <c r="Z28" s="52" t="s">
        <v>50</v>
      </c>
      <c r="AA28" s="53" t="s">
        <v>51</v>
      </c>
      <c r="AB28" s="54"/>
      <c r="AC28" s="14"/>
      <c r="AD28" s="55" t="str">
        <f t="shared" si="12"/>
        <v>Emily's Protocol Word Doc</v>
      </c>
      <c r="AE28" s="96"/>
      <c r="AF28" s="29" t="s">
        <v>739</v>
      </c>
      <c r="AG28" s="14" t="s">
        <v>740</v>
      </c>
      <c r="AH28" s="14" t="s">
        <v>741</v>
      </c>
      <c r="AI28" s="30" t="s">
        <v>742</v>
      </c>
      <c r="AJ28" s="18">
        <v>43081.208333333336</v>
      </c>
      <c r="AK28" s="18">
        <v>43613.82916666667</v>
      </c>
      <c r="AL28" s="31" t="s">
        <v>35</v>
      </c>
      <c r="AM28" s="31" t="s">
        <v>743</v>
      </c>
      <c r="AN28" s="31" t="s">
        <v>744</v>
      </c>
      <c r="AO28" s="31" t="s">
        <v>745</v>
      </c>
      <c r="AP28" s="31" t="s">
        <v>746</v>
      </c>
      <c r="AQ28" s="32" t="s">
        <v>747</v>
      </c>
      <c r="AR28" s="31" t="s">
        <v>748</v>
      </c>
      <c r="AS28" s="31" t="s">
        <v>749</v>
      </c>
      <c r="AT28" s="31" t="s">
        <v>750</v>
      </c>
      <c r="AU28" s="31" t="s">
        <v>751</v>
      </c>
      <c r="AV28" s="33"/>
      <c r="AW28" s="33"/>
      <c r="AX28" s="19" t="s">
        <v>47</v>
      </c>
      <c r="AY28" s="20" t="str">
        <f>IFS(BB28=#REF!,"Same Decision", TRUE, "Diff. Decisions")</f>
        <v>#REF!</v>
      </c>
      <c r="AZ28" s="34" t="str">
        <f t="shared" ref="AZ28:AZ29" si="16">IFS(BC28=BF28,"Same Rationale", TRUE, "Different Rationale")</f>
        <v>Different Rationale</v>
      </c>
      <c r="BA28" s="22" t="s">
        <v>50</v>
      </c>
      <c r="BB28" s="143" t="s">
        <v>591</v>
      </c>
      <c r="BC28" s="24"/>
      <c r="BD28" s="26"/>
      <c r="BE28" s="41"/>
      <c r="BF28" s="26" t="s">
        <v>53</v>
      </c>
      <c r="BG28" s="143" t="s">
        <v>591</v>
      </c>
      <c r="BH28" s="24"/>
      <c r="BI28" s="41"/>
      <c r="BJ28" s="24"/>
      <c r="BK28" s="144"/>
      <c r="BL28" s="144" t="str">
        <f t="shared" ref="BL28:BL29" si="17">HYPERLINK("https://docs.google.com/document/d/1SqHqXiZifDxJF3Q_hn9AHVVB6UEww_OdQXmPiKTqn1I/edit","Protocol Discussion sheet")</f>
        <v>Protocol Discussion sheet</v>
      </c>
      <c r="BM28" s="145" t="s">
        <v>752</v>
      </c>
    </row>
    <row r="29" ht="138.0" customHeight="1">
      <c r="A29" s="108" t="s">
        <v>753</v>
      </c>
      <c r="B29" s="43" t="s">
        <v>754</v>
      </c>
      <c r="C29" s="43" t="s">
        <v>755</v>
      </c>
      <c r="D29" s="109" t="s">
        <v>756</v>
      </c>
      <c r="E29" s="48">
        <v>42738.208333333336</v>
      </c>
      <c r="F29" s="48">
        <v>43453.791666666664</v>
      </c>
      <c r="G29" s="43" t="s">
        <v>35</v>
      </c>
      <c r="H29" s="43" t="s">
        <v>757</v>
      </c>
      <c r="I29" s="43" t="s">
        <v>758</v>
      </c>
      <c r="J29" s="43" t="s">
        <v>759</v>
      </c>
      <c r="K29" s="43" t="s">
        <v>760</v>
      </c>
      <c r="L29" s="110" t="s">
        <v>761</v>
      </c>
      <c r="M29" s="43" t="s">
        <v>762</v>
      </c>
      <c r="N29" s="43" t="s">
        <v>763</v>
      </c>
      <c r="O29" s="43" t="s">
        <v>764</v>
      </c>
      <c r="P29" s="43" t="s">
        <v>765</v>
      </c>
      <c r="Q29" s="43" t="s">
        <v>766</v>
      </c>
      <c r="R29" s="43" t="s">
        <v>767</v>
      </c>
      <c r="S29" s="111"/>
      <c r="T29" s="56" t="str">
        <f t="shared" si="10"/>
        <v>Same Decision</v>
      </c>
      <c r="U29" s="57" t="str">
        <f t="shared" si="11"/>
        <v>Different Rationale</v>
      </c>
      <c r="V29" s="112" t="s">
        <v>524</v>
      </c>
      <c r="W29" s="53" t="s">
        <v>51</v>
      </c>
      <c r="X29" s="43" t="s">
        <v>72</v>
      </c>
      <c r="Y29" s="41"/>
      <c r="Z29" s="52" t="s">
        <v>50</v>
      </c>
      <c r="AA29" s="53" t="s">
        <v>51</v>
      </c>
      <c r="AB29" s="54"/>
      <c r="AC29" s="14"/>
      <c r="AD29" s="55" t="str">
        <f t="shared" si="12"/>
        <v>Emily's Protocol Word Doc</v>
      </c>
      <c r="AE29" s="96"/>
      <c r="AF29" s="29" t="s">
        <v>768</v>
      </c>
      <c r="AG29" s="14" t="s">
        <v>769</v>
      </c>
      <c r="AH29" s="14" t="s">
        <v>527</v>
      </c>
      <c r="AI29" s="30" t="s">
        <v>528</v>
      </c>
      <c r="AJ29" s="18">
        <v>41389.166666666664</v>
      </c>
      <c r="AK29" s="18">
        <v>41669.69236111111</v>
      </c>
      <c r="AL29" s="31" t="s">
        <v>35</v>
      </c>
      <c r="AM29" s="31" t="s">
        <v>770</v>
      </c>
      <c r="AN29" s="31" t="s">
        <v>771</v>
      </c>
      <c r="AO29" s="31" t="s">
        <v>62</v>
      </c>
      <c r="AP29" s="31" t="s">
        <v>772</v>
      </c>
      <c r="AQ29" s="32" t="s">
        <v>773</v>
      </c>
      <c r="AR29" s="31" t="s">
        <v>774</v>
      </c>
      <c r="AS29" s="31" t="s">
        <v>775</v>
      </c>
      <c r="AT29" s="31" t="s">
        <v>776</v>
      </c>
      <c r="AU29" s="31" t="s">
        <v>777</v>
      </c>
      <c r="AV29" s="33"/>
      <c r="AW29" s="33"/>
      <c r="AX29" s="19" t="s">
        <v>47</v>
      </c>
      <c r="AY29" s="20" t="str">
        <f>IFS(BB29=BE29,"Same Decision", TRUE, "Diff. Decisions")</f>
        <v>Diff. Decisions</v>
      </c>
      <c r="AZ29" s="34" t="str">
        <f t="shared" si="16"/>
        <v>Different Rationale</v>
      </c>
      <c r="BA29" s="22" t="s">
        <v>50</v>
      </c>
      <c r="BB29" s="143" t="s">
        <v>591</v>
      </c>
      <c r="BC29" s="24"/>
      <c r="BD29" s="26"/>
      <c r="BE29" s="41"/>
      <c r="BF29" s="26" t="s">
        <v>53</v>
      </c>
      <c r="BG29" s="143" t="s">
        <v>591</v>
      </c>
      <c r="BH29" s="24"/>
      <c r="BI29" s="41"/>
      <c r="BJ29" s="24"/>
      <c r="BK29" s="144"/>
      <c r="BL29" s="144" t="str">
        <f t="shared" si="17"/>
        <v>Protocol Discussion sheet</v>
      </c>
      <c r="BM29" s="145" t="s">
        <v>778</v>
      </c>
    </row>
    <row r="30" ht="138.0" customHeight="1">
      <c r="A30" s="108" t="s">
        <v>779</v>
      </c>
      <c r="B30" s="43" t="s">
        <v>780</v>
      </c>
      <c r="C30" s="43" t="s">
        <v>781</v>
      </c>
      <c r="D30" s="109" t="s">
        <v>782</v>
      </c>
      <c r="E30" s="48" t="s">
        <v>62</v>
      </c>
      <c r="F30" s="48">
        <v>42713.876388888886</v>
      </c>
      <c r="G30" s="43" t="s">
        <v>62</v>
      </c>
      <c r="H30" s="43" t="s">
        <v>783</v>
      </c>
      <c r="I30" s="43" t="s">
        <v>784</v>
      </c>
      <c r="J30" s="43" t="s">
        <v>62</v>
      </c>
      <c r="K30" s="43" t="s">
        <v>785</v>
      </c>
      <c r="L30" s="110" t="s">
        <v>786</v>
      </c>
      <c r="M30" s="43" t="s">
        <v>787</v>
      </c>
      <c r="N30" s="43" t="s">
        <v>788</v>
      </c>
      <c r="O30" s="43" t="s">
        <v>789</v>
      </c>
      <c r="P30" s="43" t="s">
        <v>790</v>
      </c>
      <c r="Q30" s="43" t="s">
        <v>791</v>
      </c>
      <c r="R30" s="43" t="s">
        <v>792</v>
      </c>
      <c r="S30" s="111"/>
      <c r="T30" s="56" t="str">
        <f t="shared" si="10"/>
        <v>Same Decision</v>
      </c>
      <c r="U30" s="57" t="str">
        <f t="shared" si="11"/>
        <v>Different Rationale</v>
      </c>
      <c r="V30" s="112" t="s">
        <v>524</v>
      </c>
      <c r="W30" s="53" t="s">
        <v>51</v>
      </c>
      <c r="X30" s="43" t="s">
        <v>52</v>
      </c>
      <c r="Y30" s="41"/>
      <c r="Z30" s="52" t="s">
        <v>50</v>
      </c>
      <c r="AA30" s="53" t="s">
        <v>51</v>
      </c>
      <c r="AB30" s="54"/>
      <c r="AC30" s="14"/>
      <c r="AD30" s="55" t="str">
        <f t="shared" si="12"/>
        <v>Emily's Protocol Word Doc</v>
      </c>
      <c r="AE30" s="96"/>
      <c r="AF30" s="29" t="s">
        <v>793</v>
      </c>
      <c r="AG30" s="14" t="s">
        <v>794</v>
      </c>
      <c r="AH30" s="14" t="s">
        <v>795</v>
      </c>
      <c r="AI30" s="30" t="s">
        <v>120</v>
      </c>
      <c r="AJ30" s="18">
        <v>41498.166666666664</v>
      </c>
      <c r="AK30" s="18">
        <v>43447.61944444444</v>
      </c>
      <c r="AL30" s="31" t="s">
        <v>35</v>
      </c>
      <c r="AM30" s="31" t="s">
        <v>796</v>
      </c>
      <c r="AN30" s="31" t="s">
        <v>797</v>
      </c>
      <c r="AO30" s="31" t="s">
        <v>62</v>
      </c>
      <c r="AP30" s="31" t="s">
        <v>798</v>
      </c>
      <c r="AQ30" s="32" t="s">
        <v>799</v>
      </c>
      <c r="AR30" s="31" t="s">
        <v>800</v>
      </c>
      <c r="AS30" s="32" t="s">
        <v>801</v>
      </c>
      <c r="AT30" s="32" t="s">
        <v>802</v>
      </c>
      <c r="AU30" s="32" t="s">
        <v>803</v>
      </c>
      <c r="AV30" s="146"/>
      <c r="AW30" s="146"/>
      <c r="AX30" s="19" t="s">
        <v>47</v>
      </c>
      <c r="AY30" s="20" t="str">
        <f t="shared" ref="AY30:AY67" si="18">IFS(BB30=BG30,"Same Decision", TRUE, "Diff. Decisions")</f>
        <v>Same Decision</v>
      </c>
      <c r="AZ30" s="21" t="str">
        <f t="shared" ref="AZ30:AZ34" si="19">IFS(BC30=#REF!,"Same Rationale", TRUE, "Different Rationale")</f>
        <v>#REF!</v>
      </c>
      <c r="BA30" s="22" t="s">
        <v>50</v>
      </c>
      <c r="BB30" s="147" t="s">
        <v>804</v>
      </c>
      <c r="BC30" s="24"/>
      <c r="BE30" s="41"/>
      <c r="BF30" s="36" t="s">
        <v>71</v>
      </c>
      <c r="BG30" s="147" t="s">
        <v>804</v>
      </c>
      <c r="BH30" s="133"/>
      <c r="BI30" s="41"/>
      <c r="BJ30" s="133"/>
      <c r="BL30" s="96"/>
      <c r="BM30" s="148" t="s">
        <v>51</v>
      </c>
    </row>
    <row r="31" ht="138.0" customHeight="1">
      <c r="A31" s="108" t="s">
        <v>805</v>
      </c>
      <c r="B31" s="43" t="s">
        <v>806</v>
      </c>
      <c r="C31" s="43" t="s">
        <v>807</v>
      </c>
      <c r="D31" s="109" t="s">
        <v>597</v>
      </c>
      <c r="E31" s="48">
        <v>42803.208333333336</v>
      </c>
      <c r="F31" s="48">
        <v>43607.83611111111</v>
      </c>
      <c r="G31" s="43" t="s">
        <v>808</v>
      </c>
      <c r="H31" s="142" t="s">
        <v>809</v>
      </c>
      <c r="I31" s="43" t="s">
        <v>810</v>
      </c>
      <c r="J31" s="43" t="s">
        <v>811</v>
      </c>
      <c r="K31" s="43" t="s">
        <v>812</v>
      </c>
      <c r="L31" s="110" t="s">
        <v>813</v>
      </c>
      <c r="M31" s="43" t="s">
        <v>814</v>
      </c>
      <c r="N31" s="43" t="s">
        <v>815</v>
      </c>
      <c r="O31" s="43" t="s">
        <v>816</v>
      </c>
      <c r="P31" s="43" t="s">
        <v>817</v>
      </c>
      <c r="Q31" s="43" t="s">
        <v>818</v>
      </c>
      <c r="R31" s="43" t="s">
        <v>767</v>
      </c>
      <c r="S31" s="111"/>
      <c r="T31" s="56" t="str">
        <f t="shared" si="10"/>
        <v>Same Decision</v>
      </c>
      <c r="U31" s="57" t="str">
        <f t="shared" si="11"/>
        <v>Different Rationale</v>
      </c>
      <c r="V31" s="112" t="s">
        <v>524</v>
      </c>
      <c r="W31" s="53" t="s">
        <v>51</v>
      </c>
      <c r="X31" s="43" t="s">
        <v>72</v>
      </c>
      <c r="Y31" s="41"/>
      <c r="Z31" s="52" t="s">
        <v>50</v>
      </c>
      <c r="AA31" s="53" t="s">
        <v>51</v>
      </c>
      <c r="AB31" s="54"/>
      <c r="AC31" s="14"/>
      <c r="AD31" s="55" t="str">
        <f t="shared" si="12"/>
        <v>Emily's Protocol Word Doc</v>
      </c>
      <c r="AE31" s="96"/>
      <c r="AF31" s="29" t="s">
        <v>819</v>
      </c>
      <c r="AG31" s="14" t="s">
        <v>820</v>
      </c>
      <c r="AH31" s="14" t="s">
        <v>821</v>
      </c>
      <c r="AI31" s="30" t="s">
        <v>822</v>
      </c>
      <c r="AJ31" s="18">
        <v>41564.166666666664</v>
      </c>
      <c r="AK31" s="18">
        <v>43682.4375</v>
      </c>
      <c r="AL31" s="31" t="s">
        <v>808</v>
      </c>
      <c r="AM31" s="31" t="s">
        <v>823</v>
      </c>
      <c r="AN31" s="31" t="s">
        <v>824</v>
      </c>
      <c r="AO31" s="31" t="s">
        <v>62</v>
      </c>
      <c r="AP31" s="31" t="s">
        <v>825</v>
      </c>
      <c r="AQ31" s="32" t="s">
        <v>826</v>
      </c>
      <c r="AR31" s="31" t="s">
        <v>827</v>
      </c>
      <c r="AS31" s="32" t="s">
        <v>828</v>
      </c>
      <c r="AT31" s="32" t="s">
        <v>829</v>
      </c>
      <c r="AU31" s="32" t="s">
        <v>830</v>
      </c>
      <c r="AV31" s="146"/>
      <c r="AW31" s="146"/>
      <c r="AX31" s="19" t="s">
        <v>47</v>
      </c>
      <c r="AY31" s="20" t="str">
        <f t="shared" si="18"/>
        <v>Same Decision</v>
      </c>
      <c r="AZ31" s="21" t="str">
        <f t="shared" si="19"/>
        <v>#REF!</v>
      </c>
      <c r="BA31" s="22" t="s">
        <v>50</v>
      </c>
      <c r="BB31" s="147" t="s">
        <v>804</v>
      </c>
      <c r="BC31" s="24"/>
      <c r="BE31" s="41"/>
      <c r="BF31" s="36" t="s">
        <v>71</v>
      </c>
      <c r="BG31" s="147" t="s">
        <v>804</v>
      </c>
      <c r="BH31" s="133"/>
      <c r="BI31" s="41"/>
      <c r="BJ31" s="133"/>
      <c r="BL31" s="96"/>
      <c r="BM31" s="148" t="s">
        <v>51</v>
      </c>
    </row>
    <row r="32" ht="138.0" customHeight="1">
      <c r="A32" s="108" t="s">
        <v>831</v>
      </c>
      <c r="B32" s="43" t="s">
        <v>832</v>
      </c>
      <c r="C32" s="43" t="s">
        <v>833</v>
      </c>
      <c r="D32" s="109" t="s">
        <v>834</v>
      </c>
      <c r="E32" s="48">
        <v>42892.166666666664</v>
      </c>
      <c r="F32" s="48">
        <v>43592.72777777778</v>
      </c>
      <c r="G32" s="43" t="s">
        <v>35</v>
      </c>
      <c r="H32" s="43" t="s">
        <v>835</v>
      </c>
      <c r="I32" s="43" t="s">
        <v>836</v>
      </c>
      <c r="J32" s="43" t="s">
        <v>62</v>
      </c>
      <c r="K32" s="43" t="s">
        <v>837</v>
      </c>
      <c r="L32" s="110" t="s">
        <v>838</v>
      </c>
      <c r="M32" s="43" t="s">
        <v>839</v>
      </c>
      <c r="N32" s="43" t="s">
        <v>840</v>
      </c>
      <c r="O32" s="43" t="s">
        <v>841</v>
      </c>
      <c r="P32" s="43" t="s">
        <v>842</v>
      </c>
      <c r="Q32" s="43" t="s">
        <v>843</v>
      </c>
      <c r="R32" s="43" t="s">
        <v>46</v>
      </c>
      <c r="S32" s="111"/>
      <c r="T32" s="56" t="str">
        <f t="shared" si="10"/>
        <v>Same Decision</v>
      </c>
      <c r="U32" s="57" t="str">
        <f t="shared" si="11"/>
        <v>Different Rationale</v>
      </c>
      <c r="V32" s="112" t="s">
        <v>524</v>
      </c>
      <c r="W32" s="53" t="s">
        <v>51</v>
      </c>
      <c r="X32" s="43" t="s">
        <v>72</v>
      </c>
      <c r="Y32" s="25">
        <v>2.0</v>
      </c>
      <c r="Z32" s="52" t="s">
        <v>50</v>
      </c>
      <c r="AA32" s="53" t="s">
        <v>51</v>
      </c>
      <c r="AB32" s="54"/>
      <c r="AC32" s="14"/>
      <c r="AD32" s="55" t="str">
        <f t="shared" si="12"/>
        <v>Emily's Protocol Word Doc</v>
      </c>
      <c r="AE32" s="96"/>
      <c r="AF32" s="29" t="s">
        <v>844</v>
      </c>
      <c r="AG32" s="14" t="s">
        <v>845</v>
      </c>
      <c r="AH32" s="14" t="s">
        <v>846</v>
      </c>
      <c r="AI32" s="30" t="s">
        <v>148</v>
      </c>
      <c r="AJ32" s="18">
        <v>43283.166666666664</v>
      </c>
      <c r="AK32" s="18">
        <v>43622.66736111111</v>
      </c>
      <c r="AL32" s="31" t="s">
        <v>35</v>
      </c>
      <c r="AM32" s="31" t="s">
        <v>847</v>
      </c>
      <c r="AN32" s="31" t="s">
        <v>848</v>
      </c>
      <c r="AO32" s="31" t="s">
        <v>849</v>
      </c>
      <c r="AP32" s="31" t="s">
        <v>850</v>
      </c>
      <c r="AQ32" s="32" t="s">
        <v>851</v>
      </c>
      <c r="AR32" s="31" t="s">
        <v>852</v>
      </c>
      <c r="AS32" s="32" t="s">
        <v>853</v>
      </c>
      <c r="AT32" s="32" t="s">
        <v>854</v>
      </c>
      <c r="AU32" s="32" t="s">
        <v>855</v>
      </c>
      <c r="AV32" s="146"/>
      <c r="AW32" s="146"/>
      <c r="AX32" s="19" t="s">
        <v>47</v>
      </c>
      <c r="AY32" s="20" t="str">
        <f t="shared" si="18"/>
        <v>Same Decision</v>
      </c>
      <c r="AZ32" s="21" t="str">
        <f t="shared" si="19"/>
        <v>#REF!</v>
      </c>
      <c r="BA32" s="22" t="s">
        <v>50</v>
      </c>
      <c r="BB32" s="147" t="s">
        <v>804</v>
      </c>
      <c r="BC32" s="24"/>
      <c r="BE32" s="41"/>
      <c r="BF32" s="26" t="s">
        <v>53</v>
      </c>
      <c r="BG32" s="147" t="s">
        <v>804</v>
      </c>
      <c r="BH32" s="133"/>
      <c r="BI32" s="41"/>
      <c r="BJ32" s="133"/>
      <c r="BL32" s="96"/>
      <c r="BM32" s="148" t="s">
        <v>51</v>
      </c>
    </row>
    <row r="33" ht="138.0" customHeight="1">
      <c r="A33" s="108" t="s">
        <v>856</v>
      </c>
      <c r="B33" s="43" t="s">
        <v>857</v>
      </c>
      <c r="C33" s="43" t="s">
        <v>858</v>
      </c>
      <c r="D33" s="109" t="s">
        <v>859</v>
      </c>
      <c r="E33" s="48" t="s">
        <v>62</v>
      </c>
      <c r="F33" s="48">
        <v>42943.8875</v>
      </c>
      <c r="G33" s="43" t="s">
        <v>59</v>
      </c>
      <c r="H33" s="43" t="s">
        <v>860</v>
      </c>
      <c r="I33" s="43" t="s">
        <v>215</v>
      </c>
      <c r="J33" s="43" t="s">
        <v>37</v>
      </c>
      <c r="K33" s="43" t="s">
        <v>861</v>
      </c>
      <c r="L33" s="110" t="s">
        <v>862</v>
      </c>
      <c r="M33" s="43" t="s">
        <v>863</v>
      </c>
      <c r="N33" s="43" t="s">
        <v>661</v>
      </c>
      <c r="O33" s="43" t="s">
        <v>864</v>
      </c>
      <c r="P33" s="43" t="s">
        <v>865</v>
      </c>
      <c r="Q33" s="43" t="s">
        <v>866</v>
      </c>
      <c r="R33" s="43" t="s">
        <v>371</v>
      </c>
      <c r="S33" s="111"/>
      <c r="T33" s="56" t="str">
        <f t="shared" si="10"/>
        <v>Same Decision</v>
      </c>
      <c r="U33" s="57" t="str">
        <f t="shared" si="11"/>
        <v>Different Rationale</v>
      </c>
      <c r="V33" s="112" t="s">
        <v>524</v>
      </c>
      <c r="W33" s="53" t="s">
        <v>51</v>
      </c>
      <c r="X33" s="43" t="s">
        <v>72</v>
      </c>
      <c r="Y33" s="25">
        <v>1.0</v>
      </c>
      <c r="Z33" s="52" t="s">
        <v>50</v>
      </c>
      <c r="AA33" s="53" t="s">
        <v>51</v>
      </c>
      <c r="AB33" s="54"/>
      <c r="AC33" s="14"/>
      <c r="AD33" s="55" t="str">
        <f t="shared" si="12"/>
        <v>Emily's Protocol Word Doc</v>
      </c>
      <c r="AE33" s="96"/>
      <c r="AF33" s="29" t="s">
        <v>867</v>
      </c>
      <c r="AG33" s="14" t="s">
        <v>868</v>
      </c>
      <c r="AH33" s="14" t="s">
        <v>869</v>
      </c>
      <c r="AI33" s="30" t="s">
        <v>281</v>
      </c>
      <c r="AJ33" s="18">
        <v>42688.208333333336</v>
      </c>
      <c r="AK33" s="18">
        <v>43509.63055555556</v>
      </c>
      <c r="AL33" s="31" t="s">
        <v>35</v>
      </c>
      <c r="AM33" s="31" t="s">
        <v>870</v>
      </c>
      <c r="AN33" s="31" t="s">
        <v>871</v>
      </c>
      <c r="AO33" s="31" t="s">
        <v>872</v>
      </c>
      <c r="AP33" s="31" t="s">
        <v>873</v>
      </c>
      <c r="AQ33" s="32" t="s">
        <v>874</v>
      </c>
      <c r="AR33" s="31" t="s">
        <v>875</v>
      </c>
      <c r="AS33" s="32" t="s">
        <v>876</v>
      </c>
      <c r="AT33" s="32" t="s">
        <v>877</v>
      </c>
      <c r="AU33" s="32" t="s">
        <v>878</v>
      </c>
      <c r="AV33" s="146"/>
      <c r="AW33" s="146"/>
      <c r="AX33" s="19" t="s">
        <v>47</v>
      </c>
      <c r="AY33" s="20" t="str">
        <f t="shared" si="18"/>
        <v>Same Decision</v>
      </c>
      <c r="AZ33" s="21" t="str">
        <f t="shared" si="19"/>
        <v>#REF!</v>
      </c>
      <c r="BA33" s="22" t="s">
        <v>50</v>
      </c>
      <c r="BB33" s="147" t="s">
        <v>804</v>
      </c>
      <c r="BC33" s="24"/>
      <c r="BE33" s="41"/>
      <c r="BF33" s="26" t="s">
        <v>53</v>
      </c>
      <c r="BG33" s="147" t="s">
        <v>804</v>
      </c>
      <c r="BH33" s="133"/>
      <c r="BI33" s="41"/>
      <c r="BJ33" s="133"/>
      <c r="BL33" s="96"/>
      <c r="BM33" s="148" t="s">
        <v>51</v>
      </c>
    </row>
    <row r="34" ht="138.0" customHeight="1">
      <c r="A34" s="108" t="s">
        <v>879</v>
      </c>
      <c r="B34" s="43" t="s">
        <v>880</v>
      </c>
      <c r="C34" s="43" t="s">
        <v>881</v>
      </c>
      <c r="D34" s="109" t="s">
        <v>882</v>
      </c>
      <c r="E34" s="48">
        <v>42909.166666666664</v>
      </c>
      <c r="F34" s="48">
        <v>42909.63402777778</v>
      </c>
      <c r="G34" s="43" t="s">
        <v>59</v>
      </c>
      <c r="H34" s="43" t="s">
        <v>883</v>
      </c>
      <c r="I34" s="43" t="s">
        <v>884</v>
      </c>
      <c r="J34" s="43" t="s">
        <v>885</v>
      </c>
      <c r="K34" s="43" t="s">
        <v>886</v>
      </c>
      <c r="L34" s="110" t="s">
        <v>887</v>
      </c>
      <c r="M34" s="43" t="s">
        <v>888</v>
      </c>
      <c r="N34" s="43" t="s">
        <v>889</v>
      </c>
      <c r="O34" s="43" t="s">
        <v>890</v>
      </c>
      <c r="P34" s="43" t="s">
        <v>891</v>
      </c>
      <c r="Q34" s="43" t="s">
        <v>892</v>
      </c>
      <c r="R34" s="43" t="s">
        <v>46</v>
      </c>
      <c r="S34" s="111"/>
      <c r="T34" s="56" t="str">
        <f t="shared" si="10"/>
        <v>Same Decision</v>
      </c>
      <c r="U34" s="57" t="str">
        <f t="shared" si="11"/>
        <v>Different Rationale</v>
      </c>
      <c r="V34" s="112" t="s">
        <v>524</v>
      </c>
      <c r="W34" s="53" t="s">
        <v>51</v>
      </c>
      <c r="X34" s="43" t="s">
        <v>52</v>
      </c>
      <c r="Y34" s="25">
        <v>1.0</v>
      </c>
      <c r="Z34" s="52" t="s">
        <v>50</v>
      </c>
      <c r="AA34" s="53" t="s">
        <v>51</v>
      </c>
      <c r="AB34" s="54"/>
      <c r="AC34" s="14"/>
      <c r="AD34" s="55" t="str">
        <f t="shared" si="12"/>
        <v>Emily's Protocol Word Doc</v>
      </c>
      <c r="AE34" s="96"/>
      <c r="AF34" s="29" t="s">
        <v>893</v>
      </c>
      <c r="AG34" s="14" t="s">
        <v>894</v>
      </c>
      <c r="AH34" s="14" t="s">
        <v>895</v>
      </c>
      <c r="AI34" s="30" t="s">
        <v>90</v>
      </c>
      <c r="AJ34" s="18">
        <v>42403.208333333336</v>
      </c>
      <c r="AK34" s="18">
        <v>43090.802777777775</v>
      </c>
      <c r="AL34" s="31" t="s">
        <v>59</v>
      </c>
      <c r="AM34" s="31" t="s">
        <v>896</v>
      </c>
      <c r="AN34" s="31" t="s">
        <v>897</v>
      </c>
      <c r="AO34" s="31" t="s">
        <v>898</v>
      </c>
      <c r="AP34" s="31" t="s">
        <v>899</v>
      </c>
      <c r="AQ34" s="32" t="s">
        <v>900</v>
      </c>
      <c r="AR34" s="31" t="s">
        <v>901</v>
      </c>
      <c r="AS34" s="32" t="s">
        <v>902</v>
      </c>
      <c r="AT34" s="32" t="s">
        <v>903</v>
      </c>
      <c r="AU34" s="32" t="s">
        <v>904</v>
      </c>
      <c r="AV34" s="146"/>
      <c r="AW34" s="146"/>
      <c r="AX34" s="19" t="s">
        <v>47</v>
      </c>
      <c r="AY34" s="20" t="str">
        <f t="shared" si="18"/>
        <v>Same Decision</v>
      </c>
      <c r="AZ34" s="21" t="str">
        <f t="shared" si="19"/>
        <v>#REF!</v>
      </c>
      <c r="BA34" s="22" t="s">
        <v>50</v>
      </c>
      <c r="BB34" s="147" t="s">
        <v>804</v>
      </c>
      <c r="BC34" s="24"/>
      <c r="BE34" s="41"/>
      <c r="BF34" s="26" t="s">
        <v>53</v>
      </c>
      <c r="BG34" s="147" t="s">
        <v>804</v>
      </c>
      <c r="BH34" s="133"/>
      <c r="BI34" s="41"/>
      <c r="BJ34" s="133"/>
      <c r="BL34" s="96"/>
      <c r="BM34" s="148" t="s">
        <v>51</v>
      </c>
    </row>
    <row r="35" ht="138.0" customHeight="1">
      <c r="A35" s="108" t="s">
        <v>905</v>
      </c>
      <c r="B35" s="43" t="s">
        <v>906</v>
      </c>
      <c r="C35" s="43" t="s">
        <v>907</v>
      </c>
      <c r="D35" s="109" t="s">
        <v>859</v>
      </c>
      <c r="E35" s="48">
        <v>42783.208333333336</v>
      </c>
      <c r="F35" s="48">
        <v>42783.56805555556</v>
      </c>
      <c r="G35" s="43" t="s">
        <v>59</v>
      </c>
      <c r="H35" s="43" t="s">
        <v>908</v>
      </c>
      <c r="I35" s="43" t="s">
        <v>215</v>
      </c>
      <c r="J35" s="43" t="s">
        <v>909</v>
      </c>
      <c r="K35" s="43" t="s">
        <v>910</v>
      </c>
      <c r="L35" s="110" t="s">
        <v>911</v>
      </c>
      <c r="M35" s="43" t="s">
        <v>912</v>
      </c>
      <c r="N35" s="43" t="s">
        <v>913</v>
      </c>
      <c r="O35" s="43" t="s">
        <v>914</v>
      </c>
      <c r="P35" s="43" t="s">
        <v>915</v>
      </c>
      <c r="Q35" s="43" t="s">
        <v>916</v>
      </c>
      <c r="R35" s="43" t="s">
        <v>86</v>
      </c>
      <c r="S35" s="111"/>
      <c r="T35" s="56" t="str">
        <f t="shared" si="10"/>
        <v>Same Decision</v>
      </c>
      <c r="U35" s="57" t="str">
        <f t="shared" si="11"/>
        <v>Different Rationale</v>
      </c>
      <c r="V35" s="112" t="s">
        <v>524</v>
      </c>
      <c r="W35" s="53" t="s">
        <v>51</v>
      </c>
      <c r="X35" s="43" t="s">
        <v>72</v>
      </c>
      <c r="Y35" s="25">
        <v>1.0</v>
      </c>
      <c r="Z35" s="52" t="s">
        <v>50</v>
      </c>
      <c r="AA35" s="53" t="s">
        <v>51</v>
      </c>
      <c r="AB35" s="54"/>
      <c r="AC35" s="14"/>
      <c r="AD35" s="55" t="str">
        <f t="shared" si="12"/>
        <v>Emily's Protocol Word Doc</v>
      </c>
      <c r="AE35" s="96"/>
      <c r="AF35" s="29" t="s">
        <v>917</v>
      </c>
      <c r="AG35" s="14" t="s">
        <v>918</v>
      </c>
      <c r="AH35" s="14" t="s">
        <v>919</v>
      </c>
      <c r="AI35" s="30" t="s">
        <v>756</v>
      </c>
      <c r="AJ35" s="18">
        <v>43483.208333333336</v>
      </c>
      <c r="AK35" s="18">
        <v>43687.4375</v>
      </c>
      <c r="AL35" s="31" t="s">
        <v>35</v>
      </c>
      <c r="AM35" s="31" t="s">
        <v>920</v>
      </c>
      <c r="AN35" s="31" t="s">
        <v>921</v>
      </c>
      <c r="AO35" s="31" t="s">
        <v>62</v>
      </c>
      <c r="AP35" s="31" t="s">
        <v>922</v>
      </c>
      <c r="AQ35" s="32" t="s">
        <v>923</v>
      </c>
      <c r="AR35" s="31" t="s">
        <v>924</v>
      </c>
      <c r="AS35" s="32" t="s">
        <v>925</v>
      </c>
      <c r="AT35" s="32" t="s">
        <v>926</v>
      </c>
      <c r="AU35" s="32" t="s">
        <v>927</v>
      </c>
      <c r="AV35" s="146"/>
      <c r="AW35" s="146"/>
      <c r="AX35" s="19" t="s">
        <v>47</v>
      </c>
      <c r="AY35" s="20" t="str">
        <f t="shared" si="18"/>
        <v>Same Decision</v>
      </c>
      <c r="AZ35" s="21" t="str">
        <f>IFS(BC35=#REF!,"Same Rationale", TRUE, "Different Rationale")</f>
        <v>#REF!</v>
      </c>
      <c r="BA35" s="22" t="s">
        <v>50</v>
      </c>
      <c r="BB35" s="147" t="s">
        <v>804</v>
      </c>
      <c r="BC35" s="24"/>
      <c r="BE35" s="41"/>
      <c r="BF35" s="26" t="s">
        <v>53</v>
      </c>
      <c r="BG35" s="147" t="s">
        <v>804</v>
      </c>
      <c r="BH35" s="133"/>
      <c r="BI35" s="41"/>
      <c r="BJ35" s="133"/>
      <c r="BL35" s="96"/>
      <c r="BM35" s="148" t="s">
        <v>51</v>
      </c>
    </row>
    <row r="36" ht="138.0" customHeight="1">
      <c r="A36" s="108" t="s">
        <v>928</v>
      </c>
      <c r="B36" s="43" t="s">
        <v>929</v>
      </c>
      <c r="C36" s="43" t="s">
        <v>638</v>
      </c>
      <c r="D36" s="109" t="s">
        <v>639</v>
      </c>
      <c r="E36" s="48" t="s">
        <v>62</v>
      </c>
      <c r="F36" s="48">
        <v>42911.45138888889</v>
      </c>
      <c r="G36" s="43" t="s">
        <v>35</v>
      </c>
      <c r="H36" s="43" t="s">
        <v>930</v>
      </c>
      <c r="I36" s="43" t="s">
        <v>931</v>
      </c>
      <c r="J36" s="43" t="s">
        <v>62</v>
      </c>
      <c r="K36" s="43" t="s">
        <v>932</v>
      </c>
      <c r="L36" s="110" t="s">
        <v>933</v>
      </c>
      <c r="M36" s="43" t="s">
        <v>934</v>
      </c>
      <c r="N36" s="43" t="s">
        <v>935</v>
      </c>
      <c r="O36" s="43" t="s">
        <v>936</v>
      </c>
      <c r="P36" s="43" t="s">
        <v>937</v>
      </c>
      <c r="Q36" s="43" t="s">
        <v>938</v>
      </c>
      <c r="R36" s="43" t="s">
        <v>371</v>
      </c>
      <c r="S36" s="111"/>
      <c r="T36" s="56" t="str">
        <f t="shared" si="10"/>
        <v>Same Decision</v>
      </c>
      <c r="U36" s="57" t="str">
        <f t="shared" si="11"/>
        <v>Different Rationale</v>
      </c>
      <c r="V36" s="112" t="s">
        <v>524</v>
      </c>
      <c r="W36" s="53" t="s">
        <v>51</v>
      </c>
      <c r="X36" s="43" t="s">
        <v>72</v>
      </c>
      <c r="Y36" s="25">
        <v>3.0</v>
      </c>
      <c r="Z36" s="52" t="s">
        <v>50</v>
      </c>
      <c r="AA36" s="53" t="s">
        <v>51</v>
      </c>
      <c r="AB36" s="54"/>
      <c r="AC36" s="14"/>
      <c r="AD36" s="55" t="str">
        <f t="shared" si="12"/>
        <v>Emily's Protocol Word Doc</v>
      </c>
      <c r="AE36" s="96"/>
      <c r="AF36" s="29" t="s">
        <v>939</v>
      </c>
      <c r="AG36" s="14" t="s">
        <v>940</v>
      </c>
      <c r="AH36" s="14" t="s">
        <v>89</v>
      </c>
      <c r="AI36" s="30" t="s">
        <v>90</v>
      </c>
      <c r="AJ36" s="18">
        <v>43551.166666666664</v>
      </c>
      <c r="AK36" s="18">
        <v>43602.625</v>
      </c>
      <c r="AL36" s="31" t="s">
        <v>59</v>
      </c>
      <c r="AM36" s="31" t="s">
        <v>941</v>
      </c>
      <c r="AN36" s="31" t="s">
        <v>942</v>
      </c>
      <c r="AO36" s="31" t="s">
        <v>943</v>
      </c>
      <c r="AP36" s="31" t="s">
        <v>944</v>
      </c>
      <c r="AQ36" s="32" t="s">
        <v>945</v>
      </c>
      <c r="AR36" s="31" t="s">
        <v>946</v>
      </c>
      <c r="AS36" s="32" t="s">
        <v>947</v>
      </c>
      <c r="AT36" s="32" t="s">
        <v>948</v>
      </c>
      <c r="AU36" s="32" t="s">
        <v>949</v>
      </c>
      <c r="AV36" s="146"/>
      <c r="AW36" s="146"/>
      <c r="AX36" s="19" t="s">
        <v>47</v>
      </c>
      <c r="AY36" s="20" t="str">
        <f t="shared" si="18"/>
        <v>Same Decision</v>
      </c>
      <c r="AZ36" s="21" t="str">
        <f t="shared" ref="AZ36:AZ56" si="20">IFS(BC36=#REF!,"Same Rationale", TRUE, "Different Rationale")</f>
        <v>#REF!</v>
      </c>
      <c r="BA36" s="22" t="s">
        <v>50</v>
      </c>
      <c r="BB36" s="147" t="s">
        <v>804</v>
      </c>
      <c r="BC36" s="24"/>
      <c r="BE36" s="41"/>
      <c r="BF36" s="26" t="s">
        <v>53</v>
      </c>
      <c r="BG36" s="147" t="s">
        <v>804</v>
      </c>
      <c r="BH36" s="133"/>
      <c r="BI36" s="41"/>
      <c r="BJ36" s="133"/>
      <c r="BL36" s="96"/>
      <c r="BM36" s="148" t="s">
        <v>51</v>
      </c>
    </row>
    <row r="37" ht="138.0" customHeight="1">
      <c r="A37" s="108" t="s">
        <v>950</v>
      </c>
      <c r="B37" s="43" t="s">
        <v>951</v>
      </c>
      <c r="C37" s="43" t="s">
        <v>952</v>
      </c>
      <c r="D37" s="109" t="s">
        <v>677</v>
      </c>
      <c r="E37" s="48" t="s">
        <v>62</v>
      </c>
      <c r="F37" s="48">
        <v>43332.69097222222</v>
      </c>
      <c r="G37" s="43" t="s">
        <v>35</v>
      </c>
      <c r="H37" s="43" t="s">
        <v>953</v>
      </c>
      <c r="I37" s="43" t="s">
        <v>954</v>
      </c>
      <c r="J37" s="43" t="s">
        <v>955</v>
      </c>
      <c r="K37" s="43" t="s">
        <v>956</v>
      </c>
      <c r="L37" s="110" t="s">
        <v>957</v>
      </c>
      <c r="M37" s="43" t="s">
        <v>958</v>
      </c>
      <c r="N37" s="43" t="s">
        <v>959</v>
      </c>
      <c r="O37" s="43" t="s">
        <v>960</v>
      </c>
      <c r="P37" s="43" t="s">
        <v>961</v>
      </c>
      <c r="Q37" s="43" t="s">
        <v>962</v>
      </c>
      <c r="R37" s="43" t="s">
        <v>552</v>
      </c>
      <c r="S37" s="111"/>
      <c r="T37" s="56" t="str">
        <f t="shared" si="10"/>
        <v>Same Decision</v>
      </c>
      <c r="U37" s="57" t="str">
        <f t="shared" si="11"/>
        <v>Different Rationale</v>
      </c>
      <c r="V37" s="112" t="s">
        <v>524</v>
      </c>
      <c r="W37" s="53" t="s">
        <v>51</v>
      </c>
      <c r="X37" s="43" t="s">
        <v>52</v>
      </c>
      <c r="Y37" s="41"/>
      <c r="Z37" s="52" t="s">
        <v>50</v>
      </c>
      <c r="AA37" s="53" t="s">
        <v>51</v>
      </c>
      <c r="AB37" s="54"/>
      <c r="AC37" s="14"/>
      <c r="AD37" s="55" t="str">
        <f t="shared" si="12"/>
        <v>Emily's Protocol Word Doc</v>
      </c>
      <c r="AE37" s="96"/>
      <c r="AF37" s="29" t="s">
        <v>963</v>
      </c>
      <c r="AG37" s="14" t="s">
        <v>964</v>
      </c>
      <c r="AH37" s="14" t="s">
        <v>965</v>
      </c>
      <c r="AI37" s="30" t="s">
        <v>120</v>
      </c>
      <c r="AJ37" s="18">
        <v>41451.166666666664</v>
      </c>
      <c r="AK37" s="18">
        <v>42564.763194444444</v>
      </c>
      <c r="AL37" s="31" t="s">
        <v>35</v>
      </c>
      <c r="AM37" s="31" t="s">
        <v>966</v>
      </c>
      <c r="AN37" s="31" t="s">
        <v>967</v>
      </c>
      <c r="AO37" s="31" t="s">
        <v>968</v>
      </c>
      <c r="AP37" s="31" t="s">
        <v>969</v>
      </c>
      <c r="AQ37" s="32" t="s">
        <v>970</v>
      </c>
      <c r="AR37" s="31" t="s">
        <v>971</v>
      </c>
      <c r="AS37" s="32" t="s">
        <v>972</v>
      </c>
      <c r="AT37" s="32" t="s">
        <v>973</v>
      </c>
      <c r="AU37" s="32" t="s">
        <v>974</v>
      </c>
      <c r="AV37" s="146"/>
      <c r="AW37" s="146"/>
      <c r="AX37" s="19" t="s">
        <v>47</v>
      </c>
      <c r="AY37" s="20" t="str">
        <f t="shared" si="18"/>
        <v>Same Decision</v>
      </c>
      <c r="AZ37" s="21" t="str">
        <f t="shared" si="20"/>
        <v>#REF!</v>
      </c>
      <c r="BA37" s="22" t="s">
        <v>50</v>
      </c>
      <c r="BB37" s="147" t="s">
        <v>804</v>
      </c>
      <c r="BC37" s="24"/>
      <c r="BE37" s="41"/>
      <c r="BF37" s="26" t="s">
        <v>53</v>
      </c>
      <c r="BG37" s="147" t="s">
        <v>804</v>
      </c>
      <c r="BH37" s="133"/>
      <c r="BI37" s="41"/>
      <c r="BJ37" s="133"/>
      <c r="BL37" s="96"/>
      <c r="BM37" s="148" t="s">
        <v>51</v>
      </c>
    </row>
    <row r="38" ht="138.0" customHeight="1">
      <c r="A38" s="108" t="s">
        <v>975</v>
      </c>
      <c r="B38" s="43" t="s">
        <v>976</v>
      </c>
      <c r="C38" s="43" t="s">
        <v>977</v>
      </c>
      <c r="D38" s="109" t="s">
        <v>160</v>
      </c>
      <c r="E38" s="48">
        <v>43213.166666666664</v>
      </c>
      <c r="F38" s="48">
        <v>43551.77222222222</v>
      </c>
      <c r="G38" s="43" t="s">
        <v>35</v>
      </c>
      <c r="H38" s="43" t="s">
        <v>978</v>
      </c>
      <c r="I38" s="43" t="s">
        <v>979</v>
      </c>
      <c r="J38" s="43" t="s">
        <v>980</v>
      </c>
      <c r="K38" s="43" t="s">
        <v>981</v>
      </c>
      <c r="L38" s="110" t="s">
        <v>982</v>
      </c>
      <c r="M38" s="43" t="s">
        <v>983</v>
      </c>
      <c r="N38" s="43" t="s">
        <v>984</v>
      </c>
      <c r="O38" s="43" t="s">
        <v>985</v>
      </c>
      <c r="P38" s="43" t="s">
        <v>986</v>
      </c>
      <c r="Q38" s="43" t="s">
        <v>987</v>
      </c>
      <c r="R38" s="43" t="s">
        <v>144</v>
      </c>
      <c r="S38" s="111"/>
      <c r="T38" s="56" t="str">
        <f t="shared" si="10"/>
        <v>Same Decision</v>
      </c>
      <c r="U38" s="57" t="str">
        <f t="shared" si="11"/>
        <v>Different Rationale</v>
      </c>
      <c r="V38" s="112" t="s">
        <v>524</v>
      </c>
      <c r="W38" s="53" t="s">
        <v>51</v>
      </c>
      <c r="X38" s="43" t="s">
        <v>72</v>
      </c>
      <c r="Y38" s="41"/>
      <c r="Z38" s="52" t="s">
        <v>50</v>
      </c>
      <c r="AA38" s="53" t="s">
        <v>51</v>
      </c>
      <c r="AB38" s="54"/>
      <c r="AC38" s="14"/>
      <c r="AD38" s="55" t="str">
        <f t="shared" si="12"/>
        <v>Emily's Protocol Word Doc</v>
      </c>
      <c r="AE38" s="96"/>
      <c r="AF38" s="29" t="s">
        <v>988</v>
      </c>
      <c r="AG38" s="14" t="s">
        <v>989</v>
      </c>
      <c r="AH38" s="14" t="s">
        <v>990</v>
      </c>
      <c r="AI38" s="30" t="s">
        <v>582</v>
      </c>
      <c r="AJ38" s="18">
        <v>41521.166666666664</v>
      </c>
      <c r="AK38" s="18">
        <v>42195.760416666664</v>
      </c>
      <c r="AL38" s="31" t="s">
        <v>35</v>
      </c>
      <c r="AM38" s="31" t="s">
        <v>991</v>
      </c>
      <c r="AN38" s="31" t="s">
        <v>992</v>
      </c>
      <c r="AO38" s="31" t="s">
        <v>993</v>
      </c>
      <c r="AP38" s="31" t="s">
        <v>994</v>
      </c>
      <c r="AQ38" s="32" t="s">
        <v>995</v>
      </c>
      <c r="AR38" s="31" t="s">
        <v>996</v>
      </c>
      <c r="AS38" s="32" t="s">
        <v>997</v>
      </c>
      <c r="AT38" s="32" t="s">
        <v>998</v>
      </c>
      <c r="AU38" s="32" t="s">
        <v>999</v>
      </c>
      <c r="AV38" s="146"/>
      <c r="AW38" s="146"/>
      <c r="AX38" s="19" t="s">
        <v>47</v>
      </c>
      <c r="AY38" s="20" t="str">
        <f t="shared" si="18"/>
        <v>Same Decision</v>
      </c>
      <c r="AZ38" s="21" t="str">
        <f t="shared" si="20"/>
        <v>#REF!</v>
      </c>
      <c r="BA38" s="22" t="s">
        <v>50</v>
      </c>
      <c r="BB38" s="147" t="s">
        <v>804</v>
      </c>
      <c r="BC38" s="24"/>
      <c r="BE38" s="41"/>
      <c r="BF38" s="26" t="s">
        <v>53</v>
      </c>
      <c r="BG38" s="147" t="s">
        <v>804</v>
      </c>
      <c r="BH38" s="133"/>
      <c r="BI38" s="41"/>
      <c r="BJ38" s="133"/>
      <c r="BL38" s="96"/>
      <c r="BM38" s="148" t="s">
        <v>51</v>
      </c>
    </row>
    <row r="39" ht="138.0" customHeight="1">
      <c r="A39" s="108" t="s">
        <v>1000</v>
      </c>
      <c r="B39" s="43" t="s">
        <v>1001</v>
      </c>
      <c r="C39" s="43" t="s">
        <v>147</v>
      </c>
      <c r="D39" s="109" t="s">
        <v>148</v>
      </c>
      <c r="E39" s="48">
        <v>42879.166666666664</v>
      </c>
      <c r="F39" s="48">
        <v>43623.85277777778</v>
      </c>
      <c r="G39" s="43" t="s">
        <v>35</v>
      </c>
      <c r="H39" s="43" t="s">
        <v>1002</v>
      </c>
      <c r="I39" s="43" t="s">
        <v>1003</v>
      </c>
      <c r="J39" s="43" t="s">
        <v>1004</v>
      </c>
      <c r="K39" s="43" t="s">
        <v>1005</v>
      </c>
      <c r="L39" s="110" t="s">
        <v>1006</v>
      </c>
      <c r="M39" s="43" t="s">
        <v>1007</v>
      </c>
      <c r="N39" s="43" t="s">
        <v>1008</v>
      </c>
      <c r="O39" s="43" t="s">
        <v>1009</v>
      </c>
      <c r="P39" s="43" t="s">
        <v>1010</v>
      </c>
      <c r="Q39" s="43" t="s">
        <v>1011</v>
      </c>
      <c r="R39" s="43" t="s">
        <v>1012</v>
      </c>
      <c r="S39" s="111"/>
      <c r="T39" s="56" t="str">
        <f t="shared" si="10"/>
        <v>Same Decision</v>
      </c>
      <c r="U39" s="57" t="str">
        <f t="shared" si="11"/>
        <v>Different Rationale</v>
      </c>
      <c r="V39" s="112" t="s">
        <v>524</v>
      </c>
      <c r="W39" s="53" t="s">
        <v>51</v>
      </c>
      <c r="X39" s="43" t="s">
        <v>52</v>
      </c>
      <c r="Y39" s="41"/>
      <c r="Z39" s="52" t="s">
        <v>50</v>
      </c>
      <c r="AA39" s="53" t="s">
        <v>51</v>
      </c>
      <c r="AB39" s="54"/>
      <c r="AC39" s="14"/>
      <c r="AD39" s="55" t="str">
        <f t="shared" si="12"/>
        <v>Emily's Protocol Word Doc</v>
      </c>
      <c r="AE39" s="96"/>
      <c r="AF39" s="29" t="s">
        <v>1013</v>
      </c>
      <c r="AG39" s="14" t="s">
        <v>1014</v>
      </c>
      <c r="AH39" s="14" t="s">
        <v>89</v>
      </c>
      <c r="AI39" s="30" t="s">
        <v>90</v>
      </c>
      <c r="AJ39" s="18">
        <v>41691.208333333336</v>
      </c>
      <c r="AK39" s="18">
        <v>42564.775</v>
      </c>
      <c r="AL39" s="31" t="s">
        <v>35</v>
      </c>
      <c r="AM39" s="31" t="s">
        <v>1015</v>
      </c>
      <c r="AN39" s="31" t="s">
        <v>1016</v>
      </c>
      <c r="AO39" s="31" t="s">
        <v>1017</v>
      </c>
      <c r="AP39" s="31" t="s">
        <v>1018</v>
      </c>
      <c r="AQ39" s="32" t="s">
        <v>1019</v>
      </c>
      <c r="AR39" s="31" t="s">
        <v>1020</v>
      </c>
      <c r="AS39" s="32" t="s">
        <v>1021</v>
      </c>
      <c r="AT39" s="32" t="s">
        <v>1022</v>
      </c>
      <c r="AU39" s="32" t="s">
        <v>1023</v>
      </c>
      <c r="AV39" s="146"/>
      <c r="AW39" s="146"/>
      <c r="AX39" s="19" t="s">
        <v>47</v>
      </c>
      <c r="AY39" s="20" t="str">
        <f t="shared" si="18"/>
        <v>Same Decision</v>
      </c>
      <c r="AZ39" s="21" t="str">
        <f t="shared" si="20"/>
        <v>#REF!</v>
      </c>
      <c r="BA39" s="22" t="s">
        <v>50</v>
      </c>
      <c r="BB39" s="147" t="s">
        <v>804</v>
      </c>
      <c r="BC39" s="24"/>
      <c r="BE39" s="41"/>
      <c r="BF39" s="26" t="s">
        <v>53</v>
      </c>
      <c r="BG39" s="147" t="s">
        <v>804</v>
      </c>
      <c r="BH39" s="133"/>
      <c r="BI39" s="41"/>
      <c r="BJ39" s="133"/>
      <c r="BL39" s="96"/>
      <c r="BM39" s="148" t="s">
        <v>51</v>
      </c>
    </row>
    <row r="40" ht="138.0" customHeight="1">
      <c r="A40" s="108" t="s">
        <v>1024</v>
      </c>
      <c r="B40" s="43" t="s">
        <v>1025</v>
      </c>
      <c r="C40" s="43" t="s">
        <v>57</v>
      </c>
      <c r="D40" s="109" t="s">
        <v>58</v>
      </c>
      <c r="E40" s="48">
        <v>42894.166666666664</v>
      </c>
      <c r="F40" s="48">
        <v>43586.444444444445</v>
      </c>
      <c r="G40" s="43" t="s">
        <v>35</v>
      </c>
      <c r="H40" s="43" t="s">
        <v>1026</v>
      </c>
      <c r="I40" s="43" t="s">
        <v>1027</v>
      </c>
      <c r="J40" s="43" t="s">
        <v>62</v>
      </c>
      <c r="K40" s="43" t="s">
        <v>1028</v>
      </c>
      <c r="L40" s="110" t="s">
        <v>1029</v>
      </c>
      <c r="M40" s="43" t="s">
        <v>1030</v>
      </c>
      <c r="N40" s="43" t="s">
        <v>1031</v>
      </c>
      <c r="O40" s="43" t="s">
        <v>1032</v>
      </c>
      <c r="P40" s="43" t="s">
        <v>1033</v>
      </c>
      <c r="Q40" s="43" t="s">
        <v>1034</v>
      </c>
      <c r="R40" s="43" t="s">
        <v>767</v>
      </c>
      <c r="S40" s="111"/>
      <c r="T40" s="56" t="str">
        <f t="shared" si="10"/>
        <v>Same Decision</v>
      </c>
      <c r="U40" s="57" t="str">
        <f t="shared" si="11"/>
        <v>Different Rationale</v>
      </c>
      <c r="V40" s="112" t="s">
        <v>524</v>
      </c>
      <c r="W40" s="53" t="s">
        <v>51</v>
      </c>
      <c r="X40" s="43" t="s">
        <v>72</v>
      </c>
      <c r="Y40" s="41"/>
      <c r="Z40" s="52" t="s">
        <v>50</v>
      </c>
      <c r="AA40" s="53" t="s">
        <v>51</v>
      </c>
      <c r="AB40" s="54"/>
      <c r="AC40" s="14"/>
      <c r="AD40" s="55" t="str">
        <f t="shared" si="12"/>
        <v>Emily's Protocol Word Doc</v>
      </c>
      <c r="AE40" s="96"/>
      <c r="AF40" s="29" t="s">
        <v>1035</v>
      </c>
      <c r="AG40" s="14" t="s">
        <v>1036</v>
      </c>
      <c r="AH40" s="14" t="s">
        <v>1037</v>
      </c>
      <c r="AI40" s="30" t="s">
        <v>822</v>
      </c>
      <c r="AJ40" s="18">
        <v>41718.166666666664</v>
      </c>
      <c r="AK40" s="18">
        <v>42606.78680555556</v>
      </c>
      <c r="AL40" s="31" t="s">
        <v>35</v>
      </c>
      <c r="AM40" s="31" t="s">
        <v>1038</v>
      </c>
      <c r="AN40" s="31" t="s">
        <v>1039</v>
      </c>
      <c r="AO40" s="31" t="s">
        <v>1040</v>
      </c>
      <c r="AP40" s="31" t="s">
        <v>1041</v>
      </c>
      <c r="AQ40" s="32" t="s">
        <v>1042</v>
      </c>
      <c r="AR40" s="31" t="s">
        <v>1043</v>
      </c>
      <c r="AS40" s="32" t="s">
        <v>1044</v>
      </c>
      <c r="AT40" s="32" t="s">
        <v>1045</v>
      </c>
      <c r="AU40" s="32" t="s">
        <v>1046</v>
      </c>
      <c r="AV40" s="146"/>
      <c r="AW40" s="146"/>
      <c r="AX40" s="19" t="s">
        <v>47</v>
      </c>
      <c r="AY40" s="20" t="str">
        <f t="shared" si="18"/>
        <v>Same Decision</v>
      </c>
      <c r="AZ40" s="21" t="str">
        <f t="shared" si="20"/>
        <v>#REF!</v>
      </c>
      <c r="BA40" s="22" t="s">
        <v>50</v>
      </c>
      <c r="BB40" s="147" t="s">
        <v>804</v>
      </c>
      <c r="BC40" s="24"/>
      <c r="BE40" s="41"/>
      <c r="BF40" s="26" t="s">
        <v>53</v>
      </c>
      <c r="BG40" s="147" t="s">
        <v>804</v>
      </c>
      <c r="BH40" s="133"/>
      <c r="BI40" s="41"/>
      <c r="BJ40" s="133"/>
      <c r="BL40" s="96"/>
      <c r="BM40" s="148" t="s">
        <v>51</v>
      </c>
    </row>
    <row r="41" ht="138.0" customHeight="1">
      <c r="A41" s="108" t="s">
        <v>1047</v>
      </c>
      <c r="B41" s="43" t="s">
        <v>1048</v>
      </c>
      <c r="C41" s="43" t="s">
        <v>1049</v>
      </c>
      <c r="D41" s="109" t="s">
        <v>120</v>
      </c>
      <c r="E41" s="48" t="s">
        <v>62</v>
      </c>
      <c r="F41" s="48">
        <v>42981.45138888889</v>
      </c>
      <c r="G41" s="43" t="s">
        <v>59</v>
      </c>
      <c r="H41" s="43" t="s">
        <v>1050</v>
      </c>
      <c r="I41" s="43" t="s">
        <v>1051</v>
      </c>
      <c r="J41" s="43" t="s">
        <v>1052</v>
      </c>
      <c r="K41" s="43" t="s">
        <v>1053</v>
      </c>
      <c r="L41" s="110" t="s">
        <v>1054</v>
      </c>
      <c r="M41" s="43" t="s">
        <v>1055</v>
      </c>
      <c r="N41" s="43" t="s">
        <v>1056</v>
      </c>
      <c r="O41" s="43" t="s">
        <v>1057</v>
      </c>
      <c r="P41" s="43" t="s">
        <v>1058</v>
      </c>
      <c r="Q41" s="43" t="s">
        <v>1059</v>
      </c>
      <c r="R41" s="43" t="s">
        <v>371</v>
      </c>
      <c r="S41" s="111"/>
      <c r="T41" s="56" t="str">
        <f t="shared" si="10"/>
        <v>Same Decision</v>
      </c>
      <c r="U41" s="57" t="str">
        <f t="shared" si="11"/>
        <v>Different Rationale</v>
      </c>
      <c r="V41" s="112" t="s">
        <v>524</v>
      </c>
      <c r="W41" s="53" t="s">
        <v>51</v>
      </c>
      <c r="X41" s="43" t="s">
        <v>72</v>
      </c>
      <c r="Y41" s="41"/>
      <c r="Z41" s="52" t="s">
        <v>50</v>
      </c>
      <c r="AA41" s="53" t="s">
        <v>51</v>
      </c>
      <c r="AB41" s="54"/>
      <c r="AC41" s="14"/>
      <c r="AD41" s="55" t="str">
        <f t="shared" si="12"/>
        <v>Emily's Protocol Word Doc</v>
      </c>
      <c r="AE41" s="96"/>
      <c r="AF41" s="29" t="s">
        <v>1060</v>
      </c>
      <c r="AG41" s="14" t="s">
        <v>1061</v>
      </c>
      <c r="AH41" s="14" t="s">
        <v>676</v>
      </c>
      <c r="AI41" s="30" t="s">
        <v>677</v>
      </c>
      <c r="AJ41" s="18">
        <v>41892.166666666664</v>
      </c>
      <c r="AK41" s="18">
        <v>43433.87569444445</v>
      </c>
      <c r="AL41" s="31" t="s">
        <v>35</v>
      </c>
      <c r="AM41" s="31" t="s">
        <v>1062</v>
      </c>
      <c r="AN41" s="31" t="s">
        <v>1063</v>
      </c>
      <c r="AO41" s="31" t="s">
        <v>661</v>
      </c>
      <c r="AP41" s="31" t="s">
        <v>1064</v>
      </c>
      <c r="AQ41" s="32" t="s">
        <v>1065</v>
      </c>
      <c r="AR41" s="31" t="s">
        <v>1066</v>
      </c>
      <c r="AS41" s="32" t="s">
        <v>1067</v>
      </c>
      <c r="AT41" s="32" t="s">
        <v>1068</v>
      </c>
      <c r="AU41" s="32" t="s">
        <v>1069</v>
      </c>
      <c r="AV41" s="146"/>
      <c r="AW41" s="146"/>
      <c r="AX41" s="19" t="s">
        <v>47</v>
      </c>
      <c r="AY41" s="20" t="str">
        <f t="shared" si="18"/>
        <v>Same Decision</v>
      </c>
      <c r="AZ41" s="21" t="str">
        <f t="shared" si="20"/>
        <v>#REF!</v>
      </c>
      <c r="BA41" s="22" t="s">
        <v>50</v>
      </c>
      <c r="BB41" s="147" t="s">
        <v>804</v>
      </c>
      <c r="BC41" s="24"/>
      <c r="BE41" s="41"/>
      <c r="BF41" s="26" t="s">
        <v>53</v>
      </c>
      <c r="BG41" s="147" t="s">
        <v>804</v>
      </c>
      <c r="BH41" s="133"/>
      <c r="BI41" s="41"/>
      <c r="BJ41" s="133"/>
      <c r="BL41" s="96"/>
      <c r="BM41" s="148" t="s">
        <v>51</v>
      </c>
    </row>
    <row r="42" ht="138.0" customHeight="1">
      <c r="A42" s="108" t="s">
        <v>1070</v>
      </c>
      <c r="B42" s="43" t="s">
        <v>1071</v>
      </c>
      <c r="C42" s="43" t="s">
        <v>1072</v>
      </c>
      <c r="D42" s="109" t="s">
        <v>120</v>
      </c>
      <c r="E42" s="48" t="s">
        <v>62</v>
      </c>
      <c r="F42" s="48">
        <v>43186.50347222222</v>
      </c>
      <c r="G42" s="43" t="s">
        <v>35</v>
      </c>
      <c r="H42" s="43" t="s">
        <v>1073</v>
      </c>
      <c r="I42" s="43" t="s">
        <v>1074</v>
      </c>
      <c r="J42" s="43" t="s">
        <v>1075</v>
      </c>
      <c r="K42" s="43" t="s">
        <v>1076</v>
      </c>
      <c r="L42" s="110" t="s">
        <v>1077</v>
      </c>
      <c r="M42" s="43" t="s">
        <v>1078</v>
      </c>
      <c r="N42" s="43" t="s">
        <v>1079</v>
      </c>
      <c r="O42" s="43" t="s">
        <v>1080</v>
      </c>
      <c r="P42" s="43" t="s">
        <v>1081</v>
      </c>
      <c r="Q42" s="43" t="s">
        <v>1082</v>
      </c>
      <c r="R42" s="43" t="s">
        <v>371</v>
      </c>
      <c r="S42" s="111"/>
      <c r="T42" s="56" t="str">
        <f t="shared" si="10"/>
        <v>Same Decision</v>
      </c>
      <c r="U42" s="57" t="str">
        <f t="shared" si="11"/>
        <v>Different Rationale</v>
      </c>
      <c r="V42" s="112" t="s">
        <v>524</v>
      </c>
      <c r="W42" s="53" t="s">
        <v>51</v>
      </c>
      <c r="X42" s="43" t="s">
        <v>72</v>
      </c>
      <c r="Y42" s="41"/>
      <c r="Z42" s="52" t="s">
        <v>50</v>
      </c>
      <c r="AA42" s="53" t="s">
        <v>51</v>
      </c>
      <c r="AB42" s="54"/>
      <c r="AC42" s="14"/>
      <c r="AD42" s="55" t="str">
        <f t="shared" si="12"/>
        <v>Emily's Protocol Word Doc</v>
      </c>
      <c r="AE42" s="96"/>
      <c r="AF42" s="29" t="s">
        <v>1083</v>
      </c>
      <c r="AG42" s="14" t="s">
        <v>1084</v>
      </c>
      <c r="AH42" s="14" t="s">
        <v>147</v>
      </c>
      <c r="AI42" s="30" t="s">
        <v>148</v>
      </c>
      <c r="AJ42" s="18">
        <v>42338.208333333336</v>
      </c>
      <c r="AK42" s="18">
        <v>42653.75277777778</v>
      </c>
      <c r="AL42" s="31" t="s">
        <v>35</v>
      </c>
      <c r="AM42" s="31" t="s">
        <v>1085</v>
      </c>
      <c r="AN42" s="31" t="s">
        <v>1086</v>
      </c>
      <c r="AO42" s="31" t="s">
        <v>62</v>
      </c>
      <c r="AP42" s="31" t="s">
        <v>1087</v>
      </c>
      <c r="AQ42" s="32" t="s">
        <v>1088</v>
      </c>
      <c r="AR42" s="31" t="s">
        <v>1089</v>
      </c>
      <c r="AS42" s="32" t="s">
        <v>1090</v>
      </c>
      <c r="AT42" s="32" t="s">
        <v>1091</v>
      </c>
      <c r="AU42" s="32" t="s">
        <v>1092</v>
      </c>
      <c r="AV42" s="146"/>
      <c r="AW42" s="146"/>
      <c r="AX42" s="19" t="s">
        <v>47</v>
      </c>
      <c r="AY42" s="20" t="str">
        <f t="shared" si="18"/>
        <v>Same Decision</v>
      </c>
      <c r="AZ42" s="21" t="str">
        <f t="shared" si="20"/>
        <v>#REF!</v>
      </c>
      <c r="BA42" s="22" t="s">
        <v>50</v>
      </c>
      <c r="BB42" s="147" t="s">
        <v>804</v>
      </c>
      <c r="BC42" s="24"/>
      <c r="BE42" s="41"/>
      <c r="BF42" s="26" t="s">
        <v>53</v>
      </c>
      <c r="BG42" s="147" t="s">
        <v>804</v>
      </c>
      <c r="BH42" s="133"/>
      <c r="BI42" s="41"/>
      <c r="BJ42" s="133"/>
      <c r="BL42" s="96"/>
      <c r="BM42" s="148" t="s">
        <v>51</v>
      </c>
    </row>
    <row r="43" ht="138.0" customHeight="1">
      <c r="A43" s="108" t="s">
        <v>1093</v>
      </c>
      <c r="B43" s="43" t="s">
        <v>1094</v>
      </c>
      <c r="C43" s="43" t="s">
        <v>1095</v>
      </c>
      <c r="D43" s="109" t="s">
        <v>822</v>
      </c>
      <c r="E43" s="48">
        <v>42965.166666666664</v>
      </c>
      <c r="F43" s="48">
        <v>43447.78680555556</v>
      </c>
      <c r="G43" s="43" t="s">
        <v>35</v>
      </c>
      <c r="H43" s="43" t="s">
        <v>1096</v>
      </c>
      <c r="I43" s="43" t="s">
        <v>1097</v>
      </c>
      <c r="J43" s="43" t="s">
        <v>1098</v>
      </c>
      <c r="K43" s="43" t="s">
        <v>1099</v>
      </c>
      <c r="L43" s="110" t="s">
        <v>1100</v>
      </c>
      <c r="M43" s="43" t="s">
        <v>1101</v>
      </c>
      <c r="N43" s="43" t="s">
        <v>1102</v>
      </c>
      <c r="O43" s="43" t="s">
        <v>1103</v>
      </c>
      <c r="P43" s="43" t="s">
        <v>1104</v>
      </c>
      <c r="Q43" s="43" t="s">
        <v>1105</v>
      </c>
      <c r="R43" s="43" t="s">
        <v>635</v>
      </c>
      <c r="S43" s="111"/>
      <c r="T43" s="56" t="str">
        <f t="shared" si="10"/>
        <v>Same Decision</v>
      </c>
      <c r="U43" s="57" t="str">
        <f t="shared" si="11"/>
        <v>Different Rationale</v>
      </c>
      <c r="V43" s="112" t="s">
        <v>524</v>
      </c>
      <c r="W43" s="53" t="s">
        <v>51</v>
      </c>
      <c r="X43" s="43" t="s">
        <v>72</v>
      </c>
      <c r="Y43" s="41"/>
      <c r="Z43" s="52" t="s">
        <v>50</v>
      </c>
      <c r="AA43" s="53" t="s">
        <v>51</v>
      </c>
      <c r="AB43" s="54"/>
      <c r="AC43" s="14"/>
      <c r="AD43" s="55" t="str">
        <f t="shared" si="12"/>
        <v>Emily's Protocol Word Doc</v>
      </c>
      <c r="AE43" s="96"/>
      <c r="AF43" s="29" t="s">
        <v>1106</v>
      </c>
      <c r="AG43" s="14" t="s">
        <v>1107</v>
      </c>
      <c r="AH43" s="14" t="s">
        <v>1108</v>
      </c>
      <c r="AI43" s="30" t="s">
        <v>597</v>
      </c>
      <c r="AJ43" s="18">
        <v>42727.208333333336</v>
      </c>
      <c r="AK43" s="18">
        <v>42916.75555555556</v>
      </c>
      <c r="AL43" s="31" t="s">
        <v>59</v>
      </c>
      <c r="AM43" s="31" t="s">
        <v>1109</v>
      </c>
      <c r="AN43" s="31" t="s">
        <v>1110</v>
      </c>
      <c r="AO43" s="31" t="s">
        <v>62</v>
      </c>
      <c r="AP43" s="31" t="s">
        <v>1111</v>
      </c>
      <c r="AQ43" s="32" t="s">
        <v>1112</v>
      </c>
      <c r="AR43" s="31" t="s">
        <v>1113</v>
      </c>
      <c r="AS43" s="32" t="s">
        <v>1114</v>
      </c>
      <c r="AT43" s="32" t="s">
        <v>1115</v>
      </c>
      <c r="AU43" s="32" t="s">
        <v>1116</v>
      </c>
      <c r="AV43" s="146"/>
      <c r="AW43" s="146"/>
      <c r="AX43" s="19" t="s">
        <v>47</v>
      </c>
      <c r="AY43" s="20" t="str">
        <f t="shared" si="18"/>
        <v>Same Decision</v>
      </c>
      <c r="AZ43" s="21" t="str">
        <f t="shared" si="20"/>
        <v>#REF!</v>
      </c>
      <c r="BA43" s="22" t="s">
        <v>50</v>
      </c>
      <c r="BB43" s="147" t="s">
        <v>804</v>
      </c>
      <c r="BC43" s="24"/>
      <c r="BE43" s="41"/>
      <c r="BF43" s="26" t="s">
        <v>53</v>
      </c>
      <c r="BG43" s="147" t="s">
        <v>804</v>
      </c>
      <c r="BH43" s="133"/>
      <c r="BI43" s="41"/>
      <c r="BJ43" s="133"/>
      <c r="BL43" s="96"/>
      <c r="BM43" s="148" t="s">
        <v>51</v>
      </c>
    </row>
    <row r="44" ht="138.0" customHeight="1">
      <c r="A44" s="108" t="s">
        <v>1117</v>
      </c>
      <c r="B44" s="43" t="s">
        <v>1118</v>
      </c>
      <c r="C44" s="43" t="s">
        <v>1119</v>
      </c>
      <c r="D44" s="109" t="s">
        <v>148</v>
      </c>
      <c r="E44" s="48">
        <v>42963.166666666664</v>
      </c>
      <c r="F44" s="48">
        <v>43620.56180555555</v>
      </c>
      <c r="G44" s="43" t="s">
        <v>35</v>
      </c>
      <c r="H44" s="43" t="s">
        <v>1120</v>
      </c>
      <c r="I44" s="43" t="s">
        <v>1121</v>
      </c>
      <c r="J44" s="43" t="s">
        <v>1122</v>
      </c>
      <c r="K44" s="43" t="s">
        <v>1123</v>
      </c>
      <c r="L44" s="110" t="s">
        <v>1124</v>
      </c>
      <c r="M44" s="43" t="s">
        <v>1125</v>
      </c>
      <c r="N44" s="43" t="s">
        <v>1126</v>
      </c>
      <c r="O44" s="43" t="s">
        <v>1127</v>
      </c>
      <c r="P44" s="43" t="s">
        <v>1128</v>
      </c>
      <c r="Q44" s="43" t="s">
        <v>1129</v>
      </c>
      <c r="R44" s="43" t="s">
        <v>1130</v>
      </c>
      <c r="S44" s="111"/>
      <c r="T44" s="56" t="str">
        <f t="shared" si="10"/>
        <v>Same Decision</v>
      </c>
      <c r="U44" s="57" t="str">
        <f t="shared" si="11"/>
        <v>Different Rationale</v>
      </c>
      <c r="V44" s="112" t="s">
        <v>524</v>
      </c>
      <c r="W44" s="53" t="s">
        <v>51</v>
      </c>
      <c r="X44" s="43" t="s">
        <v>99</v>
      </c>
      <c r="Y44" s="41"/>
      <c r="Z44" s="52" t="s">
        <v>50</v>
      </c>
      <c r="AA44" s="53" t="s">
        <v>51</v>
      </c>
      <c r="AB44" s="54"/>
      <c r="AC44" s="14"/>
      <c r="AD44" s="55" t="str">
        <f t="shared" si="12"/>
        <v>Emily's Protocol Word Doc</v>
      </c>
      <c r="AE44" s="96"/>
      <c r="AF44" s="29" t="s">
        <v>1131</v>
      </c>
      <c r="AG44" s="14" t="s">
        <v>1132</v>
      </c>
      <c r="AH44" s="14" t="s">
        <v>1133</v>
      </c>
      <c r="AI44" s="30" t="s">
        <v>597</v>
      </c>
      <c r="AJ44" s="18">
        <v>42836.166666666664</v>
      </c>
      <c r="AK44" s="18">
        <v>43574.65694444445</v>
      </c>
      <c r="AL44" s="31" t="s">
        <v>35</v>
      </c>
      <c r="AM44" s="31" t="s">
        <v>1134</v>
      </c>
      <c r="AN44" s="31" t="s">
        <v>1135</v>
      </c>
      <c r="AO44" s="31" t="s">
        <v>1136</v>
      </c>
      <c r="AP44" s="31" t="s">
        <v>1137</v>
      </c>
      <c r="AQ44" s="32" t="s">
        <v>1138</v>
      </c>
      <c r="AR44" s="31" t="s">
        <v>1139</v>
      </c>
      <c r="AS44" s="32" t="s">
        <v>1140</v>
      </c>
      <c r="AT44" s="32" t="s">
        <v>1141</v>
      </c>
      <c r="AU44" s="32" t="s">
        <v>1142</v>
      </c>
      <c r="AV44" s="146"/>
      <c r="AW44" s="146"/>
      <c r="AX44" s="19" t="s">
        <v>47</v>
      </c>
      <c r="AY44" s="20" t="str">
        <f t="shared" si="18"/>
        <v>Same Decision</v>
      </c>
      <c r="AZ44" s="21" t="str">
        <f t="shared" si="20"/>
        <v>#REF!</v>
      </c>
      <c r="BA44" s="22" t="s">
        <v>50</v>
      </c>
      <c r="BB44" s="147" t="s">
        <v>804</v>
      </c>
      <c r="BC44" s="24"/>
      <c r="BE44" s="41"/>
      <c r="BF44" s="26" t="s">
        <v>53</v>
      </c>
      <c r="BG44" s="147" t="s">
        <v>804</v>
      </c>
      <c r="BH44" s="133"/>
      <c r="BI44" s="41"/>
      <c r="BJ44" s="133"/>
      <c r="BL44" s="96"/>
      <c r="BM44" s="148" t="s">
        <v>51</v>
      </c>
    </row>
    <row r="45" ht="138.0" customHeight="1">
      <c r="A45" s="108" t="s">
        <v>1143</v>
      </c>
      <c r="B45" s="43" t="s">
        <v>1144</v>
      </c>
      <c r="C45" s="43" t="s">
        <v>1145</v>
      </c>
      <c r="D45" s="109" t="s">
        <v>1146</v>
      </c>
      <c r="E45" s="48" t="s">
        <v>62</v>
      </c>
      <c r="F45" s="48">
        <v>43286.65902777778</v>
      </c>
      <c r="G45" s="43" t="s">
        <v>35</v>
      </c>
      <c r="H45" s="43" t="s">
        <v>1147</v>
      </c>
      <c r="I45" s="43" t="s">
        <v>1148</v>
      </c>
      <c r="J45" s="43" t="s">
        <v>1149</v>
      </c>
      <c r="K45" s="43" t="s">
        <v>1150</v>
      </c>
      <c r="L45" s="110" t="s">
        <v>1151</v>
      </c>
      <c r="M45" s="43" t="s">
        <v>1152</v>
      </c>
      <c r="N45" s="43" t="s">
        <v>1153</v>
      </c>
      <c r="O45" s="43" t="s">
        <v>1154</v>
      </c>
      <c r="P45" s="43" t="s">
        <v>1155</v>
      </c>
      <c r="Q45" s="43" t="s">
        <v>62</v>
      </c>
      <c r="R45" s="43" t="s">
        <v>62</v>
      </c>
      <c r="S45" s="111"/>
      <c r="T45" s="56" t="str">
        <f t="shared" si="10"/>
        <v>Same Decision</v>
      </c>
      <c r="U45" s="57" t="str">
        <f t="shared" si="11"/>
        <v>Different Rationale</v>
      </c>
      <c r="V45" s="112" t="s">
        <v>524</v>
      </c>
      <c r="W45" s="53" t="s">
        <v>51</v>
      </c>
      <c r="X45" s="43" t="s">
        <v>72</v>
      </c>
      <c r="Y45" s="41"/>
      <c r="Z45" s="52" t="s">
        <v>50</v>
      </c>
      <c r="AA45" s="53" t="s">
        <v>51</v>
      </c>
      <c r="AB45" s="54"/>
      <c r="AC45" s="14"/>
      <c r="AD45" s="55" t="str">
        <f t="shared" si="12"/>
        <v>Emily's Protocol Word Doc</v>
      </c>
      <c r="AE45" s="96"/>
      <c r="AF45" s="29" t="s">
        <v>1156</v>
      </c>
      <c r="AG45" s="14" t="s">
        <v>1157</v>
      </c>
      <c r="AH45" s="14" t="s">
        <v>1158</v>
      </c>
      <c r="AI45" s="30" t="s">
        <v>1159</v>
      </c>
      <c r="AJ45" s="18">
        <v>42443.166666666664</v>
      </c>
      <c r="AK45" s="18">
        <v>43439.697222222225</v>
      </c>
      <c r="AL45" s="31" t="s">
        <v>35</v>
      </c>
      <c r="AM45" s="31" t="s">
        <v>1160</v>
      </c>
      <c r="AN45" s="31" t="s">
        <v>1161</v>
      </c>
      <c r="AO45" s="31" t="s">
        <v>62</v>
      </c>
      <c r="AP45" s="31" t="s">
        <v>1162</v>
      </c>
      <c r="AQ45" s="32" t="s">
        <v>1163</v>
      </c>
      <c r="AR45" s="31" t="s">
        <v>1164</v>
      </c>
      <c r="AS45" s="32" t="s">
        <v>1165</v>
      </c>
      <c r="AT45" s="32" t="s">
        <v>1166</v>
      </c>
      <c r="AU45" s="32" t="s">
        <v>1167</v>
      </c>
      <c r="AV45" s="146"/>
      <c r="AW45" s="146"/>
      <c r="AX45" s="19" t="s">
        <v>47</v>
      </c>
      <c r="AY45" s="20" t="str">
        <f t="shared" si="18"/>
        <v>Same Decision</v>
      </c>
      <c r="AZ45" s="21" t="str">
        <f t="shared" si="20"/>
        <v>#REF!</v>
      </c>
      <c r="BA45" s="22" t="s">
        <v>50</v>
      </c>
      <c r="BB45" s="147" t="s">
        <v>804</v>
      </c>
      <c r="BC45" s="24"/>
      <c r="BE45" s="41"/>
      <c r="BF45" s="26" t="s">
        <v>53</v>
      </c>
      <c r="BG45" s="147" t="s">
        <v>804</v>
      </c>
      <c r="BH45" s="133"/>
      <c r="BI45" s="41"/>
      <c r="BJ45" s="133"/>
      <c r="BL45" s="96"/>
      <c r="BM45" s="148" t="s">
        <v>51</v>
      </c>
    </row>
    <row r="46" ht="138.0" customHeight="1">
      <c r="A46" s="108" t="s">
        <v>1168</v>
      </c>
      <c r="B46" s="43" t="s">
        <v>1169</v>
      </c>
      <c r="C46" s="43" t="s">
        <v>1170</v>
      </c>
      <c r="D46" s="109" t="s">
        <v>728</v>
      </c>
      <c r="E46" s="48" t="s">
        <v>62</v>
      </c>
      <c r="F46" s="48">
        <v>43195.45138888889</v>
      </c>
      <c r="G46" s="43" t="s">
        <v>35</v>
      </c>
      <c r="H46" s="43" t="s">
        <v>1171</v>
      </c>
      <c r="I46" s="43" t="s">
        <v>189</v>
      </c>
      <c r="J46" s="43" t="s">
        <v>1172</v>
      </c>
      <c r="K46" s="43" t="s">
        <v>1173</v>
      </c>
      <c r="L46" s="110" t="s">
        <v>1174</v>
      </c>
      <c r="M46" s="43" t="s">
        <v>1175</v>
      </c>
      <c r="N46" s="43" t="s">
        <v>1176</v>
      </c>
      <c r="O46" s="43" t="s">
        <v>1177</v>
      </c>
      <c r="P46" s="43" t="s">
        <v>1178</v>
      </c>
      <c r="Q46" s="43" t="s">
        <v>1179</v>
      </c>
      <c r="R46" s="43" t="s">
        <v>497</v>
      </c>
      <c r="S46" s="111"/>
      <c r="T46" s="56" t="str">
        <f t="shared" si="10"/>
        <v>Same Decision</v>
      </c>
      <c r="U46" s="57" t="str">
        <f t="shared" si="11"/>
        <v>Different Rationale</v>
      </c>
      <c r="V46" s="112" t="s">
        <v>524</v>
      </c>
      <c r="W46" s="53" t="s">
        <v>51</v>
      </c>
      <c r="X46" s="43" t="s">
        <v>72</v>
      </c>
      <c r="Y46" s="41"/>
      <c r="Z46" s="52" t="s">
        <v>50</v>
      </c>
      <c r="AA46" s="53" t="s">
        <v>51</v>
      </c>
      <c r="AB46" s="54"/>
      <c r="AC46" s="14"/>
      <c r="AD46" s="55" t="str">
        <f t="shared" si="12"/>
        <v>Emily's Protocol Word Doc</v>
      </c>
      <c r="AE46" s="96"/>
      <c r="AF46" s="29" t="s">
        <v>1180</v>
      </c>
      <c r="AG46" s="14" t="s">
        <v>1181</v>
      </c>
      <c r="AH46" s="14" t="s">
        <v>1182</v>
      </c>
      <c r="AI46" s="30" t="s">
        <v>148</v>
      </c>
      <c r="AJ46" s="18">
        <v>42793.208333333336</v>
      </c>
      <c r="AK46" s="18">
        <v>43666.438888888886</v>
      </c>
      <c r="AL46" s="31" t="s">
        <v>35</v>
      </c>
      <c r="AM46" s="31" t="s">
        <v>1183</v>
      </c>
      <c r="AN46" s="31" t="s">
        <v>1184</v>
      </c>
      <c r="AO46" s="31" t="s">
        <v>62</v>
      </c>
      <c r="AP46" s="31" t="s">
        <v>1185</v>
      </c>
      <c r="AQ46" s="32" t="s">
        <v>1186</v>
      </c>
      <c r="AR46" s="31" t="s">
        <v>1187</v>
      </c>
      <c r="AS46" s="32" t="s">
        <v>1188</v>
      </c>
      <c r="AT46" s="32" t="s">
        <v>1189</v>
      </c>
      <c r="AU46" s="32" t="s">
        <v>1190</v>
      </c>
      <c r="AV46" s="146"/>
      <c r="AW46" s="146"/>
      <c r="AX46" s="19" t="s">
        <v>47</v>
      </c>
      <c r="AY46" s="20" t="str">
        <f t="shared" si="18"/>
        <v>Same Decision</v>
      </c>
      <c r="AZ46" s="21" t="str">
        <f t="shared" si="20"/>
        <v>#REF!</v>
      </c>
      <c r="BA46" s="22" t="s">
        <v>50</v>
      </c>
      <c r="BB46" s="147" t="s">
        <v>804</v>
      </c>
      <c r="BC46" s="24"/>
      <c r="BE46" s="41"/>
      <c r="BF46" s="26" t="s">
        <v>53</v>
      </c>
      <c r="BG46" s="147" t="s">
        <v>804</v>
      </c>
      <c r="BH46" s="133"/>
      <c r="BI46" s="41"/>
      <c r="BJ46" s="133"/>
      <c r="BL46" s="96"/>
      <c r="BM46" s="148" t="s">
        <v>51</v>
      </c>
    </row>
    <row r="47" ht="138.0" customHeight="1">
      <c r="A47" s="108" t="s">
        <v>1191</v>
      </c>
      <c r="B47" s="43" t="s">
        <v>1192</v>
      </c>
      <c r="C47" s="43" t="s">
        <v>1193</v>
      </c>
      <c r="D47" s="109" t="s">
        <v>834</v>
      </c>
      <c r="E47" s="48">
        <v>43168.208333333336</v>
      </c>
      <c r="F47" s="48">
        <v>43311.64236111111</v>
      </c>
      <c r="G47" s="43" t="s">
        <v>59</v>
      </c>
      <c r="H47" s="43" t="s">
        <v>1194</v>
      </c>
      <c r="I47" s="43" t="s">
        <v>1195</v>
      </c>
      <c r="J47" s="43" t="s">
        <v>62</v>
      </c>
      <c r="K47" s="43" t="s">
        <v>1196</v>
      </c>
      <c r="L47" s="110" t="s">
        <v>1197</v>
      </c>
      <c r="M47" s="43" t="s">
        <v>1198</v>
      </c>
      <c r="N47" s="43" t="s">
        <v>1199</v>
      </c>
      <c r="O47" s="43" t="s">
        <v>1200</v>
      </c>
      <c r="P47" s="43" t="s">
        <v>1201</v>
      </c>
      <c r="Q47" s="43" t="s">
        <v>1202</v>
      </c>
      <c r="R47" s="43" t="s">
        <v>1203</v>
      </c>
      <c r="S47" s="111"/>
      <c r="T47" s="56" t="str">
        <f t="shared" si="10"/>
        <v>Same Decision</v>
      </c>
      <c r="U47" s="57" t="str">
        <f t="shared" si="11"/>
        <v>Different Rationale</v>
      </c>
      <c r="V47" s="112" t="s">
        <v>524</v>
      </c>
      <c r="W47" s="53" t="s">
        <v>51</v>
      </c>
      <c r="X47" s="43" t="s">
        <v>52</v>
      </c>
      <c r="Y47" s="41"/>
      <c r="Z47" s="52" t="s">
        <v>50</v>
      </c>
      <c r="AA47" s="53" t="s">
        <v>51</v>
      </c>
      <c r="AB47" s="54"/>
      <c r="AC47" s="14"/>
      <c r="AD47" s="55" t="str">
        <f t="shared" si="12"/>
        <v>Emily's Protocol Word Doc</v>
      </c>
      <c r="AE47" s="96"/>
      <c r="AF47" s="29" t="s">
        <v>1204</v>
      </c>
      <c r="AG47" s="14" t="s">
        <v>1205</v>
      </c>
      <c r="AH47" s="14" t="s">
        <v>1206</v>
      </c>
      <c r="AI47" s="30" t="s">
        <v>76</v>
      </c>
      <c r="AJ47" s="18">
        <v>41893.166666666664</v>
      </c>
      <c r="AK47" s="18">
        <v>43620.62708333333</v>
      </c>
      <c r="AL47" s="31" t="s">
        <v>35</v>
      </c>
      <c r="AM47" s="31" t="s">
        <v>1207</v>
      </c>
      <c r="AN47" s="31" t="s">
        <v>1208</v>
      </c>
      <c r="AO47" s="31" t="s">
        <v>1209</v>
      </c>
      <c r="AP47" s="31" t="s">
        <v>1210</v>
      </c>
      <c r="AQ47" s="32" t="s">
        <v>1211</v>
      </c>
      <c r="AR47" s="31" t="s">
        <v>1212</v>
      </c>
      <c r="AS47" s="32" t="s">
        <v>1213</v>
      </c>
      <c r="AT47" s="32" t="s">
        <v>1214</v>
      </c>
      <c r="AU47" s="32" t="s">
        <v>1215</v>
      </c>
      <c r="AV47" s="146"/>
      <c r="AW47" s="146"/>
      <c r="AX47" s="19" t="s">
        <v>47</v>
      </c>
      <c r="AY47" s="20" t="str">
        <f t="shared" si="18"/>
        <v>Same Decision</v>
      </c>
      <c r="AZ47" s="21" t="str">
        <f t="shared" si="20"/>
        <v>#REF!</v>
      </c>
      <c r="BA47" s="26" t="s">
        <v>53</v>
      </c>
      <c r="BB47" s="147" t="s">
        <v>804</v>
      </c>
      <c r="BC47" s="14" t="s">
        <v>592</v>
      </c>
      <c r="BE47" s="41"/>
      <c r="BF47" s="22" t="s">
        <v>50</v>
      </c>
      <c r="BG47" s="147" t="s">
        <v>804</v>
      </c>
      <c r="BH47" s="133"/>
      <c r="BI47" s="41"/>
      <c r="BJ47" s="133"/>
      <c r="BL47" s="96"/>
      <c r="BM47" s="148" t="s">
        <v>51</v>
      </c>
    </row>
    <row r="48" ht="138.0" customHeight="1">
      <c r="A48" s="108" t="s">
        <v>1216</v>
      </c>
      <c r="B48" s="43" t="s">
        <v>1217</v>
      </c>
      <c r="C48" s="43" t="s">
        <v>305</v>
      </c>
      <c r="D48" s="109" t="s">
        <v>160</v>
      </c>
      <c r="E48" s="48" t="s">
        <v>62</v>
      </c>
      <c r="F48" s="48">
        <v>43054.68819444445</v>
      </c>
      <c r="G48" s="43" t="s">
        <v>62</v>
      </c>
      <c r="H48" s="43" t="s">
        <v>1218</v>
      </c>
      <c r="I48" s="43" t="s">
        <v>189</v>
      </c>
      <c r="J48" s="43" t="s">
        <v>1219</v>
      </c>
      <c r="K48" s="43" t="s">
        <v>1220</v>
      </c>
      <c r="L48" s="110" t="s">
        <v>1221</v>
      </c>
      <c r="M48" s="43" t="s">
        <v>1222</v>
      </c>
      <c r="N48" s="43" t="s">
        <v>1223</v>
      </c>
      <c r="O48" s="43" t="s">
        <v>1224</v>
      </c>
      <c r="P48" s="43" t="s">
        <v>1225</v>
      </c>
      <c r="Q48" s="43" t="s">
        <v>1226</v>
      </c>
      <c r="R48" s="43" t="s">
        <v>552</v>
      </c>
      <c r="S48" s="111"/>
      <c r="T48" s="56" t="str">
        <f t="shared" si="10"/>
        <v>Same Decision</v>
      </c>
      <c r="U48" s="57" t="str">
        <f t="shared" si="11"/>
        <v>Different Rationale</v>
      </c>
      <c r="V48" s="112" t="s">
        <v>524</v>
      </c>
      <c r="W48" s="53" t="s">
        <v>51</v>
      </c>
      <c r="X48" s="43" t="s">
        <v>116</v>
      </c>
      <c r="Y48" s="41"/>
      <c r="Z48" s="52" t="s">
        <v>50</v>
      </c>
      <c r="AA48" s="53" t="s">
        <v>51</v>
      </c>
      <c r="AB48" s="54"/>
      <c r="AC48" s="14"/>
      <c r="AD48" s="55" t="str">
        <f t="shared" si="12"/>
        <v>Emily's Protocol Word Doc</v>
      </c>
      <c r="AE48" s="96"/>
      <c r="AF48" s="29" t="s">
        <v>1227</v>
      </c>
      <c r="AG48" s="14" t="s">
        <v>1228</v>
      </c>
      <c r="AH48" s="14" t="s">
        <v>1229</v>
      </c>
      <c r="AI48" s="30" t="s">
        <v>120</v>
      </c>
      <c r="AJ48" s="18">
        <v>43217.166666666664</v>
      </c>
      <c r="AK48" s="18">
        <v>43608.95</v>
      </c>
      <c r="AL48" s="31" t="s">
        <v>59</v>
      </c>
      <c r="AM48" s="31" t="s">
        <v>1230</v>
      </c>
      <c r="AN48" s="31" t="s">
        <v>1231</v>
      </c>
      <c r="AO48" s="31" t="s">
        <v>1232</v>
      </c>
      <c r="AP48" s="31" t="s">
        <v>1233</v>
      </c>
      <c r="AQ48" s="32" t="s">
        <v>1234</v>
      </c>
      <c r="AR48" s="31" t="s">
        <v>1235</v>
      </c>
      <c r="AS48" s="32" t="s">
        <v>1236</v>
      </c>
      <c r="AT48" s="32" t="s">
        <v>1237</v>
      </c>
      <c r="AU48" s="32" t="s">
        <v>1238</v>
      </c>
      <c r="AV48" s="146"/>
      <c r="AW48" s="146"/>
      <c r="AX48" s="19" t="s">
        <v>47</v>
      </c>
      <c r="AY48" s="20" t="str">
        <f t="shared" si="18"/>
        <v>Same Decision</v>
      </c>
      <c r="AZ48" s="21" t="str">
        <f t="shared" si="20"/>
        <v>#REF!</v>
      </c>
      <c r="BA48" s="26" t="s">
        <v>53</v>
      </c>
      <c r="BB48" s="147" t="s">
        <v>804</v>
      </c>
      <c r="BC48" s="14" t="s">
        <v>592</v>
      </c>
      <c r="BE48" s="41"/>
      <c r="BF48" s="22" t="s">
        <v>50</v>
      </c>
      <c r="BG48" s="147" t="s">
        <v>804</v>
      </c>
      <c r="BH48" s="133"/>
      <c r="BI48" s="41"/>
      <c r="BJ48" s="133"/>
      <c r="BL48" s="96"/>
      <c r="BM48" s="148" t="s">
        <v>51</v>
      </c>
    </row>
    <row r="49" ht="138.0" customHeight="1">
      <c r="A49" s="108" t="s">
        <v>1239</v>
      </c>
      <c r="B49" s="43" t="s">
        <v>1240</v>
      </c>
      <c r="C49" s="43" t="s">
        <v>1241</v>
      </c>
      <c r="D49" s="109" t="s">
        <v>201</v>
      </c>
      <c r="E49" s="48">
        <v>43383.166666666664</v>
      </c>
      <c r="F49" s="48">
        <v>43606.84375</v>
      </c>
      <c r="G49" s="43" t="s">
        <v>35</v>
      </c>
      <c r="H49" s="43" t="s">
        <v>1242</v>
      </c>
      <c r="I49" s="43" t="s">
        <v>1243</v>
      </c>
      <c r="J49" s="43" t="s">
        <v>1244</v>
      </c>
      <c r="K49" s="43" t="s">
        <v>1245</v>
      </c>
      <c r="L49" s="110" t="s">
        <v>1246</v>
      </c>
      <c r="M49" s="43" t="s">
        <v>1247</v>
      </c>
      <c r="N49" s="43" t="s">
        <v>1248</v>
      </c>
      <c r="O49" s="43" t="s">
        <v>1249</v>
      </c>
      <c r="P49" s="43" t="s">
        <v>1250</v>
      </c>
      <c r="Q49" s="43" t="s">
        <v>1251</v>
      </c>
      <c r="R49" s="43" t="s">
        <v>1252</v>
      </c>
      <c r="S49" s="111"/>
      <c r="T49" s="56" t="str">
        <f t="shared" si="10"/>
        <v>Same Decision</v>
      </c>
      <c r="U49" s="57" t="str">
        <f t="shared" si="11"/>
        <v>Different Rationale</v>
      </c>
      <c r="V49" s="112" t="s">
        <v>524</v>
      </c>
      <c r="W49" s="53" t="s">
        <v>51</v>
      </c>
      <c r="X49" s="43" t="s">
        <v>52</v>
      </c>
      <c r="Y49" s="41"/>
      <c r="Z49" s="52" t="s">
        <v>50</v>
      </c>
      <c r="AA49" s="53" t="s">
        <v>51</v>
      </c>
      <c r="AB49" s="54"/>
      <c r="AC49" s="14"/>
      <c r="AD49" s="55" t="str">
        <f t="shared" si="12"/>
        <v>Emily's Protocol Word Doc</v>
      </c>
      <c r="AE49" s="96"/>
      <c r="AF49" s="29" t="s">
        <v>1253</v>
      </c>
      <c r="AG49" s="14" t="s">
        <v>1254</v>
      </c>
      <c r="AH49" s="14" t="s">
        <v>1255</v>
      </c>
      <c r="AI49" s="30" t="s">
        <v>1256</v>
      </c>
      <c r="AJ49" s="18">
        <v>42807.166666666664</v>
      </c>
      <c r="AK49" s="18">
        <v>42807.84861111111</v>
      </c>
      <c r="AL49" s="31" t="s">
        <v>59</v>
      </c>
      <c r="AM49" s="31" t="s">
        <v>1257</v>
      </c>
      <c r="AN49" s="31" t="s">
        <v>215</v>
      </c>
      <c r="AO49" s="31" t="s">
        <v>1258</v>
      </c>
      <c r="AP49" s="31" t="s">
        <v>1259</v>
      </c>
      <c r="AQ49" s="32" t="s">
        <v>1260</v>
      </c>
      <c r="AR49" s="31" t="s">
        <v>1261</v>
      </c>
      <c r="AS49" s="32" t="s">
        <v>1262</v>
      </c>
      <c r="AT49" s="32" t="s">
        <v>1263</v>
      </c>
      <c r="AU49" s="32" t="s">
        <v>1264</v>
      </c>
      <c r="AV49" s="146"/>
      <c r="AW49" s="146"/>
      <c r="AX49" s="19" t="s">
        <v>47</v>
      </c>
      <c r="AY49" s="20" t="str">
        <f t="shared" si="18"/>
        <v>Same Decision</v>
      </c>
      <c r="AZ49" s="21" t="str">
        <f t="shared" si="20"/>
        <v>#REF!</v>
      </c>
      <c r="BA49" s="26" t="s">
        <v>53</v>
      </c>
      <c r="BB49" s="147" t="s">
        <v>804</v>
      </c>
      <c r="BC49" s="14" t="s">
        <v>592</v>
      </c>
      <c r="BE49" s="41"/>
      <c r="BF49" s="22" t="s">
        <v>50</v>
      </c>
      <c r="BG49" s="147" t="s">
        <v>804</v>
      </c>
      <c r="BH49" s="133"/>
      <c r="BI49" s="41"/>
      <c r="BJ49" s="133"/>
      <c r="BL49" s="96"/>
      <c r="BM49" s="148" t="s">
        <v>51</v>
      </c>
    </row>
    <row r="50" ht="138.0" customHeight="1">
      <c r="A50" s="108" t="s">
        <v>1265</v>
      </c>
      <c r="B50" s="43" t="s">
        <v>1266</v>
      </c>
      <c r="C50" s="43" t="s">
        <v>1267</v>
      </c>
      <c r="D50" s="109" t="s">
        <v>227</v>
      </c>
      <c r="E50" s="48">
        <v>43171.166666666664</v>
      </c>
      <c r="F50" s="48">
        <v>43171.75347222222</v>
      </c>
      <c r="G50" s="43" t="s">
        <v>59</v>
      </c>
      <c r="H50" s="43" t="s">
        <v>1268</v>
      </c>
      <c r="I50" s="43" t="s">
        <v>1269</v>
      </c>
      <c r="J50" s="43" t="s">
        <v>62</v>
      </c>
      <c r="K50" s="43" t="s">
        <v>1270</v>
      </c>
      <c r="L50" s="110" t="s">
        <v>1271</v>
      </c>
      <c r="M50" s="43" t="s">
        <v>1272</v>
      </c>
      <c r="N50" s="43" t="s">
        <v>1273</v>
      </c>
      <c r="O50" s="43" t="s">
        <v>1274</v>
      </c>
      <c r="P50" s="43" t="s">
        <v>1275</v>
      </c>
      <c r="Q50" s="43" t="s">
        <v>1276</v>
      </c>
      <c r="R50" s="43" t="s">
        <v>144</v>
      </c>
      <c r="S50" s="111"/>
      <c r="T50" s="56" t="str">
        <f t="shared" si="10"/>
        <v>Same Decision</v>
      </c>
      <c r="U50" s="57" t="str">
        <f t="shared" si="11"/>
        <v>Different Rationale</v>
      </c>
      <c r="V50" s="112" t="s">
        <v>524</v>
      </c>
      <c r="W50" s="53" t="s">
        <v>51</v>
      </c>
      <c r="X50" s="43" t="s">
        <v>72</v>
      </c>
      <c r="Y50" s="41"/>
      <c r="Z50" s="52" t="s">
        <v>50</v>
      </c>
      <c r="AA50" s="53" t="s">
        <v>51</v>
      </c>
      <c r="AB50" s="54"/>
      <c r="AC50" s="14"/>
      <c r="AD50" s="55" t="str">
        <f t="shared" si="12"/>
        <v>Emily's Protocol Word Doc</v>
      </c>
      <c r="AE50" s="96"/>
      <c r="AF50" s="29" t="s">
        <v>1277</v>
      </c>
      <c r="AG50" s="14" t="s">
        <v>1278</v>
      </c>
      <c r="AH50" s="14" t="s">
        <v>1279</v>
      </c>
      <c r="AI50" s="30" t="s">
        <v>597</v>
      </c>
      <c r="AJ50" s="18">
        <v>42150.166666666664</v>
      </c>
      <c r="AK50" s="18">
        <v>43367.77777777778</v>
      </c>
      <c r="AL50" s="31" t="s">
        <v>808</v>
      </c>
      <c r="AM50" s="31" t="s">
        <v>1280</v>
      </c>
      <c r="AN50" s="31" t="s">
        <v>1281</v>
      </c>
      <c r="AO50" s="31" t="s">
        <v>1282</v>
      </c>
      <c r="AP50" s="31" t="s">
        <v>1283</v>
      </c>
      <c r="AQ50" s="32" t="s">
        <v>1284</v>
      </c>
      <c r="AR50" s="31" t="s">
        <v>1285</v>
      </c>
      <c r="AS50" s="32" t="s">
        <v>1286</v>
      </c>
      <c r="AT50" s="32" t="s">
        <v>1287</v>
      </c>
      <c r="AU50" s="32" t="s">
        <v>1288</v>
      </c>
      <c r="AV50" s="146"/>
      <c r="AW50" s="146"/>
      <c r="AX50" s="19" t="s">
        <v>47</v>
      </c>
      <c r="AY50" s="20" t="str">
        <f t="shared" si="18"/>
        <v>Same Decision</v>
      </c>
      <c r="AZ50" s="21" t="str">
        <f t="shared" si="20"/>
        <v>#REF!</v>
      </c>
      <c r="BA50" s="26" t="s">
        <v>53</v>
      </c>
      <c r="BB50" s="147" t="s">
        <v>804</v>
      </c>
      <c r="BC50" s="14" t="s">
        <v>592</v>
      </c>
      <c r="BE50" s="41"/>
      <c r="BF50" s="22" t="s">
        <v>50</v>
      </c>
      <c r="BG50" s="147" t="s">
        <v>804</v>
      </c>
      <c r="BH50" s="133"/>
      <c r="BI50" s="41"/>
      <c r="BJ50" s="133"/>
      <c r="BL50" s="96"/>
      <c r="BM50" s="148" t="s">
        <v>51</v>
      </c>
    </row>
    <row r="51" ht="138.0" customHeight="1">
      <c r="A51" s="108" t="s">
        <v>1289</v>
      </c>
      <c r="B51" s="43" t="s">
        <v>1290</v>
      </c>
      <c r="C51" s="43" t="s">
        <v>1291</v>
      </c>
      <c r="D51" s="109" t="s">
        <v>120</v>
      </c>
      <c r="E51" s="48" t="s">
        <v>62</v>
      </c>
      <c r="F51" s="48">
        <v>43125.97777777778</v>
      </c>
      <c r="G51" s="43" t="s">
        <v>35</v>
      </c>
      <c r="H51" s="43" t="s">
        <v>1292</v>
      </c>
      <c r="I51" s="43" t="s">
        <v>1293</v>
      </c>
      <c r="J51" s="43" t="s">
        <v>1294</v>
      </c>
      <c r="K51" s="43" t="s">
        <v>1295</v>
      </c>
      <c r="L51" s="110" t="s">
        <v>1296</v>
      </c>
      <c r="M51" s="43" t="s">
        <v>1297</v>
      </c>
      <c r="N51" s="43" t="s">
        <v>1298</v>
      </c>
      <c r="O51" s="43" t="s">
        <v>1299</v>
      </c>
      <c r="P51" s="43" t="s">
        <v>1300</v>
      </c>
      <c r="Q51" s="43" t="s">
        <v>1301</v>
      </c>
      <c r="R51" s="43" t="s">
        <v>552</v>
      </c>
      <c r="S51" s="111"/>
      <c r="T51" s="56" t="str">
        <f t="shared" si="10"/>
        <v>Same Decision</v>
      </c>
      <c r="U51" s="57" t="str">
        <f t="shared" si="11"/>
        <v>Different Rationale</v>
      </c>
      <c r="V51" s="112" t="s">
        <v>524</v>
      </c>
      <c r="W51" s="53" t="s">
        <v>51</v>
      </c>
      <c r="X51" s="43" t="s">
        <v>72</v>
      </c>
      <c r="Y51" s="41"/>
      <c r="Z51" s="52" t="s">
        <v>50</v>
      </c>
      <c r="AA51" s="53" t="s">
        <v>51</v>
      </c>
      <c r="AB51" s="54"/>
      <c r="AC51" s="14"/>
      <c r="AD51" s="55" t="str">
        <f t="shared" si="12"/>
        <v>Emily's Protocol Word Doc</v>
      </c>
      <c r="AE51" s="96"/>
      <c r="AF51" s="29" t="s">
        <v>1302</v>
      </c>
      <c r="AG51" s="14" t="s">
        <v>1303</v>
      </c>
      <c r="AH51" s="14" t="s">
        <v>1304</v>
      </c>
      <c r="AI51" s="30" t="s">
        <v>120</v>
      </c>
      <c r="AJ51" s="18">
        <v>43613.166666666664</v>
      </c>
      <c r="AK51" s="18">
        <v>43613.80972222222</v>
      </c>
      <c r="AL51" s="31" t="s">
        <v>59</v>
      </c>
      <c r="AM51" s="31" t="s">
        <v>1305</v>
      </c>
      <c r="AN51" s="31" t="s">
        <v>1306</v>
      </c>
      <c r="AO51" s="31" t="s">
        <v>1307</v>
      </c>
      <c r="AP51" s="31" t="s">
        <v>1308</v>
      </c>
      <c r="AQ51" s="32" t="s">
        <v>1309</v>
      </c>
      <c r="AR51" s="31" t="s">
        <v>1310</v>
      </c>
      <c r="AS51" s="32" t="s">
        <v>1311</v>
      </c>
      <c r="AT51" s="32" t="s">
        <v>1312</v>
      </c>
      <c r="AU51" s="32" t="s">
        <v>1313</v>
      </c>
      <c r="AV51" s="146"/>
      <c r="AW51" s="146"/>
      <c r="AX51" s="19" t="s">
        <v>47</v>
      </c>
      <c r="AY51" s="20" t="str">
        <f t="shared" si="18"/>
        <v>Same Decision</v>
      </c>
      <c r="AZ51" s="21" t="str">
        <f t="shared" si="20"/>
        <v>#REF!</v>
      </c>
      <c r="BA51" s="26" t="s">
        <v>53</v>
      </c>
      <c r="BB51" s="147" t="s">
        <v>804</v>
      </c>
      <c r="BC51" s="14"/>
      <c r="BE51" s="41"/>
      <c r="BF51" s="22" t="s">
        <v>50</v>
      </c>
      <c r="BG51" s="147" t="s">
        <v>804</v>
      </c>
      <c r="BH51" s="133"/>
      <c r="BI51" s="41"/>
      <c r="BJ51" s="133"/>
      <c r="BL51" s="96"/>
      <c r="BM51" s="148" t="s">
        <v>51</v>
      </c>
    </row>
    <row r="52" ht="138.0" customHeight="1">
      <c r="A52" s="108" t="s">
        <v>1314</v>
      </c>
      <c r="B52" s="43" t="s">
        <v>1315</v>
      </c>
      <c r="C52" s="43" t="s">
        <v>1316</v>
      </c>
      <c r="D52" s="109" t="s">
        <v>756</v>
      </c>
      <c r="E52" s="48">
        <v>43251.166666666664</v>
      </c>
      <c r="F52" s="48">
        <v>43592.63402777778</v>
      </c>
      <c r="G52" s="43" t="s">
        <v>59</v>
      </c>
      <c r="H52" s="43" t="s">
        <v>1317</v>
      </c>
      <c r="I52" s="43" t="s">
        <v>215</v>
      </c>
      <c r="J52" s="43" t="s">
        <v>1318</v>
      </c>
      <c r="K52" s="43" t="s">
        <v>1319</v>
      </c>
      <c r="L52" s="110" t="s">
        <v>1320</v>
      </c>
      <c r="M52" s="43" t="s">
        <v>1321</v>
      </c>
      <c r="N52" s="43" t="s">
        <v>1322</v>
      </c>
      <c r="O52" s="43" t="s">
        <v>1323</v>
      </c>
      <c r="P52" s="43" t="s">
        <v>1324</v>
      </c>
      <c r="Q52" s="43" t="s">
        <v>1325</v>
      </c>
      <c r="R52" s="43" t="s">
        <v>1326</v>
      </c>
      <c r="S52" s="111"/>
      <c r="T52" s="56" t="str">
        <f t="shared" si="10"/>
        <v>Same Decision</v>
      </c>
      <c r="U52" s="57" t="str">
        <f t="shared" si="11"/>
        <v>Different Rationale</v>
      </c>
      <c r="V52" s="112" t="s">
        <v>524</v>
      </c>
      <c r="W52" s="53" t="s">
        <v>51</v>
      </c>
      <c r="X52" s="43" t="s">
        <v>72</v>
      </c>
      <c r="Y52" s="41"/>
      <c r="Z52" s="52" t="s">
        <v>50</v>
      </c>
      <c r="AA52" s="53" t="s">
        <v>51</v>
      </c>
      <c r="AB52" s="54"/>
      <c r="AC52" s="14"/>
      <c r="AD52" s="55" t="str">
        <f t="shared" si="12"/>
        <v>Emily's Protocol Word Doc</v>
      </c>
      <c r="AE52" s="96"/>
      <c r="AF52" s="29" t="s">
        <v>1327</v>
      </c>
      <c r="AG52" s="14" t="s">
        <v>1328</v>
      </c>
      <c r="AH52" s="14" t="s">
        <v>1329</v>
      </c>
      <c r="AI52" s="30" t="s">
        <v>1330</v>
      </c>
      <c r="AJ52" s="18">
        <v>43003.166666666664</v>
      </c>
      <c r="AK52" s="18">
        <v>43152.694444444445</v>
      </c>
      <c r="AL52" s="31" t="s">
        <v>59</v>
      </c>
      <c r="AM52" s="31" t="s">
        <v>1331</v>
      </c>
      <c r="AN52" s="31" t="s">
        <v>1332</v>
      </c>
      <c r="AO52" s="31" t="s">
        <v>62</v>
      </c>
      <c r="AP52" s="31" t="s">
        <v>1333</v>
      </c>
      <c r="AQ52" s="32" t="s">
        <v>1334</v>
      </c>
      <c r="AR52" s="31" t="s">
        <v>1335</v>
      </c>
      <c r="AS52" s="32" t="s">
        <v>1336</v>
      </c>
      <c r="AT52" s="32" t="s">
        <v>1337</v>
      </c>
      <c r="AU52" s="32" t="s">
        <v>1338</v>
      </c>
      <c r="AV52" s="146"/>
      <c r="AW52" s="146"/>
      <c r="AX52" s="19" t="s">
        <v>47</v>
      </c>
      <c r="AY52" s="20" t="str">
        <f t="shared" si="18"/>
        <v>Same Decision</v>
      </c>
      <c r="AZ52" s="21" t="str">
        <f t="shared" si="20"/>
        <v>#REF!</v>
      </c>
      <c r="BA52" s="26" t="s">
        <v>53</v>
      </c>
      <c r="BB52" s="147" t="s">
        <v>804</v>
      </c>
      <c r="BC52" s="14" t="s">
        <v>592</v>
      </c>
      <c r="BE52" s="41"/>
      <c r="BF52" s="22" t="s">
        <v>50</v>
      </c>
      <c r="BG52" s="147" t="s">
        <v>804</v>
      </c>
      <c r="BH52" s="133"/>
      <c r="BI52" s="41"/>
      <c r="BJ52" s="133"/>
      <c r="BL52" s="96"/>
      <c r="BM52" s="148" t="s">
        <v>51</v>
      </c>
    </row>
    <row r="53" ht="138.0" customHeight="1">
      <c r="A53" s="108" t="s">
        <v>1339</v>
      </c>
      <c r="B53" s="43" t="s">
        <v>1340</v>
      </c>
      <c r="C53" s="43" t="s">
        <v>1341</v>
      </c>
      <c r="D53" s="109" t="s">
        <v>160</v>
      </c>
      <c r="E53" s="48">
        <v>43255.166666666664</v>
      </c>
      <c r="F53" s="48">
        <v>43257.54722222222</v>
      </c>
      <c r="G53" s="43" t="s">
        <v>59</v>
      </c>
      <c r="H53" s="43" t="s">
        <v>1342</v>
      </c>
      <c r="I53" s="43" t="s">
        <v>1343</v>
      </c>
      <c r="J53" s="43" t="s">
        <v>1344</v>
      </c>
      <c r="K53" s="43" t="s">
        <v>1345</v>
      </c>
      <c r="L53" s="110" t="s">
        <v>1346</v>
      </c>
      <c r="M53" s="43" t="s">
        <v>1347</v>
      </c>
      <c r="N53" s="43" t="s">
        <v>1348</v>
      </c>
      <c r="O53" s="43" t="s">
        <v>1349</v>
      </c>
      <c r="P53" s="43" t="s">
        <v>1350</v>
      </c>
      <c r="Q53" s="43" t="s">
        <v>1351</v>
      </c>
      <c r="R53" s="43" t="s">
        <v>86</v>
      </c>
      <c r="S53" s="111"/>
      <c r="T53" s="56" t="str">
        <f t="shared" si="10"/>
        <v>Same Decision</v>
      </c>
      <c r="U53" s="57" t="str">
        <f t="shared" si="11"/>
        <v>Different Rationale</v>
      </c>
      <c r="V53" s="112" t="s">
        <v>524</v>
      </c>
      <c r="W53" s="53" t="s">
        <v>51</v>
      </c>
      <c r="X53" s="43" t="s">
        <v>72</v>
      </c>
      <c r="Y53" s="41"/>
      <c r="Z53" s="52" t="s">
        <v>50</v>
      </c>
      <c r="AA53" s="53" t="s">
        <v>51</v>
      </c>
      <c r="AB53" s="54"/>
      <c r="AC53" s="14"/>
      <c r="AD53" s="55" t="str">
        <f t="shared" si="12"/>
        <v>Emily's Protocol Word Doc</v>
      </c>
      <c r="AE53" s="96"/>
      <c r="AF53" s="29" t="s">
        <v>1352</v>
      </c>
      <c r="AG53" s="14" t="s">
        <v>1353</v>
      </c>
      <c r="AH53" s="14" t="s">
        <v>1354</v>
      </c>
      <c r="AI53" s="30" t="s">
        <v>120</v>
      </c>
      <c r="AJ53" s="18" t="s">
        <v>62</v>
      </c>
      <c r="AK53" s="18">
        <v>42614.77916666667</v>
      </c>
      <c r="AL53" s="31" t="s">
        <v>35</v>
      </c>
      <c r="AM53" s="31" t="s">
        <v>1355</v>
      </c>
      <c r="AN53" s="31" t="s">
        <v>1356</v>
      </c>
      <c r="AO53" s="31" t="s">
        <v>62</v>
      </c>
      <c r="AP53" s="31" t="s">
        <v>1357</v>
      </c>
      <c r="AQ53" s="32" t="s">
        <v>1358</v>
      </c>
      <c r="AR53" s="31" t="s">
        <v>1359</v>
      </c>
      <c r="AS53" s="32" t="s">
        <v>1360</v>
      </c>
      <c r="AT53" s="32" t="s">
        <v>1361</v>
      </c>
      <c r="AU53" s="32" t="s">
        <v>1362</v>
      </c>
      <c r="AV53" s="146"/>
      <c r="AW53" s="146"/>
      <c r="AX53" s="19" t="s">
        <v>47</v>
      </c>
      <c r="AY53" s="20" t="str">
        <f t="shared" si="18"/>
        <v>Same Decision</v>
      </c>
      <c r="AZ53" s="21" t="str">
        <f t="shared" si="20"/>
        <v>#REF!</v>
      </c>
      <c r="BA53" s="26" t="s">
        <v>53</v>
      </c>
      <c r="BB53" s="147" t="s">
        <v>804</v>
      </c>
      <c r="BC53" s="14"/>
      <c r="BE53" s="41"/>
      <c r="BF53" s="22" t="s">
        <v>50</v>
      </c>
      <c r="BG53" s="147" t="s">
        <v>804</v>
      </c>
      <c r="BH53" s="133"/>
      <c r="BI53" s="41"/>
      <c r="BJ53" s="133"/>
      <c r="BL53" s="96"/>
      <c r="BM53" s="148" t="s">
        <v>51</v>
      </c>
    </row>
    <row r="54" ht="138.0" customHeight="1">
      <c r="A54" s="108" t="s">
        <v>1363</v>
      </c>
      <c r="B54" s="43" t="s">
        <v>1364</v>
      </c>
      <c r="C54" s="43" t="s">
        <v>1365</v>
      </c>
      <c r="D54" s="109" t="s">
        <v>1366</v>
      </c>
      <c r="E54" s="48" t="s">
        <v>62</v>
      </c>
      <c r="F54" s="48">
        <v>43464.493055555555</v>
      </c>
      <c r="G54" s="43" t="s">
        <v>59</v>
      </c>
      <c r="H54" s="43" t="s">
        <v>1367</v>
      </c>
      <c r="I54" s="43" t="s">
        <v>1368</v>
      </c>
      <c r="J54" s="43" t="s">
        <v>1369</v>
      </c>
      <c r="K54" s="43" t="s">
        <v>1370</v>
      </c>
      <c r="L54" s="110" t="s">
        <v>1371</v>
      </c>
      <c r="M54" s="43" t="s">
        <v>1372</v>
      </c>
      <c r="N54" s="43" t="s">
        <v>1373</v>
      </c>
      <c r="O54" s="43" t="s">
        <v>1374</v>
      </c>
      <c r="P54" s="43" t="s">
        <v>1375</v>
      </c>
      <c r="Q54" s="43" t="s">
        <v>1376</v>
      </c>
      <c r="R54" s="43" t="s">
        <v>86</v>
      </c>
      <c r="S54" s="111"/>
      <c r="T54" s="56" t="str">
        <f t="shared" si="10"/>
        <v>Same Decision</v>
      </c>
      <c r="U54" s="57" t="str">
        <f t="shared" si="11"/>
        <v>Different Rationale</v>
      </c>
      <c r="V54" s="112" t="s">
        <v>524</v>
      </c>
      <c r="W54" s="53" t="s">
        <v>51</v>
      </c>
      <c r="X54" s="43" t="s">
        <v>72</v>
      </c>
      <c r="Y54" s="41"/>
      <c r="Z54" s="52" t="s">
        <v>50</v>
      </c>
      <c r="AA54" s="53" t="s">
        <v>51</v>
      </c>
      <c r="AB54" s="54"/>
      <c r="AC54" s="14"/>
      <c r="AD54" s="55" t="str">
        <f t="shared" si="12"/>
        <v>Emily's Protocol Word Doc</v>
      </c>
      <c r="AE54" s="96"/>
      <c r="AF54" s="29" t="s">
        <v>1377</v>
      </c>
      <c r="AG54" s="14" t="s">
        <v>1378</v>
      </c>
      <c r="AH54" s="14" t="s">
        <v>1379</v>
      </c>
      <c r="AI54" s="30" t="s">
        <v>1380</v>
      </c>
      <c r="AJ54" s="18" t="s">
        <v>62</v>
      </c>
      <c r="AK54" s="18">
        <v>43240.45138888889</v>
      </c>
      <c r="AL54" s="31" t="s">
        <v>808</v>
      </c>
      <c r="AM54" s="31" t="s">
        <v>1381</v>
      </c>
      <c r="AN54" s="31" t="s">
        <v>215</v>
      </c>
      <c r="AO54" s="31" t="s">
        <v>1382</v>
      </c>
      <c r="AP54" s="31" t="s">
        <v>1383</v>
      </c>
      <c r="AQ54" s="32" t="s">
        <v>1384</v>
      </c>
      <c r="AR54" s="31" t="s">
        <v>1385</v>
      </c>
      <c r="AS54" s="32" t="s">
        <v>1386</v>
      </c>
      <c r="AT54" s="32" t="s">
        <v>1387</v>
      </c>
      <c r="AU54" s="32" t="s">
        <v>1388</v>
      </c>
      <c r="AV54" s="146"/>
      <c r="AW54" s="146"/>
      <c r="AX54" s="19" t="s">
        <v>47</v>
      </c>
      <c r="AY54" s="20" t="str">
        <f t="shared" si="18"/>
        <v>Same Decision</v>
      </c>
      <c r="AZ54" s="21" t="str">
        <f t="shared" si="20"/>
        <v>#REF!</v>
      </c>
      <c r="BA54" s="26" t="s">
        <v>53</v>
      </c>
      <c r="BB54" s="147" t="s">
        <v>804</v>
      </c>
      <c r="BC54" s="14" t="s">
        <v>592</v>
      </c>
      <c r="BE54" s="41"/>
      <c r="BF54" s="22" t="s">
        <v>50</v>
      </c>
      <c r="BG54" s="147" t="s">
        <v>804</v>
      </c>
      <c r="BH54" s="133"/>
      <c r="BI54" s="41"/>
      <c r="BJ54" s="133"/>
      <c r="BL54" s="96"/>
      <c r="BM54" s="148" t="s">
        <v>51</v>
      </c>
    </row>
    <row r="55" ht="138.0" customHeight="1">
      <c r="A55" s="108" t="s">
        <v>1389</v>
      </c>
      <c r="B55" s="43" t="s">
        <v>1390</v>
      </c>
      <c r="C55" s="43" t="s">
        <v>1391</v>
      </c>
      <c r="D55" s="109" t="s">
        <v>314</v>
      </c>
      <c r="E55" s="48" t="s">
        <v>62</v>
      </c>
      <c r="F55" s="48">
        <v>43397.60555555556</v>
      </c>
      <c r="G55" s="43" t="s">
        <v>62</v>
      </c>
      <c r="H55" s="43" t="s">
        <v>1392</v>
      </c>
      <c r="I55" s="43" t="s">
        <v>1393</v>
      </c>
      <c r="J55" s="43" t="s">
        <v>317</v>
      </c>
      <c r="K55" s="43" t="s">
        <v>1394</v>
      </c>
      <c r="L55" s="110" t="s">
        <v>1395</v>
      </c>
      <c r="M55" s="43" t="s">
        <v>1396</v>
      </c>
      <c r="N55" s="43" t="s">
        <v>1397</v>
      </c>
      <c r="O55" s="43" t="s">
        <v>1398</v>
      </c>
      <c r="P55" s="43" t="s">
        <v>1399</v>
      </c>
      <c r="Q55" s="43" t="s">
        <v>1400</v>
      </c>
      <c r="R55" s="43" t="s">
        <v>552</v>
      </c>
      <c r="S55" s="111"/>
      <c r="T55" s="56" t="str">
        <f t="shared" si="10"/>
        <v>Same Decision</v>
      </c>
      <c r="U55" s="57" t="str">
        <f t="shared" si="11"/>
        <v>Different Rationale</v>
      </c>
      <c r="V55" s="112" t="s">
        <v>524</v>
      </c>
      <c r="W55" s="53" t="s">
        <v>51</v>
      </c>
      <c r="X55" s="43" t="s">
        <v>52</v>
      </c>
      <c r="Y55" s="41"/>
      <c r="Z55" s="52" t="s">
        <v>50</v>
      </c>
      <c r="AA55" s="53" t="s">
        <v>51</v>
      </c>
      <c r="AB55" s="54"/>
      <c r="AC55" s="14"/>
      <c r="AD55" s="55" t="str">
        <f t="shared" si="12"/>
        <v>Emily's Protocol Word Doc</v>
      </c>
      <c r="AE55" s="96"/>
      <c r="AF55" s="29" t="s">
        <v>1401</v>
      </c>
      <c r="AG55" s="14" t="s">
        <v>1402</v>
      </c>
      <c r="AH55" s="14" t="s">
        <v>1403</v>
      </c>
      <c r="AI55" s="30" t="s">
        <v>1159</v>
      </c>
      <c r="AJ55" s="18" t="s">
        <v>62</v>
      </c>
      <c r="AK55" s="18">
        <v>42529.58541666667</v>
      </c>
      <c r="AL55" s="31" t="s">
        <v>35</v>
      </c>
      <c r="AM55" s="31" t="s">
        <v>1404</v>
      </c>
      <c r="AN55" s="31" t="s">
        <v>62</v>
      </c>
      <c r="AO55" s="31" t="s">
        <v>1405</v>
      </c>
      <c r="AP55" s="31" t="s">
        <v>1406</v>
      </c>
      <c r="AQ55" s="32" t="s">
        <v>1407</v>
      </c>
      <c r="AR55" s="31" t="s">
        <v>62</v>
      </c>
      <c r="AS55" s="32" t="s">
        <v>1408</v>
      </c>
      <c r="AT55" s="32" t="s">
        <v>1409</v>
      </c>
      <c r="AU55" s="32" t="s">
        <v>1410</v>
      </c>
      <c r="AV55" s="146"/>
      <c r="AW55" s="146"/>
      <c r="AX55" s="19" t="s">
        <v>47</v>
      </c>
      <c r="AY55" s="20" t="str">
        <f t="shared" si="18"/>
        <v>Same Decision</v>
      </c>
      <c r="AZ55" s="21" t="str">
        <f t="shared" si="20"/>
        <v>#REF!</v>
      </c>
      <c r="BA55" s="26" t="s">
        <v>53</v>
      </c>
      <c r="BB55" s="147" t="s">
        <v>804</v>
      </c>
      <c r="BC55" s="14" t="s">
        <v>592</v>
      </c>
      <c r="BE55" s="41"/>
      <c r="BF55" s="22" t="s">
        <v>50</v>
      </c>
      <c r="BG55" s="147" t="s">
        <v>804</v>
      </c>
      <c r="BH55" s="133"/>
      <c r="BI55" s="41"/>
      <c r="BJ55" s="133"/>
      <c r="BL55" s="96"/>
      <c r="BM55" s="148" t="s">
        <v>51</v>
      </c>
    </row>
    <row r="56" ht="138.0" customHeight="1">
      <c r="A56" s="108" t="s">
        <v>1411</v>
      </c>
      <c r="B56" s="43" t="s">
        <v>1412</v>
      </c>
      <c r="C56" s="43" t="s">
        <v>1413</v>
      </c>
      <c r="D56" s="109" t="s">
        <v>742</v>
      </c>
      <c r="E56" s="48">
        <v>43269.166666666664</v>
      </c>
      <c r="F56" s="48">
        <v>43563.56805555556</v>
      </c>
      <c r="G56" s="43" t="s">
        <v>35</v>
      </c>
      <c r="H56" s="43" t="s">
        <v>1414</v>
      </c>
      <c r="I56" s="43" t="s">
        <v>1415</v>
      </c>
      <c r="J56" s="43" t="s">
        <v>62</v>
      </c>
      <c r="K56" s="43" t="s">
        <v>1416</v>
      </c>
      <c r="L56" s="110" t="s">
        <v>1417</v>
      </c>
      <c r="M56" s="43" t="s">
        <v>1418</v>
      </c>
      <c r="N56" s="43" t="s">
        <v>1419</v>
      </c>
      <c r="O56" s="43" t="s">
        <v>1420</v>
      </c>
      <c r="P56" s="43" t="s">
        <v>1421</v>
      </c>
      <c r="Q56" s="43" t="s">
        <v>1422</v>
      </c>
      <c r="R56" s="43" t="s">
        <v>1423</v>
      </c>
      <c r="S56" s="111"/>
      <c r="T56" s="56" t="str">
        <f t="shared" si="10"/>
        <v>Same Decision</v>
      </c>
      <c r="U56" s="57" t="str">
        <f t="shared" si="11"/>
        <v>Different Rationale</v>
      </c>
      <c r="V56" s="112" t="s">
        <v>524</v>
      </c>
      <c r="W56" s="53" t="s">
        <v>51</v>
      </c>
      <c r="X56" s="43" t="s">
        <v>72</v>
      </c>
      <c r="Y56" s="41"/>
      <c r="Z56" s="52" t="s">
        <v>50</v>
      </c>
      <c r="AA56" s="53" t="s">
        <v>51</v>
      </c>
      <c r="AB56" s="54"/>
      <c r="AC56" s="14"/>
      <c r="AD56" s="55" t="str">
        <f t="shared" si="12"/>
        <v>Emily's Protocol Word Doc</v>
      </c>
      <c r="AE56" s="96"/>
      <c r="AF56" s="29" t="s">
        <v>1424</v>
      </c>
      <c r="AG56" s="14" t="s">
        <v>1425</v>
      </c>
      <c r="AH56" s="14" t="s">
        <v>267</v>
      </c>
      <c r="AI56" s="30" t="s">
        <v>268</v>
      </c>
      <c r="AJ56" s="14" t="s">
        <v>62</v>
      </c>
      <c r="AK56" s="18">
        <v>43146.575</v>
      </c>
      <c r="AL56" s="31" t="s">
        <v>62</v>
      </c>
      <c r="AM56" s="31" t="s">
        <v>1426</v>
      </c>
      <c r="AN56" s="31" t="s">
        <v>1427</v>
      </c>
      <c r="AO56" s="31" t="s">
        <v>1428</v>
      </c>
      <c r="AP56" s="31" t="s">
        <v>1429</v>
      </c>
      <c r="AQ56" s="32" t="s">
        <v>1430</v>
      </c>
      <c r="AR56" s="31" t="s">
        <v>1431</v>
      </c>
      <c r="AS56" s="32" t="s">
        <v>1432</v>
      </c>
      <c r="AT56" s="32" t="s">
        <v>1433</v>
      </c>
      <c r="AU56" s="32" t="s">
        <v>1434</v>
      </c>
      <c r="AV56" s="146"/>
      <c r="AW56" s="146"/>
      <c r="AX56" s="19" t="s">
        <v>47</v>
      </c>
      <c r="AY56" s="20" t="str">
        <f t="shared" si="18"/>
        <v>Same Decision</v>
      </c>
      <c r="AZ56" s="21" t="str">
        <f t="shared" si="20"/>
        <v>#REF!</v>
      </c>
      <c r="BA56" s="26" t="s">
        <v>53</v>
      </c>
      <c r="BB56" s="147" t="s">
        <v>804</v>
      </c>
      <c r="BC56" s="14" t="s">
        <v>592</v>
      </c>
      <c r="BE56" s="41"/>
      <c r="BF56" s="22" t="s">
        <v>50</v>
      </c>
      <c r="BG56" s="147" t="s">
        <v>804</v>
      </c>
      <c r="BH56" s="133"/>
      <c r="BI56" s="41"/>
      <c r="BJ56" s="133"/>
      <c r="BL56" s="96"/>
      <c r="BM56" s="148" t="s">
        <v>51</v>
      </c>
    </row>
    <row r="57" ht="138.0" customHeight="1">
      <c r="A57" s="108" t="s">
        <v>1435</v>
      </c>
      <c r="B57" s="43" t="s">
        <v>1436</v>
      </c>
      <c r="C57" s="43" t="s">
        <v>1437</v>
      </c>
      <c r="D57" s="109" t="s">
        <v>201</v>
      </c>
      <c r="E57" s="48" t="s">
        <v>62</v>
      </c>
      <c r="F57" s="48">
        <v>43262.69513888889</v>
      </c>
      <c r="G57" s="43" t="s">
        <v>59</v>
      </c>
      <c r="H57" s="43" t="s">
        <v>1438</v>
      </c>
      <c r="I57" s="43" t="s">
        <v>1439</v>
      </c>
      <c r="J57" s="43" t="s">
        <v>1440</v>
      </c>
      <c r="K57" s="43" t="s">
        <v>1441</v>
      </c>
      <c r="L57" s="110" t="s">
        <v>1442</v>
      </c>
      <c r="M57" s="43" t="s">
        <v>1443</v>
      </c>
      <c r="N57" s="43" t="s">
        <v>1444</v>
      </c>
      <c r="O57" s="43" t="s">
        <v>1445</v>
      </c>
      <c r="P57" s="43" t="s">
        <v>1446</v>
      </c>
      <c r="Q57" s="43" t="s">
        <v>1447</v>
      </c>
      <c r="R57" s="43" t="s">
        <v>86</v>
      </c>
      <c r="S57" s="111"/>
      <c r="T57" s="56" t="str">
        <f t="shared" si="10"/>
        <v>Same Decision</v>
      </c>
      <c r="U57" s="57" t="str">
        <f t="shared" si="11"/>
        <v>Different Rationale</v>
      </c>
      <c r="V57" s="112" t="s">
        <v>524</v>
      </c>
      <c r="W57" s="53" t="s">
        <v>51</v>
      </c>
      <c r="X57" s="43" t="s">
        <v>72</v>
      </c>
      <c r="Y57" s="41"/>
      <c r="Z57" s="52" t="s">
        <v>50</v>
      </c>
      <c r="AA57" s="53" t="s">
        <v>51</v>
      </c>
      <c r="AB57" s="54"/>
      <c r="AC57" s="14"/>
      <c r="AD57" s="55" t="str">
        <f t="shared" si="12"/>
        <v>Emily's Protocol Word Doc</v>
      </c>
      <c r="AE57" s="96"/>
      <c r="AF57" s="29" t="s">
        <v>1448</v>
      </c>
      <c r="AG57" s="14" t="s">
        <v>1449</v>
      </c>
      <c r="AH57" s="14" t="s">
        <v>1450</v>
      </c>
      <c r="AI57" s="30" t="s">
        <v>1451</v>
      </c>
      <c r="AJ57" s="18">
        <v>41843.166666666664</v>
      </c>
      <c r="AK57" s="18">
        <v>42278.55</v>
      </c>
      <c r="AL57" s="31" t="s">
        <v>35</v>
      </c>
      <c r="AM57" s="31" t="s">
        <v>1452</v>
      </c>
      <c r="AN57" s="31" t="s">
        <v>1453</v>
      </c>
      <c r="AO57" s="31" t="s">
        <v>1052</v>
      </c>
      <c r="AP57" s="31" t="s">
        <v>1454</v>
      </c>
      <c r="AQ57" s="32" t="s">
        <v>1455</v>
      </c>
      <c r="AR57" s="31" t="s">
        <v>1456</v>
      </c>
      <c r="AS57" s="31" t="s">
        <v>1457</v>
      </c>
      <c r="AT57" s="31" t="s">
        <v>1458</v>
      </c>
      <c r="AU57" s="31" t="s">
        <v>1459</v>
      </c>
      <c r="AV57" s="33"/>
      <c r="AW57" s="33"/>
      <c r="AX57" s="19" t="s">
        <v>47</v>
      </c>
      <c r="AY57" s="26" t="str">
        <f t="shared" si="18"/>
        <v>Diff. Decisions</v>
      </c>
      <c r="AZ57" s="38" t="str">
        <f t="shared" ref="AZ57:AZ59" si="21">IFS(BC57=BH57,"Same Rationale", TRUE, "Different Rationale")</f>
        <v>Same Rationale</v>
      </c>
      <c r="BA57" s="22" t="s">
        <v>50</v>
      </c>
      <c r="BB57" s="147" t="s">
        <v>804</v>
      </c>
      <c r="BC57" s="24"/>
      <c r="BE57" s="41"/>
      <c r="BF57" s="36" t="s">
        <v>71</v>
      </c>
      <c r="BG57" s="143" t="s">
        <v>591</v>
      </c>
      <c r="BH57" s="24"/>
      <c r="BI57" s="41"/>
      <c r="BJ57" s="24"/>
      <c r="BK57" s="96"/>
      <c r="BL57" s="28" t="str">
        <f t="shared" ref="BL57:BL60" si="22">HYPERLINK("https://docs.google.com/document/d/1SqHqXiZifDxJF3Q_hn9AHVVB6UEww_OdQXmPiKTqn1I/edit","Protocol Discussion sheet")</f>
        <v>Protocol Discussion sheet</v>
      </c>
      <c r="BM57" s="149" t="s">
        <v>51</v>
      </c>
    </row>
    <row r="58" ht="138.0" customHeight="1">
      <c r="A58" s="108" t="s">
        <v>1460</v>
      </c>
      <c r="B58" s="43" t="s">
        <v>1461</v>
      </c>
      <c r="C58" s="43" t="s">
        <v>1462</v>
      </c>
      <c r="D58" s="109" t="s">
        <v>58</v>
      </c>
      <c r="E58" s="48">
        <v>43312.166666666664</v>
      </c>
      <c r="F58" s="48">
        <v>43619.8125</v>
      </c>
      <c r="G58" s="43" t="s">
        <v>35</v>
      </c>
      <c r="H58" s="43" t="s">
        <v>1463</v>
      </c>
      <c r="I58" s="43" t="s">
        <v>1464</v>
      </c>
      <c r="J58" s="43" t="s">
        <v>62</v>
      </c>
      <c r="K58" s="43" t="s">
        <v>1465</v>
      </c>
      <c r="L58" s="110" t="s">
        <v>1466</v>
      </c>
      <c r="M58" s="43" t="s">
        <v>1467</v>
      </c>
      <c r="N58" s="43" t="s">
        <v>1468</v>
      </c>
      <c r="O58" s="43" t="s">
        <v>1469</v>
      </c>
      <c r="P58" s="43" t="s">
        <v>1470</v>
      </c>
      <c r="Q58" s="43" t="s">
        <v>1471</v>
      </c>
      <c r="R58" s="43" t="s">
        <v>767</v>
      </c>
      <c r="S58" s="111"/>
      <c r="T58" s="56" t="str">
        <f t="shared" si="10"/>
        <v>Same Decision</v>
      </c>
      <c r="U58" s="57" t="str">
        <f t="shared" si="11"/>
        <v>Different Rationale</v>
      </c>
      <c r="V58" s="112" t="s">
        <v>524</v>
      </c>
      <c r="W58" s="53" t="s">
        <v>51</v>
      </c>
      <c r="X58" s="43" t="s">
        <v>72</v>
      </c>
      <c r="Y58" s="41"/>
      <c r="Z58" s="52" t="s">
        <v>50</v>
      </c>
      <c r="AA58" s="53" t="s">
        <v>51</v>
      </c>
      <c r="AB58" s="54"/>
      <c r="AC58" s="14"/>
      <c r="AD58" s="55" t="str">
        <f t="shared" si="12"/>
        <v>Emily's Protocol Word Doc</v>
      </c>
      <c r="AE58" s="96"/>
      <c r="AF58" s="29" t="s">
        <v>1472</v>
      </c>
      <c r="AG58" s="14" t="s">
        <v>1473</v>
      </c>
      <c r="AH58" s="14" t="s">
        <v>1474</v>
      </c>
      <c r="AI58" s="30" t="s">
        <v>90</v>
      </c>
      <c r="AJ58" s="18">
        <v>41477.166666666664</v>
      </c>
      <c r="AK58" s="18">
        <v>42564.75763888889</v>
      </c>
      <c r="AL58" s="31" t="s">
        <v>35</v>
      </c>
      <c r="AM58" s="31" t="s">
        <v>1475</v>
      </c>
      <c r="AN58" s="31" t="s">
        <v>1476</v>
      </c>
      <c r="AO58" s="31" t="s">
        <v>62</v>
      </c>
      <c r="AP58" s="31" t="s">
        <v>1477</v>
      </c>
      <c r="AQ58" s="32" t="s">
        <v>1478</v>
      </c>
      <c r="AR58" s="31" t="s">
        <v>1479</v>
      </c>
      <c r="AS58" s="31" t="s">
        <v>1480</v>
      </c>
      <c r="AT58" s="31" t="s">
        <v>1481</v>
      </c>
      <c r="AU58" s="31" t="s">
        <v>1482</v>
      </c>
      <c r="AV58" s="33"/>
      <c r="AW58" s="33"/>
      <c r="AX58" s="19" t="s">
        <v>47</v>
      </c>
      <c r="AY58" s="26" t="str">
        <f t="shared" si="18"/>
        <v>Diff. Decisions</v>
      </c>
      <c r="AZ58" s="38" t="str">
        <f t="shared" si="21"/>
        <v>Same Rationale</v>
      </c>
      <c r="BA58" s="22" t="s">
        <v>50</v>
      </c>
      <c r="BB58" s="147" t="s">
        <v>804</v>
      </c>
      <c r="BC58" s="24"/>
      <c r="BE58" s="41"/>
      <c r="BF58" s="26" t="s">
        <v>53</v>
      </c>
      <c r="BG58" s="143" t="s">
        <v>591</v>
      </c>
      <c r="BH58" s="24"/>
      <c r="BI58" s="41"/>
      <c r="BJ58" s="40" t="s">
        <v>1483</v>
      </c>
      <c r="BK58" s="96"/>
      <c r="BL58" s="28" t="str">
        <f t="shared" si="22"/>
        <v>Protocol Discussion sheet</v>
      </c>
      <c r="BM58" s="149" t="s">
        <v>51</v>
      </c>
    </row>
    <row r="59" ht="138.0" customHeight="1">
      <c r="A59" s="108" t="s">
        <v>1484</v>
      </c>
      <c r="B59" s="43" t="s">
        <v>1485</v>
      </c>
      <c r="C59" s="43" t="s">
        <v>226</v>
      </c>
      <c r="D59" s="109" t="s">
        <v>227</v>
      </c>
      <c r="E59" s="48" t="s">
        <v>62</v>
      </c>
      <c r="F59" s="48">
        <v>43384.90347222222</v>
      </c>
      <c r="G59" s="43" t="s">
        <v>62</v>
      </c>
      <c r="H59" s="43" t="s">
        <v>1486</v>
      </c>
      <c r="I59" s="43" t="s">
        <v>229</v>
      </c>
      <c r="J59" s="43" t="s">
        <v>1487</v>
      </c>
      <c r="K59" s="43" t="s">
        <v>1488</v>
      </c>
      <c r="L59" s="110" t="s">
        <v>1489</v>
      </c>
      <c r="M59" s="43" t="s">
        <v>233</v>
      </c>
      <c r="N59" s="43" t="s">
        <v>1490</v>
      </c>
      <c r="O59" s="43" t="s">
        <v>1491</v>
      </c>
      <c r="P59" s="43" t="s">
        <v>1492</v>
      </c>
      <c r="Q59" s="43" t="s">
        <v>1493</v>
      </c>
      <c r="R59" s="43" t="s">
        <v>371</v>
      </c>
      <c r="S59" s="111"/>
      <c r="T59" s="56" t="str">
        <f t="shared" si="10"/>
        <v>Same Decision</v>
      </c>
      <c r="U59" s="57" t="str">
        <f t="shared" si="11"/>
        <v>Different Rationale</v>
      </c>
      <c r="V59" s="112" t="s">
        <v>524</v>
      </c>
      <c r="W59" s="53" t="s">
        <v>51</v>
      </c>
      <c r="X59" s="43" t="s">
        <v>72</v>
      </c>
      <c r="Y59" s="41"/>
      <c r="Z59" s="52" t="s">
        <v>50</v>
      </c>
      <c r="AA59" s="53" t="s">
        <v>51</v>
      </c>
      <c r="AB59" s="54"/>
      <c r="AC59" s="14"/>
      <c r="AD59" s="55" t="str">
        <f t="shared" si="12"/>
        <v>Emily's Protocol Word Doc</v>
      </c>
      <c r="AE59" s="96"/>
      <c r="AF59" s="29" t="s">
        <v>1494</v>
      </c>
      <c r="AG59" s="14" t="s">
        <v>1495</v>
      </c>
      <c r="AH59" s="14" t="s">
        <v>1496</v>
      </c>
      <c r="AI59" s="30" t="s">
        <v>120</v>
      </c>
      <c r="AJ59" s="18">
        <v>42493.166666666664</v>
      </c>
      <c r="AK59" s="18">
        <v>42817.64861111111</v>
      </c>
      <c r="AL59" s="31" t="s">
        <v>35</v>
      </c>
      <c r="AM59" s="31" t="s">
        <v>1497</v>
      </c>
      <c r="AN59" s="31" t="s">
        <v>1498</v>
      </c>
      <c r="AO59" s="31" t="s">
        <v>1499</v>
      </c>
      <c r="AP59" s="31" t="s">
        <v>1500</v>
      </c>
      <c r="AQ59" s="32" t="s">
        <v>1501</v>
      </c>
      <c r="AR59" s="31" t="s">
        <v>1502</v>
      </c>
      <c r="AS59" s="31" t="s">
        <v>1503</v>
      </c>
      <c r="AT59" s="31" t="s">
        <v>1504</v>
      </c>
      <c r="AU59" s="31" t="s">
        <v>1505</v>
      </c>
      <c r="AV59" s="33"/>
      <c r="AW59" s="33"/>
      <c r="AX59" s="19" t="s">
        <v>47</v>
      </c>
      <c r="AY59" s="26" t="str">
        <f t="shared" si="18"/>
        <v>Diff. Decisions</v>
      </c>
      <c r="AZ59" s="38" t="str">
        <f t="shared" si="21"/>
        <v>Same Rationale</v>
      </c>
      <c r="BA59" s="22" t="s">
        <v>50</v>
      </c>
      <c r="BB59" s="147" t="s">
        <v>804</v>
      </c>
      <c r="BC59" s="24"/>
      <c r="BE59" s="41"/>
      <c r="BF59" s="26" t="s">
        <v>53</v>
      </c>
      <c r="BG59" s="143" t="s">
        <v>591</v>
      </c>
      <c r="BH59" s="24"/>
      <c r="BI59" s="41"/>
      <c r="BJ59" s="24"/>
      <c r="BK59" s="96"/>
      <c r="BL59" s="28" t="str">
        <f t="shared" si="22"/>
        <v>Protocol Discussion sheet</v>
      </c>
      <c r="BM59" s="149" t="s">
        <v>51</v>
      </c>
    </row>
    <row r="60" ht="138.0" customHeight="1">
      <c r="A60" s="108" t="s">
        <v>1506</v>
      </c>
      <c r="B60" s="43" t="s">
        <v>1507</v>
      </c>
      <c r="C60" s="43" t="s">
        <v>1508</v>
      </c>
      <c r="D60" s="109" t="s">
        <v>148</v>
      </c>
      <c r="E60" s="48">
        <v>43342.166666666664</v>
      </c>
      <c r="F60" s="48">
        <v>43619.85625</v>
      </c>
      <c r="G60" s="43" t="s">
        <v>35</v>
      </c>
      <c r="H60" s="43" t="s">
        <v>1509</v>
      </c>
      <c r="I60" s="43" t="s">
        <v>979</v>
      </c>
      <c r="J60" s="43" t="s">
        <v>62</v>
      </c>
      <c r="K60" s="43" t="s">
        <v>1510</v>
      </c>
      <c r="L60" s="110" t="s">
        <v>1511</v>
      </c>
      <c r="M60" s="43" t="s">
        <v>1512</v>
      </c>
      <c r="N60" s="43" t="s">
        <v>1513</v>
      </c>
      <c r="O60" s="43" t="s">
        <v>1514</v>
      </c>
      <c r="P60" s="43" t="s">
        <v>1515</v>
      </c>
      <c r="Q60" s="43" t="s">
        <v>1516</v>
      </c>
      <c r="R60" s="43" t="s">
        <v>1517</v>
      </c>
      <c r="S60" s="111"/>
      <c r="T60" s="56" t="str">
        <f t="shared" si="10"/>
        <v>Same Decision</v>
      </c>
      <c r="U60" s="57" t="str">
        <f t="shared" si="11"/>
        <v>Different Rationale</v>
      </c>
      <c r="V60" s="112" t="s">
        <v>524</v>
      </c>
      <c r="W60" s="53" t="s">
        <v>51</v>
      </c>
      <c r="X60" s="43" t="s">
        <v>99</v>
      </c>
      <c r="Y60" s="41"/>
      <c r="Z60" s="52" t="s">
        <v>50</v>
      </c>
      <c r="AA60" s="53" t="s">
        <v>51</v>
      </c>
      <c r="AB60" s="54"/>
      <c r="AC60" s="14"/>
      <c r="AD60" s="55" t="str">
        <f t="shared" si="12"/>
        <v>Emily's Protocol Word Doc</v>
      </c>
      <c r="AE60" s="96"/>
      <c r="AF60" s="29" t="s">
        <v>1518</v>
      </c>
      <c r="AG60" s="14" t="s">
        <v>1519</v>
      </c>
      <c r="AH60" s="14" t="s">
        <v>1520</v>
      </c>
      <c r="AI60" s="30" t="s">
        <v>120</v>
      </c>
      <c r="AJ60" s="18">
        <v>41387.166666666664</v>
      </c>
      <c r="AK60" s="18">
        <v>41666.76458333333</v>
      </c>
      <c r="AL60" s="31" t="s">
        <v>35</v>
      </c>
      <c r="AM60" s="31" t="s">
        <v>1521</v>
      </c>
      <c r="AN60" s="31" t="s">
        <v>1522</v>
      </c>
      <c r="AO60" s="31" t="s">
        <v>62</v>
      </c>
      <c r="AP60" s="31" t="s">
        <v>1523</v>
      </c>
      <c r="AQ60" s="32" t="s">
        <v>1524</v>
      </c>
      <c r="AR60" s="31" t="s">
        <v>1525</v>
      </c>
      <c r="AS60" s="31" t="s">
        <v>1526</v>
      </c>
      <c r="AT60" s="31" t="s">
        <v>1527</v>
      </c>
      <c r="AU60" s="31" t="s">
        <v>1528</v>
      </c>
      <c r="AV60" s="33"/>
      <c r="AW60" s="33"/>
      <c r="AX60" s="19" t="s">
        <v>47</v>
      </c>
      <c r="AY60" s="26" t="str">
        <f t="shared" si="18"/>
        <v>Diff. Decisions</v>
      </c>
      <c r="AZ60" s="38" t="s">
        <v>1529</v>
      </c>
      <c r="BA60" s="22" t="s">
        <v>50</v>
      </c>
      <c r="BB60" s="147" t="s">
        <v>804</v>
      </c>
      <c r="BC60" s="24"/>
      <c r="BE60" s="41"/>
      <c r="BF60" s="26" t="s">
        <v>53</v>
      </c>
      <c r="BG60" s="143" t="s">
        <v>591</v>
      </c>
      <c r="BH60" s="24"/>
      <c r="BI60" s="41"/>
      <c r="BJ60" s="24"/>
      <c r="BK60" s="96"/>
      <c r="BL60" s="28" t="str">
        <f t="shared" si="22"/>
        <v>Protocol Discussion sheet</v>
      </c>
      <c r="BM60" s="149" t="s">
        <v>51</v>
      </c>
    </row>
    <row r="61" ht="138.0" customHeight="1">
      <c r="A61" s="108" t="s">
        <v>1530</v>
      </c>
      <c r="B61" s="43" t="s">
        <v>1531</v>
      </c>
      <c r="C61" s="43" t="s">
        <v>1532</v>
      </c>
      <c r="D61" s="109" t="s">
        <v>34</v>
      </c>
      <c r="E61" s="48">
        <v>43369.166666666664</v>
      </c>
      <c r="F61" s="48">
        <v>43369.76597222222</v>
      </c>
      <c r="G61" s="43" t="s">
        <v>35</v>
      </c>
      <c r="H61" s="43" t="s">
        <v>1533</v>
      </c>
      <c r="I61" s="43" t="s">
        <v>1534</v>
      </c>
      <c r="J61" s="43" t="s">
        <v>62</v>
      </c>
      <c r="K61" s="43" t="s">
        <v>1535</v>
      </c>
      <c r="L61" s="110" t="s">
        <v>1536</v>
      </c>
      <c r="M61" s="43" t="s">
        <v>1537</v>
      </c>
      <c r="N61" s="43" t="s">
        <v>1538</v>
      </c>
      <c r="O61" s="43" t="s">
        <v>1539</v>
      </c>
      <c r="P61" s="43" t="s">
        <v>1540</v>
      </c>
      <c r="Q61" s="43" t="s">
        <v>1541</v>
      </c>
      <c r="R61" s="43" t="s">
        <v>115</v>
      </c>
      <c r="S61" s="111"/>
      <c r="T61" s="56" t="str">
        <f t="shared" si="10"/>
        <v>Same Decision</v>
      </c>
      <c r="U61" s="57" t="str">
        <f t="shared" si="11"/>
        <v>Different Rationale</v>
      </c>
      <c r="V61" s="112" t="s">
        <v>524</v>
      </c>
      <c r="W61" s="53" t="s">
        <v>51</v>
      </c>
      <c r="X61" s="43" t="s">
        <v>72</v>
      </c>
      <c r="Y61" s="41"/>
      <c r="Z61" s="52" t="s">
        <v>50</v>
      </c>
      <c r="AA61" s="53" t="s">
        <v>51</v>
      </c>
      <c r="AB61" s="54"/>
      <c r="AC61" s="14"/>
      <c r="AD61" s="55" t="str">
        <f t="shared" si="12"/>
        <v>Emily's Protocol Word Doc</v>
      </c>
      <c r="AE61" s="96"/>
      <c r="AF61" s="29" t="s">
        <v>1542</v>
      </c>
      <c r="AG61" s="14" t="s">
        <v>1543</v>
      </c>
      <c r="AH61" s="14" t="s">
        <v>1544</v>
      </c>
      <c r="AI61" s="30" t="s">
        <v>120</v>
      </c>
      <c r="AJ61" s="18" t="s">
        <v>62</v>
      </c>
      <c r="AK61" s="18">
        <v>43621.720138888886</v>
      </c>
      <c r="AL61" s="31" t="s">
        <v>59</v>
      </c>
      <c r="AM61" s="31" t="s">
        <v>1545</v>
      </c>
      <c r="AN61" s="31" t="s">
        <v>1546</v>
      </c>
      <c r="AO61" s="31" t="s">
        <v>1547</v>
      </c>
      <c r="AP61" s="31" t="s">
        <v>1548</v>
      </c>
      <c r="AQ61" s="32" t="s">
        <v>1549</v>
      </c>
      <c r="AR61" s="31" t="s">
        <v>1550</v>
      </c>
      <c r="AS61" s="31" t="s">
        <v>1551</v>
      </c>
      <c r="AT61" s="31" t="s">
        <v>1552</v>
      </c>
      <c r="AU61" s="31" t="s">
        <v>1553</v>
      </c>
      <c r="AV61" s="33"/>
      <c r="AW61" s="33"/>
      <c r="AX61" s="19" t="s">
        <v>47</v>
      </c>
      <c r="AY61" s="26" t="str">
        <f t="shared" si="18"/>
        <v>Diff. Decisions</v>
      </c>
      <c r="AZ61" s="38" t="str">
        <f t="shared" ref="AZ61:AZ67" si="23">IFS(BC61=BH61,"Same Rationale", TRUE, "Different Rationale")</f>
        <v>Different Rationale</v>
      </c>
      <c r="BA61" s="26" t="s">
        <v>53</v>
      </c>
      <c r="BB61" s="147" t="s">
        <v>804</v>
      </c>
      <c r="BC61" s="14" t="s">
        <v>592</v>
      </c>
      <c r="BE61" s="41"/>
      <c r="BF61" s="22" t="s">
        <v>50</v>
      </c>
      <c r="BG61" s="143" t="s">
        <v>591</v>
      </c>
      <c r="BH61" s="24"/>
      <c r="BI61" s="41"/>
      <c r="BJ61" s="24"/>
      <c r="BK61" s="96"/>
      <c r="BL61" s="28" t="str">
        <f t="shared" ref="BL61:BL66" si="24">HYPERLINK("https://docs.google.com/document/d/1irupaMaqNofvPKuZ5tOdJEK468Js5DCkevhMNBv_Ixo/edit#","Sarah's Review Doc.")</f>
        <v>Sarah's Review Doc.</v>
      </c>
      <c r="BM61" s="149" t="s">
        <v>51</v>
      </c>
    </row>
    <row r="62" ht="138.0" customHeight="1">
      <c r="A62" s="108" t="s">
        <v>1554</v>
      </c>
      <c r="B62" s="43" t="s">
        <v>1555</v>
      </c>
      <c r="C62" s="43" t="s">
        <v>1556</v>
      </c>
      <c r="D62" s="109" t="s">
        <v>1557</v>
      </c>
      <c r="E62" s="48">
        <v>43381.166666666664</v>
      </c>
      <c r="F62" s="48">
        <v>43598.82916666667</v>
      </c>
      <c r="G62" s="43" t="s">
        <v>35</v>
      </c>
      <c r="H62" s="43" t="s">
        <v>1558</v>
      </c>
      <c r="I62" s="43" t="s">
        <v>1559</v>
      </c>
      <c r="J62" s="43" t="s">
        <v>62</v>
      </c>
      <c r="K62" s="43" t="s">
        <v>1560</v>
      </c>
      <c r="L62" s="110" t="s">
        <v>1561</v>
      </c>
      <c r="M62" s="43" t="s">
        <v>1562</v>
      </c>
      <c r="N62" s="43" t="s">
        <v>1563</v>
      </c>
      <c r="O62" s="43" t="s">
        <v>1564</v>
      </c>
      <c r="P62" s="43" t="s">
        <v>1565</v>
      </c>
      <c r="Q62" s="43" t="s">
        <v>1566</v>
      </c>
      <c r="R62" s="43" t="s">
        <v>223</v>
      </c>
      <c r="S62" s="111"/>
      <c r="T62" s="56" t="str">
        <f t="shared" si="10"/>
        <v>Same Decision</v>
      </c>
      <c r="U62" s="57" t="str">
        <f t="shared" si="11"/>
        <v>Different Rationale</v>
      </c>
      <c r="V62" s="112" t="s">
        <v>524</v>
      </c>
      <c r="W62" s="53" t="s">
        <v>51</v>
      </c>
      <c r="X62" s="43" t="s">
        <v>72</v>
      </c>
      <c r="Y62" s="41"/>
      <c r="Z62" s="52" t="s">
        <v>50</v>
      </c>
      <c r="AA62" s="53" t="s">
        <v>51</v>
      </c>
      <c r="AB62" s="54"/>
      <c r="AC62" s="14"/>
      <c r="AD62" s="55" t="str">
        <f t="shared" si="12"/>
        <v>Emily's Protocol Word Doc</v>
      </c>
      <c r="AE62" s="96"/>
      <c r="AF62" s="29" t="s">
        <v>1567</v>
      </c>
      <c r="AG62" s="14" t="s">
        <v>1568</v>
      </c>
      <c r="AH62" s="14" t="s">
        <v>1569</v>
      </c>
      <c r="AI62" s="30" t="s">
        <v>174</v>
      </c>
      <c r="AJ62" s="18">
        <v>41691.208333333336</v>
      </c>
      <c r="AK62" s="18">
        <v>43243.58888888889</v>
      </c>
      <c r="AL62" s="31" t="s">
        <v>59</v>
      </c>
      <c r="AM62" s="31" t="s">
        <v>1570</v>
      </c>
      <c r="AN62" s="31" t="s">
        <v>1571</v>
      </c>
      <c r="AO62" s="31" t="s">
        <v>37</v>
      </c>
      <c r="AP62" s="31" t="s">
        <v>1572</v>
      </c>
      <c r="AQ62" s="32" t="s">
        <v>1573</v>
      </c>
      <c r="AR62" s="31" t="s">
        <v>1574</v>
      </c>
      <c r="AS62" s="31" t="s">
        <v>1575</v>
      </c>
      <c r="AT62" s="31" t="s">
        <v>1576</v>
      </c>
      <c r="AU62" s="31" t="s">
        <v>1577</v>
      </c>
      <c r="AV62" s="33"/>
      <c r="AW62" s="33"/>
      <c r="AX62" s="19" t="s">
        <v>47</v>
      </c>
      <c r="AY62" s="26" t="str">
        <f t="shared" si="18"/>
        <v>Diff. Decisions</v>
      </c>
      <c r="AZ62" s="38" t="str">
        <f t="shared" si="23"/>
        <v>Different Rationale</v>
      </c>
      <c r="BA62" s="26" t="s">
        <v>53</v>
      </c>
      <c r="BB62" s="143" t="s">
        <v>591</v>
      </c>
      <c r="BC62" s="14" t="s">
        <v>592</v>
      </c>
      <c r="BE62" s="41"/>
      <c r="BF62" s="22" t="s">
        <v>50</v>
      </c>
      <c r="BG62" s="147" t="s">
        <v>804</v>
      </c>
      <c r="BH62" s="24"/>
      <c r="BI62" s="41"/>
      <c r="BJ62" s="40">
        <v>1.0</v>
      </c>
      <c r="BK62" s="96"/>
      <c r="BL62" s="28" t="str">
        <f t="shared" si="24"/>
        <v>Sarah's Review Doc.</v>
      </c>
      <c r="BM62" s="149" t="s">
        <v>51</v>
      </c>
    </row>
    <row r="63" ht="138.0" customHeight="1">
      <c r="A63" s="108" t="s">
        <v>1578</v>
      </c>
      <c r="B63" s="43" t="s">
        <v>1579</v>
      </c>
      <c r="C63" s="43" t="s">
        <v>1580</v>
      </c>
      <c r="D63" s="109" t="s">
        <v>90</v>
      </c>
      <c r="E63" s="48">
        <v>43335.166666666664</v>
      </c>
      <c r="F63" s="48">
        <v>43598.61597222222</v>
      </c>
      <c r="G63" s="43" t="s">
        <v>35</v>
      </c>
      <c r="H63" s="43" t="s">
        <v>1581</v>
      </c>
      <c r="I63" s="43" t="s">
        <v>1582</v>
      </c>
      <c r="J63" s="43" t="s">
        <v>1583</v>
      </c>
      <c r="K63" s="43" t="s">
        <v>1584</v>
      </c>
      <c r="L63" s="110" t="s">
        <v>1585</v>
      </c>
      <c r="M63" s="43" t="s">
        <v>1586</v>
      </c>
      <c r="N63" s="43" t="s">
        <v>1587</v>
      </c>
      <c r="O63" s="43" t="s">
        <v>1588</v>
      </c>
      <c r="P63" s="43" t="s">
        <v>1589</v>
      </c>
      <c r="Q63" s="43" t="s">
        <v>1590</v>
      </c>
      <c r="R63" s="43" t="s">
        <v>1591</v>
      </c>
      <c r="S63" s="111"/>
      <c r="T63" s="56" t="str">
        <f t="shared" si="10"/>
        <v>Same Decision</v>
      </c>
      <c r="U63" s="57" t="str">
        <f t="shared" si="11"/>
        <v>Different Rationale</v>
      </c>
      <c r="V63" s="112" t="s">
        <v>524</v>
      </c>
      <c r="W63" s="53" t="s">
        <v>51</v>
      </c>
      <c r="X63" s="43" t="s">
        <v>72</v>
      </c>
      <c r="Y63" s="41"/>
      <c r="Z63" s="52" t="s">
        <v>50</v>
      </c>
      <c r="AA63" s="53" t="s">
        <v>51</v>
      </c>
      <c r="AB63" s="54"/>
      <c r="AC63" s="14"/>
      <c r="AD63" s="55" t="str">
        <f t="shared" si="12"/>
        <v>Emily's Protocol Word Doc</v>
      </c>
      <c r="AE63" s="96"/>
      <c r="AF63" s="29" t="s">
        <v>1592</v>
      </c>
      <c r="AG63" s="14" t="s">
        <v>1593</v>
      </c>
      <c r="AH63" s="14" t="s">
        <v>1594</v>
      </c>
      <c r="AI63" s="30" t="s">
        <v>1595</v>
      </c>
      <c r="AJ63" s="18">
        <v>42762.208333333336</v>
      </c>
      <c r="AK63" s="18">
        <v>43579.614583333336</v>
      </c>
      <c r="AL63" s="31" t="s">
        <v>35</v>
      </c>
      <c r="AM63" s="31" t="s">
        <v>1596</v>
      </c>
      <c r="AN63" s="31" t="s">
        <v>1597</v>
      </c>
      <c r="AO63" s="31" t="s">
        <v>1598</v>
      </c>
      <c r="AP63" s="31" t="s">
        <v>1599</v>
      </c>
      <c r="AQ63" s="32" t="s">
        <v>1600</v>
      </c>
      <c r="AR63" s="31" t="s">
        <v>1601</v>
      </c>
      <c r="AS63" s="31" t="s">
        <v>1602</v>
      </c>
      <c r="AT63" s="31" t="s">
        <v>1603</v>
      </c>
      <c r="AU63" s="31" t="s">
        <v>1604</v>
      </c>
      <c r="AV63" s="33"/>
      <c r="AW63" s="33"/>
      <c r="AX63" s="19" t="s">
        <v>47</v>
      </c>
      <c r="AY63" s="26" t="str">
        <f t="shared" si="18"/>
        <v>Diff. Decisions</v>
      </c>
      <c r="AZ63" s="38" t="str">
        <f t="shared" si="23"/>
        <v>Different Rationale</v>
      </c>
      <c r="BA63" s="26" t="s">
        <v>53</v>
      </c>
      <c r="BB63" s="143" t="s">
        <v>591</v>
      </c>
      <c r="BC63" s="14" t="s">
        <v>69</v>
      </c>
      <c r="BE63" s="41"/>
      <c r="BF63" s="22" t="s">
        <v>50</v>
      </c>
      <c r="BG63" s="147" t="s">
        <v>804</v>
      </c>
      <c r="BH63" s="24"/>
      <c r="BI63" s="41"/>
      <c r="BJ63" s="40" t="s">
        <v>1605</v>
      </c>
      <c r="BK63" s="96"/>
      <c r="BL63" s="28" t="str">
        <f t="shared" si="24"/>
        <v>Sarah's Review Doc.</v>
      </c>
      <c r="BM63" s="149" t="s">
        <v>51</v>
      </c>
    </row>
    <row r="64" ht="138.0" customHeight="1">
      <c r="A64" s="108" t="s">
        <v>1606</v>
      </c>
      <c r="B64" s="43" t="s">
        <v>1607</v>
      </c>
      <c r="C64" s="43" t="s">
        <v>1608</v>
      </c>
      <c r="D64" s="109" t="s">
        <v>756</v>
      </c>
      <c r="E64" s="48">
        <v>43432.208333333336</v>
      </c>
      <c r="F64" s="48">
        <v>43432.58541666667</v>
      </c>
      <c r="G64" s="43" t="s">
        <v>59</v>
      </c>
      <c r="H64" s="43" t="s">
        <v>1609</v>
      </c>
      <c r="I64" s="43" t="s">
        <v>1610</v>
      </c>
      <c r="J64" s="43" t="s">
        <v>62</v>
      </c>
      <c r="K64" s="43" t="s">
        <v>1611</v>
      </c>
      <c r="L64" s="110" t="s">
        <v>1612</v>
      </c>
      <c r="M64" s="43" t="s">
        <v>1613</v>
      </c>
      <c r="N64" s="43" t="s">
        <v>1614</v>
      </c>
      <c r="O64" s="43" t="s">
        <v>1615</v>
      </c>
      <c r="P64" s="43" t="s">
        <v>1616</v>
      </c>
      <c r="Q64" s="43" t="s">
        <v>1617</v>
      </c>
      <c r="R64" s="43" t="s">
        <v>86</v>
      </c>
      <c r="S64" s="111"/>
      <c r="T64" s="56" t="str">
        <f t="shared" si="10"/>
        <v>Same Decision</v>
      </c>
      <c r="U64" s="57" t="str">
        <f t="shared" si="11"/>
        <v>Different Rationale</v>
      </c>
      <c r="V64" s="112" t="s">
        <v>524</v>
      </c>
      <c r="W64" s="53" t="s">
        <v>51</v>
      </c>
      <c r="X64" s="43" t="s">
        <v>72</v>
      </c>
      <c r="Y64" s="41"/>
      <c r="Z64" s="52" t="s">
        <v>50</v>
      </c>
      <c r="AA64" s="53" t="s">
        <v>51</v>
      </c>
      <c r="AB64" s="54"/>
      <c r="AC64" s="14"/>
      <c r="AD64" s="55" t="str">
        <f t="shared" si="12"/>
        <v>Emily's Protocol Word Doc</v>
      </c>
      <c r="AE64" s="96"/>
      <c r="AF64" s="29" t="s">
        <v>1618</v>
      </c>
      <c r="AG64" s="14" t="s">
        <v>1619</v>
      </c>
      <c r="AH64" s="14" t="s">
        <v>1620</v>
      </c>
      <c r="AI64" s="30" t="s">
        <v>201</v>
      </c>
      <c r="AJ64" s="18">
        <v>41987.208333333336</v>
      </c>
      <c r="AK64" s="18">
        <v>42632.83263888889</v>
      </c>
      <c r="AL64" s="31" t="s">
        <v>35</v>
      </c>
      <c r="AM64" s="31" t="s">
        <v>1621</v>
      </c>
      <c r="AN64" s="31" t="s">
        <v>1622</v>
      </c>
      <c r="AO64" s="31" t="s">
        <v>62</v>
      </c>
      <c r="AP64" s="31" t="s">
        <v>1623</v>
      </c>
      <c r="AQ64" s="32" t="s">
        <v>1624</v>
      </c>
      <c r="AR64" s="31" t="s">
        <v>1625</v>
      </c>
      <c r="AS64" s="31" t="s">
        <v>1052</v>
      </c>
      <c r="AT64" s="31" t="s">
        <v>1626</v>
      </c>
      <c r="AU64" s="31" t="s">
        <v>1627</v>
      </c>
      <c r="AV64" s="33"/>
      <c r="AW64" s="33"/>
      <c r="AX64" s="19" t="s">
        <v>47</v>
      </c>
      <c r="AY64" s="26" t="str">
        <f t="shared" si="18"/>
        <v>Diff. Decisions</v>
      </c>
      <c r="AZ64" s="38" t="str">
        <f t="shared" si="23"/>
        <v>Different Rationale</v>
      </c>
      <c r="BA64" s="26" t="s">
        <v>53</v>
      </c>
      <c r="BB64" s="143" t="s">
        <v>591</v>
      </c>
      <c r="BC64" s="14" t="s">
        <v>99</v>
      </c>
      <c r="BE64" s="41"/>
      <c r="BF64" s="22" t="s">
        <v>50</v>
      </c>
      <c r="BG64" s="147" t="s">
        <v>804</v>
      </c>
      <c r="BH64" s="24"/>
      <c r="BI64" s="41"/>
      <c r="BJ64" s="40" t="s">
        <v>1628</v>
      </c>
      <c r="BK64" s="96"/>
      <c r="BL64" s="28" t="str">
        <f t="shared" si="24"/>
        <v>Sarah's Review Doc.</v>
      </c>
      <c r="BM64" s="149" t="s">
        <v>51</v>
      </c>
    </row>
    <row r="65" ht="138.0" customHeight="1">
      <c r="A65" s="108" t="s">
        <v>1629</v>
      </c>
      <c r="B65" s="43" t="s">
        <v>1630</v>
      </c>
      <c r="C65" s="43" t="s">
        <v>1631</v>
      </c>
      <c r="D65" s="109" t="s">
        <v>90</v>
      </c>
      <c r="E65" s="48">
        <v>43592.166666666664</v>
      </c>
      <c r="F65" s="48">
        <v>43605.808333333334</v>
      </c>
      <c r="G65" s="43" t="s">
        <v>35</v>
      </c>
      <c r="H65" s="43" t="s">
        <v>1632</v>
      </c>
      <c r="I65" s="43" t="s">
        <v>1633</v>
      </c>
      <c r="J65" s="43" t="s">
        <v>1634</v>
      </c>
      <c r="K65" s="43" t="s">
        <v>1635</v>
      </c>
      <c r="L65" s="110" t="s">
        <v>1636</v>
      </c>
      <c r="M65" s="43" t="s">
        <v>1637</v>
      </c>
      <c r="N65" s="43" t="s">
        <v>1638</v>
      </c>
      <c r="O65" s="43" t="s">
        <v>1639</v>
      </c>
      <c r="P65" s="43" t="s">
        <v>1640</v>
      </c>
      <c r="Q65" s="43" t="s">
        <v>1641</v>
      </c>
      <c r="R65" s="43" t="s">
        <v>1326</v>
      </c>
      <c r="S65" s="111"/>
      <c r="T65" s="56" t="str">
        <f t="shared" si="10"/>
        <v>Same Decision</v>
      </c>
      <c r="U65" s="57" t="str">
        <f t="shared" si="11"/>
        <v>Different Rationale</v>
      </c>
      <c r="V65" s="112" t="s">
        <v>524</v>
      </c>
      <c r="W65" s="53" t="s">
        <v>51</v>
      </c>
      <c r="X65" s="43" t="s">
        <v>72</v>
      </c>
      <c r="Y65" s="41"/>
      <c r="Z65" s="52" t="s">
        <v>50</v>
      </c>
      <c r="AA65" s="53" t="s">
        <v>51</v>
      </c>
      <c r="AB65" s="54"/>
      <c r="AC65" s="14"/>
      <c r="AD65" s="55" t="str">
        <f t="shared" si="12"/>
        <v>Emily's Protocol Word Doc</v>
      </c>
      <c r="AE65" s="96"/>
      <c r="AF65" s="29" t="s">
        <v>1642</v>
      </c>
      <c r="AG65" s="14" t="s">
        <v>1643</v>
      </c>
      <c r="AH65" s="14" t="s">
        <v>328</v>
      </c>
      <c r="AI65" s="30" t="s">
        <v>90</v>
      </c>
      <c r="AJ65" s="18" t="s">
        <v>62</v>
      </c>
      <c r="AK65" s="18">
        <v>43588.87847222222</v>
      </c>
      <c r="AL65" s="31" t="s">
        <v>62</v>
      </c>
      <c r="AM65" s="31" t="s">
        <v>1644</v>
      </c>
      <c r="AN65" s="31" t="s">
        <v>1645</v>
      </c>
      <c r="AO65" s="31" t="s">
        <v>1646</v>
      </c>
      <c r="AP65" s="31" t="s">
        <v>1647</v>
      </c>
      <c r="AQ65" s="32" t="s">
        <v>1648</v>
      </c>
      <c r="AR65" s="31" t="s">
        <v>1649</v>
      </c>
      <c r="AS65" s="31" t="s">
        <v>1650</v>
      </c>
      <c r="AT65" s="31" t="s">
        <v>1651</v>
      </c>
      <c r="AU65" s="31" t="s">
        <v>1652</v>
      </c>
      <c r="AV65" s="33"/>
      <c r="AW65" s="33"/>
      <c r="AX65" s="19" t="s">
        <v>47</v>
      </c>
      <c r="AY65" s="26" t="str">
        <f t="shared" si="18"/>
        <v>Diff. Decisions</v>
      </c>
      <c r="AZ65" s="38" t="str">
        <f t="shared" si="23"/>
        <v>Same Rationale</v>
      </c>
      <c r="BA65" s="26" t="s">
        <v>53</v>
      </c>
      <c r="BB65" s="143" t="s">
        <v>591</v>
      </c>
      <c r="BC65" s="14"/>
      <c r="BE65" s="41"/>
      <c r="BF65" s="22" t="s">
        <v>50</v>
      </c>
      <c r="BG65" s="147" t="s">
        <v>804</v>
      </c>
      <c r="BH65" s="24"/>
      <c r="BI65" s="41"/>
      <c r="BJ65" s="40" t="s">
        <v>1653</v>
      </c>
      <c r="BK65" s="96"/>
      <c r="BL65" s="28" t="str">
        <f t="shared" si="24"/>
        <v>Sarah's Review Doc.</v>
      </c>
      <c r="BM65" s="149" t="s">
        <v>51</v>
      </c>
    </row>
    <row r="66" ht="138.0" customHeight="1">
      <c r="A66" s="108" t="s">
        <v>1654</v>
      </c>
      <c r="B66" s="43" t="s">
        <v>1655</v>
      </c>
      <c r="C66" s="43" t="s">
        <v>1656</v>
      </c>
      <c r="D66" s="109" t="s">
        <v>756</v>
      </c>
      <c r="E66" s="48" t="s">
        <v>62</v>
      </c>
      <c r="F66" s="48">
        <v>43430.575694444444</v>
      </c>
      <c r="G66" s="43" t="s">
        <v>35</v>
      </c>
      <c r="H66" s="43" t="s">
        <v>1657</v>
      </c>
      <c r="I66" s="43" t="s">
        <v>1658</v>
      </c>
      <c r="J66" s="43" t="s">
        <v>62</v>
      </c>
      <c r="K66" s="43" t="s">
        <v>1659</v>
      </c>
      <c r="L66" s="110" t="s">
        <v>1660</v>
      </c>
      <c r="M66" s="43" t="s">
        <v>1661</v>
      </c>
      <c r="N66" s="43" t="s">
        <v>1662</v>
      </c>
      <c r="O66" s="43" t="s">
        <v>1663</v>
      </c>
      <c r="P66" s="43" t="s">
        <v>1664</v>
      </c>
      <c r="Q66" s="43" t="s">
        <v>1665</v>
      </c>
      <c r="R66" s="43" t="s">
        <v>371</v>
      </c>
      <c r="S66" s="111"/>
      <c r="T66" s="56" t="str">
        <f t="shared" si="10"/>
        <v>Same Decision</v>
      </c>
      <c r="U66" s="57" t="str">
        <f t="shared" si="11"/>
        <v>Different Rationale</v>
      </c>
      <c r="V66" s="112" t="s">
        <v>524</v>
      </c>
      <c r="W66" s="53" t="s">
        <v>51</v>
      </c>
      <c r="X66" s="43" t="s">
        <v>72</v>
      </c>
      <c r="Y66" s="41"/>
      <c r="Z66" s="52" t="s">
        <v>50</v>
      </c>
      <c r="AA66" s="53" t="s">
        <v>51</v>
      </c>
      <c r="AB66" s="54"/>
      <c r="AC66" s="14"/>
      <c r="AD66" s="55" t="str">
        <f t="shared" si="12"/>
        <v>Emily's Protocol Word Doc</v>
      </c>
      <c r="AE66" s="96"/>
      <c r="AF66" s="29" t="s">
        <v>1666</v>
      </c>
      <c r="AG66" s="14" t="s">
        <v>1667</v>
      </c>
      <c r="AH66" s="14" t="s">
        <v>1668</v>
      </c>
      <c r="AI66" s="30" t="s">
        <v>120</v>
      </c>
      <c r="AJ66" s="18">
        <v>41387.166666666664</v>
      </c>
      <c r="AK66" s="18">
        <v>42564.763194444444</v>
      </c>
      <c r="AL66" s="31" t="s">
        <v>35</v>
      </c>
      <c r="AM66" s="31" t="s">
        <v>1669</v>
      </c>
      <c r="AN66" s="31" t="s">
        <v>1670</v>
      </c>
      <c r="AO66" s="31" t="s">
        <v>1671</v>
      </c>
      <c r="AP66" s="31" t="s">
        <v>1672</v>
      </c>
      <c r="AQ66" s="32" t="s">
        <v>1673</v>
      </c>
      <c r="AR66" s="31" t="s">
        <v>1674</v>
      </c>
      <c r="AS66" s="31" t="s">
        <v>1675</v>
      </c>
      <c r="AT66" s="31" t="s">
        <v>1676</v>
      </c>
      <c r="AU66" s="31" t="s">
        <v>1677</v>
      </c>
      <c r="AV66" s="33"/>
      <c r="AW66" s="33"/>
      <c r="AX66" s="19" t="s">
        <v>47</v>
      </c>
      <c r="AY66" s="26" t="str">
        <f t="shared" si="18"/>
        <v>Diff. Decisions</v>
      </c>
      <c r="AZ66" s="38" t="str">
        <f t="shared" si="23"/>
        <v>Same Rationale</v>
      </c>
      <c r="BA66" s="26" t="s">
        <v>53</v>
      </c>
      <c r="BB66" s="143" t="s">
        <v>591</v>
      </c>
      <c r="BC66" s="14"/>
      <c r="BE66" s="41"/>
      <c r="BF66" s="22" t="s">
        <v>50</v>
      </c>
      <c r="BG66" s="147" t="s">
        <v>804</v>
      </c>
      <c r="BH66" s="24"/>
      <c r="BI66" s="41"/>
      <c r="BJ66" s="24"/>
      <c r="BK66" s="96"/>
      <c r="BL66" s="28" t="str">
        <f t="shared" si="24"/>
        <v>Sarah's Review Doc.</v>
      </c>
      <c r="BM66" s="149" t="s">
        <v>51</v>
      </c>
    </row>
    <row r="67" ht="138.0" customHeight="1">
      <c r="A67" s="108" t="s">
        <v>1678</v>
      </c>
      <c r="B67" s="43" t="s">
        <v>1679</v>
      </c>
      <c r="C67" s="43" t="s">
        <v>1680</v>
      </c>
      <c r="D67" s="109" t="s">
        <v>120</v>
      </c>
      <c r="E67" s="48">
        <v>43479.208333333336</v>
      </c>
      <c r="F67" s="48">
        <v>43687.438888888886</v>
      </c>
      <c r="G67" s="43" t="s">
        <v>35</v>
      </c>
      <c r="H67" s="43" t="s">
        <v>1681</v>
      </c>
      <c r="I67" s="43" t="s">
        <v>1682</v>
      </c>
      <c r="J67" s="43" t="s">
        <v>1683</v>
      </c>
      <c r="K67" s="43" t="s">
        <v>1684</v>
      </c>
      <c r="L67" s="110" t="s">
        <v>1685</v>
      </c>
      <c r="M67" s="43" t="s">
        <v>1686</v>
      </c>
      <c r="N67" s="43" t="s">
        <v>1687</v>
      </c>
      <c r="O67" s="43" t="s">
        <v>1688</v>
      </c>
      <c r="P67" s="43" t="s">
        <v>1689</v>
      </c>
      <c r="Q67" s="43" t="s">
        <v>1690</v>
      </c>
      <c r="R67" s="43" t="s">
        <v>223</v>
      </c>
      <c r="S67" s="111"/>
      <c r="T67" s="56" t="str">
        <f t="shared" si="10"/>
        <v>Same Decision</v>
      </c>
      <c r="U67" s="57" t="str">
        <f t="shared" si="11"/>
        <v>Different Rationale</v>
      </c>
      <c r="V67" s="112" t="s">
        <v>524</v>
      </c>
      <c r="W67" s="53" t="s">
        <v>51</v>
      </c>
      <c r="X67" s="43" t="s">
        <v>116</v>
      </c>
      <c r="Y67" s="41"/>
      <c r="Z67" s="52" t="s">
        <v>50</v>
      </c>
      <c r="AA67" s="53" t="s">
        <v>51</v>
      </c>
      <c r="AB67" s="54"/>
      <c r="AC67" s="14"/>
      <c r="AD67" s="55" t="str">
        <f t="shared" si="12"/>
        <v>Emily's Protocol Word Doc</v>
      </c>
      <c r="AE67" s="96"/>
      <c r="AF67" s="29" t="s">
        <v>1691</v>
      </c>
      <c r="AG67" s="14" t="s">
        <v>1692</v>
      </c>
      <c r="AH67" s="14" t="s">
        <v>147</v>
      </c>
      <c r="AI67" s="30" t="s">
        <v>148</v>
      </c>
      <c r="AJ67" s="18">
        <v>42173.166666666664</v>
      </c>
      <c r="AK67" s="18">
        <v>43179.620833333334</v>
      </c>
      <c r="AL67" s="31" t="s">
        <v>35</v>
      </c>
      <c r="AM67" s="31" t="s">
        <v>1693</v>
      </c>
      <c r="AN67" s="31" t="s">
        <v>1694</v>
      </c>
      <c r="AO67" s="31" t="s">
        <v>62</v>
      </c>
      <c r="AP67" s="31" t="s">
        <v>1695</v>
      </c>
      <c r="AQ67" s="32" t="s">
        <v>1696</v>
      </c>
      <c r="AR67" s="31" t="s">
        <v>1697</v>
      </c>
      <c r="AS67" s="31" t="s">
        <v>1698</v>
      </c>
      <c r="AT67" s="31" t="s">
        <v>1699</v>
      </c>
      <c r="AU67" s="31" t="s">
        <v>1700</v>
      </c>
      <c r="AV67" s="33"/>
      <c r="AW67" s="33"/>
      <c r="AX67" s="19" t="s">
        <v>47</v>
      </c>
      <c r="AY67" s="26" t="str">
        <f t="shared" si="18"/>
        <v>Diff. Decisions</v>
      </c>
      <c r="AZ67" s="38" t="str">
        <f t="shared" si="23"/>
        <v>Same Rationale</v>
      </c>
      <c r="BA67" s="22" t="s">
        <v>50</v>
      </c>
      <c r="BB67" s="143" t="s">
        <v>591</v>
      </c>
      <c r="BC67" s="24"/>
      <c r="BE67" s="41"/>
      <c r="BF67" s="26" t="s">
        <v>53</v>
      </c>
      <c r="BG67" s="147" t="s">
        <v>804</v>
      </c>
      <c r="BH67" s="24"/>
      <c r="BI67" s="41"/>
      <c r="BJ67" s="40" t="s">
        <v>1701</v>
      </c>
      <c r="BK67" s="96"/>
      <c r="BL67" s="28" t="str">
        <f>HYPERLINK("https://docs.google.com/document/d/1SqHqXiZifDxJF3Q_hn9AHVVB6UEww_OdQXmPiKTqn1I/edit","Protocol Discussion sheet")</f>
        <v>Protocol Discussion sheet</v>
      </c>
      <c r="BM67" s="149" t="s">
        <v>51</v>
      </c>
    </row>
    <row r="68" ht="138.0" customHeight="1">
      <c r="A68" s="108" t="s">
        <v>1702</v>
      </c>
      <c r="B68" s="43" t="s">
        <v>1703</v>
      </c>
      <c r="C68" s="43" t="s">
        <v>1704</v>
      </c>
      <c r="D68" s="109" t="s">
        <v>1705</v>
      </c>
      <c r="E68" s="48">
        <v>43431.208333333336</v>
      </c>
      <c r="F68" s="48">
        <v>43431.73125</v>
      </c>
      <c r="G68" s="43" t="s">
        <v>59</v>
      </c>
      <c r="H68" s="43" t="s">
        <v>1706</v>
      </c>
      <c r="I68" s="43" t="s">
        <v>1707</v>
      </c>
      <c r="J68" s="43" t="s">
        <v>1708</v>
      </c>
      <c r="K68" s="43" t="s">
        <v>1709</v>
      </c>
      <c r="L68" s="110" t="s">
        <v>1710</v>
      </c>
      <c r="M68" s="43" t="s">
        <v>1711</v>
      </c>
      <c r="N68" s="43" t="s">
        <v>1712</v>
      </c>
      <c r="O68" s="43" t="s">
        <v>1713</v>
      </c>
      <c r="P68" s="43" t="s">
        <v>1714</v>
      </c>
      <c r="Q68" s="43" t="s">
        <v>1715</v>
      </c>
      <c r="R68" s="43" t="s">
        <v>144</v>
      </c>
      <c r="S68" s="111"/>
      <c r="T68" s="56" t="str">
        <f t="shared" si="10"/>
        <v>Same Decision</v>
      </c>
      <c r="U68" s="57" t="str">
        <f t="shared" si="11"/>
        <v>Different Rationale</v>
      </c>
      <c r="V68" s="112" t="s">
        <v>524</v>
      </c>
      <c r="W68" s="53" t="s">
        <v>51</v>
      </c>
      <c r="X68" s="43" t="s">
        <v>72</v>
      </c>
      <c r="Y68" s="41"/>
      <c r="Z68" s="52" t="s">
        <v>50</v>
      </c>
      <c r="AA68" s="53" t="s">
        <v>51</v>
      </c>
      <c r="AB68" s="54"/>
      <c r="AC68" s="14"/>
      <c r="AD68" s="55" t="str">
        <f t="shared" si="12"/>
        <v>Emily's Protocol Word Doc</v>
      </c>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row>
    <row r="69" ht="138.0" customHeight="1">
      <c r="A69" s="108" t="s">
        <v>1716</v>
      </c>
      <c r="B69" s="43" t="s">
        <v>1717</v>
      </c>
      <c r="C69" s="43" t="s">
        <v>895</v>
      </c>
      <c r="D69" s="109" t="s">
        <v>90</v>
      </c>
      <c r="E69" s="48">
        <v>43402.166666666664</v>
      </c>
      <c r="F69" s="48">
        <v>43402.72361111111</v>
      </c>
      <c r="G69" s="43" t="s">
        <v>59</v>
      </c>
      <c r="H69" s="43" t="s">
        <v>1718</v>
      </c>
      <c r="I69" s="43" t="s">
        <v>1719</v>
      </c>
      <c r="J69" s="43" t="s">
        <v>62</v>
      </c>
      <c r="K69" s="43" t="s">
        <v>1720</v>
      </c>
      <c r="L69" s="110" t="s">
        <v>1721</v>
      </c>
      <c r="M69" s="43" t="s">
        <v>1722</v>
      </c>
      <c r="N69" s="43" t="s">
        <v>1723</v>
      </c>
      <c r="O69" s="43" t="s">
        <v>1724</v>
      </c>
      <c r="P69" s="43" t="s">
        <v>1725</v>
      </c>
      <c r="Q69" s="43" t="s">
        <v>1726</v>
      </c>
      <c r="R69" s="43" t="s">
        <v>144</v>
      </c>
      <c r="S69" s="111"/>
      <c r="T69" s="56" t="str">
        <f t="shared" si="10"/>
        <v>Same Decision</v>
      </c>
      <c r="U69" s="57" t="str">
        <f t="shared" si="11"/>
        <v>Different Rationale</v>
      </c>
      <c r="V69" s="112" t="s">
        <v>524</v>
      </c>
      <c r="W69" s="53" t="s">
        <v>51</v>
      </c>
      <c r="X69" s="43" t="s">
        <v>52</v>
      </c>
      <c r="Y69" s="41"/>
      <c r="Z69" s="52" t="s">
        <v>50</v>
      </c>
      <c r="AA69" s="53" t="s">
        <v>51</v>
      </c>
      <c r="AB69" s="54"/>
      <c r="AC69" s="14"/>
      <c r="AD69" s="55" t="str">
        <f t="shared" si="12"/>
        <v>Emily's Protocol Word Doc</v>
      </c>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row>
    <row r="70" ht="138.0" customHeight="1">
      <c r="A70" s="108" t="s">
        <v>1727</v>
      </c>
      <c r="B70" s="43" t="s">
        <v>1728</v>
      </c>
      <c r="C70" s="43" t="s">
        <v>1729</v>
      </c>
      <c r="D70" s="109" t="s">
        <v>728</v>
      </c>
      <c r="E70" s="48" t="s">
        <v>62</v>
      </c>
      <c r="F70" s="48">
        <v>43425.902083333334</v>
      </c>
      <c r="G70" s="43" t="s">
        <v>62</v>
      </c>
      <c r="H70" s="43" t="s">
        <v>1730</v>
      </c>
      <c r="I70" s="43" t="s">
        <v>1731</v>
      </c>
      <c r="J70" s="43" t="s">
        <v>731</v>
      </c>
      <c r="K70" s="43" t="s">
        <v>1732</v>
      </c>
      <c r="L70" s="110" t="s">
        <v>1733</v>
      </c>
      <c r="M70" s="43" t="s">
        <v>1734</v>
      </c>
      <c r="N70" s="43" t="s">
        <v>1735</v>
      </c>
      <c r="O70" s="43" t="s">
        <v>1736</v>
      </c>
      <c r="P70" s="43" t="s">
        <v>1737</v>
      </c>
      <c r="Q70" s="43" t="s">
        <v>1738</v>
      </c>
      <c r="R70" s="43" t="s">
        <v>552</v>
      </c>
      <c r="S70" s="111"/>
      <c r="T70" s="56" t="str">
        <f t="shared" si="10"/>
        <v>Same Decision</v>
      </c>
      <c r="U70" s="57" t="str">
        <f t="shared" si="11"/>
        <v>Different Rationale</v>
      </c>
      <c r="V70" s="112" t="s">
        <v>524</v>
      </c>
      <c r="W70" s="53" t="s">
        <v>51</v>
      </c>
      <c r="X70" s="43" t="s">
        <v>72</v>
      </c>
      <c r="Y70" s="41"/>
      <c r="Z70" s="52" t="s">
        <v>50</v>
      </c>
      <c r="AA70" s="53" t="s">
        <v>51</v>
      </c>
      <c r="AB70" s="54"/>
      <c r="AC70" s="14"/>
      <c r="AD70" s="55" t="str">
        <f t="shared" si="12"/>
        <v>Emily's Protocol Word Doc</v>
      </c>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row>
    <row r="71" ht="138.0" customHeight="1">
      <c r="A71" s="108" t="s">
        <v>1739</v>
      </c>
      <c r="B71" s="43" t="s">
        <v>1740</v>
      </c>
      <c r="C71" s="43" t="s">
        <v>1741</v>
      </c>
      <c r="D71" s="109" t="s">
        <v>728</v>
      </c>
      <c r="E71" s="48">
        <v>43483.208333333336</v>
      </c>
      <c r="F71" s="48">
        <v>43687.43958333333</v>
      </c>
      <c r="G71" s="43" t="s">
        <v>35</v>
      </c>
      <c r="H71" s="43" t="s">
        <v>1742</v>
      </c>
      <c r="I71" s="43" t="s">
        <v>1743</v>
      </c>
      <c r="J71" s="43" t="s">
        <v>62</v>
      </c>
      <c r="K71" s="43" t="s">
        <v>1744</v>
      </c>
      <c r="L71" s="110" t="s">
        <v>1745</v>
      </c>
      <c r="M71" s="43" t="s">
        <v>1746</v>
      </c>
      <c r="N71" s="43" t="s">
        <v>1747</v>
      </c>
      <c r="O71" s="43" t="s">
        <v>1748</v>
      </c>
      <c r="P71" s="43" t="s">
        <v>1749</v>
      </c>
      <c r="Q71" s="43" t="s">
        <v>1750</v>
      </c>
      <c r="R71" s="43" t="s">
        <v>115</v>
      </c>
      <c r="S71" s="111"/>
      <c r="T71" s="56" t="str">
        <f t="shared" si="10"/>
        <v>Same Decision</v>
      </c>
      <c r="U71" s="57" t="str">
        <f t="shared" si="11"/>
        <v>Different Rationale</v>
      </c>
      <c r="V71" s="112" t="s">
        <v>524</v>
      </c>
      <c r="W71" s="53" t="s">
        <v>51</v>
      </c>
      <c r="X71" s="43" t="s">
        <v>72</v>
      </c>
      <c r="Y71" s="41"/>
      <c r="Z71" s="52" t="s">
        <v>50</v>
      </c>
      <c r="AA71" s="53" t="s">
        <v>51</v>
      </c>
      <c r="AB71" s="54"/>
      <c r="AC71" s="14"/>
      <c r="AD71" s="55" t="str">
        <f t="shared" si="12"/>
        <v>Emily's Protocol Word Doc</v>
      </c>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row>
    <row r="72" ht="138.0" customHeight="1">
      <c r="A72" s="108" t="s">
        <v>1751</v>
      </c>
      <c r="B72" s="43" t="s">
        <v>1752</v>
      </c>
      <c r="C72" s="43" t="s">
        <v>1753</v>
      </c>
      <c r="D72" s="109" t="s">
        <v>597</v>
      </c>
      <c r="E72" s="48">
        <v>43605.166666666664</v>
      </c>
      <c r="F72" s="48">
        <v>43605.82013888889</v>
      </c>
      <c r="G72" s="43" t="s">
        <v>35</v>
      </c>
      <c r="H72" s="43" t="s">
        <v>1754</v>
      </c>
      <c r="I72" s="43" t="s">
        <v>1755</v>
      </c>
      <c r="J72" s="43" t="s">
        <v>1756</v>
      </c>
      <c r="K72" s="43" t="s">
        <v>1757</v>
      </c>
      <c r="L72" s="110" t="s">
        <v>1758</v>
      </c>
      <c r="M72" s="43" t="s">
        <v>1759</v>
      </c>
      <c r="N72" s="43" t="s">
        <v>1760</v>
      </c>
      <c r="O72" s="43" t="s">
        <v>1761</v>
      </c>
      <c r="P72" s="43" t="s">
        <v>1762</v>
      </c>
      <c r="Q72" s="43" t="s">
        <v>1763</v>
      </c>
      <c r="R72" s="43" t="s">
        <v>144</v>
      </c>
      <c r="S72" s="111"/>
      <c r="T72" s="56" t="str">
        <f t="shared" si="10"/>
        <v>Same Decision</v>
      </c>
      <c r="U72" s="57" t="str">
        <f t="shared" si="11"/>
        <v>Different Rationale</v>
      </c>
      <c r="V72" s="112" t="s">
        <v>524</v>
      </c>
      <c r="W72" s="53" t="s">
        <v>51</v>
      </c>
      <c r="X72" s="43" t="s">
        <v>72</v>
      </c>
      <c r="Y72" s="41"/>
      <c r="Z72" s="52" t="s">
        <v>50</v>
      </c>
      <c r="AA72" s="53" t="s">
        <v>51</v>
      </c>
      <c r="AB72" s="54"/>
      <c r="AC72" s="14"/>
      <c r="AD72" s="55" t="str">
        <f t="shared" si="12"/>
        <v>Emily's Protocol Word Doc</v>
      </c>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row>
    <row r="73" ht="138.0" customHeight="1">
      <c r="A73" s="108" t="s">
        <v>1764</v>
      </c>
      <c r="B73" s="43" t="s">
        <v>1765</v>
      </c>
      <c r="C73" s="43" t="s">
        <v>1766</v>
      </c>
      <c r="D73" s="109" t="s">
        <v>677</v>
      </c>
      <c r="E73" s="48">
        <v>43455.208333333336</v>
      </c>
      <c r="F73" s="48">
        <v>43455.739583333336</v>
      </c>
      <c r="G73" s="43" t="s">
        <v>59</v>
      </c>
      <c r="H73" s="43" t="s">
        <v>1767</v>
      </c>
      <c r="I73" s="43" t="s">
        <v>1768</v>
      </c>
      <c r="J73" s="43" t="s">
        <v>1769</v>
      </c>
      <c r="K73" s="43" t="s">
        <v>1770</v>
      </c>
      <c r="L73" s="110" t="s">
        <v>1771</v>
      </c>
      <c r="M73" s="43" t="s">
        <v>1772</v>
      </c>
      <c r="N73" s="43" t="s">
        <v>1773</v>
      </c>
      <c r="O73" s="43" t="s">
        <v>1774</v>
      </c>
      <c r="P73" s="43" t="s">
        <v>1775</v>
      </c>
      <c r="Q73" s="43" t="s">
        <v>1776</v>
      </c>
      <c r="R73" s="43" t="s">
        <v>1326</v>
      </c>
      <c r="S73" s="111"/>
      <c r="T73" s="56" t="str">
        <f t="shared" si="10"/>
        <v>Same Decision</v>
      </c>
      <c r="U73" s="57" t="str">
        <f t="shared" si="11"/>
        <v>Different Rationale</v>
      </c>
      <c r="V73" s="112" t="s">
        <v>524</v>
      </c>
      <c r="W73" s="53" t="s">
        <v>51</v>
      </c>
      <c r="X73" s="43" t="s">
        <v>72</v>
      </c>
      <c r="Y73" s="41"/>
      <c r="Z73" s="52" t="s">
        <v>50</v>
      </c>
      <c r="AA73" s="53" t="s">
        <v>51</v>
      </c>
      <c r="AB73" s="54"/>
      <c r="AC73" s="14"/>
      <c r="AD73" s="55" t="str">
        <f t="shared" si="12"/>
        <v>Emily's Protocol Word Doc</v>
      </c>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row>
    <row r="74" ht="138.0" customHeight="1">
      <c r="A74" s="108" t="s">
        <v>1777</v>
      </c>
      <c r="B74" s="43" t="s">
        <v>1778</v>
      </c>
      <c r="C74" s="43" t="s">
        <v>1779</v>
      </c>
      <c r="D74" s="109" t="s">
        <v>528</v>
      </c>
      <c r="E74" s="48">
        <v>43451.208333333336</v>
      </c>
      <c r="F74" s="48">
        <v>43451.635416666664</v>
      </c>
      <c r="G74" s="43" t="s">
        <v>59</v>
      </c>
      <c r="H74" s="43" t="s">
        <v>1780</v>
      </c>
      <c r="I74" s="43" t="s">
        <v>1781</v>
      </c>
      <c r="J74" s="43" t="s">
        <v>62</v>
      </c>
      <c r="K74" s="43" t="s">
        <v>1782</v>
      </c>
      <c r="L74" s="110" t="s">
        <v>1783</v>
      </c>
      <c r="M74" s="43" t="s">
        <v>1784</v>
      </c>
      <c r="N74" s="43" t="s">
        <v>1785</v>
      </c>
      <c r="O74" s="43" t="s">
        <v>1786</v>
      </c>
      <c r="P74" s="43" t="s">
        <v>1787</v>
      </c>
      <c r="Q74" s="43" t="s">
        <v>1788</v>
      </c>
      <c r="R74" s="43" t="s">
        <v>144</v>
      </c>
      <c r="S74" s="111"/>
      <c r="T74" s="56" t="str">
        <f t="shared" si="10"/>
        <v>Same Decision</v>
      </c>
      <c r="U74" s="57" t="str">
        <f t="shared" si="11"/>
        <v>Different Rationale</v>
      </c>
      <c r="V74" s="112" t="s">
        <v>524</v>
      </c>
      <c r="W74" s="53" t="s">
        <v>51</v>
      </c>
      <c r="X74" s="43" t="s">
        <v>72</v>
      </c>
      <c r="Y74" s="41"/>
      <c r="Z74" s="52" t="s">
        <v>50</v>
      </c>
      <c r="AA74" s="53" t="s">
        <v>51</v>
      </c>
      <c r="AB74" s="54"/>
      <c r="AC74" s="14"/>
      <c r="AD74" s="55" t="str">
        <f t="shared" si="12"/>
        <v>Emily's Protocol Word Doc</v>
      </c>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row>
    <row r="75" ht="138.0" customHeight="1">
      <c r="A75" s="108" t="s">
        <v>1789</v>
      </c>
      <c r="B75" s="43" t="s">
        <v>1790</v>
      </c>
      <c r="C75" s="43" t="s">
        <v>1791</v>
      </c>
      <c r="D75" s="109" t="s">
        <v>58</v>
      </c>
      <c r="E75" s="48">
        <v>43591.166666666664</v>
      </c>
      <c r="F75" s="48">
        <v>43591.70416666667</v>
      </c>
      <c r="G75" s="43" t="s">
        <v>59</v>
      </c>
      <c r="H75" s="43" t="s">
        <v>1792</v>
      </c>
      <c r="I75" s="43" t="s">
        <v>1793</v>
      </c>
      <c r="J75" s="43" t="s">
        <v>62</v>
      </c>
      <c r="K75" s="43" t="s">
        <v>1794</v>
      </c>
      <c r="L75" s="110" t="s">
        <v>1795</v>
      </c>
      <c r="M75" s="43" t="s">
        <v>1796</v>
      </c>
      <c r="N75" s="43" t="s">
        <v>1797</v>
      </c>
      <c r="O75" s="43" t="s">
        <v>1798</v>
      </c>
      <c r="P75" s="43" t="s">
        <v>1799</v>
      </c>
      <c r="Q75" s="43" t="s">
        <v>1800</v>
      </c>
      <c r="R75" s="43" t="s">
        <v>86</v>
      </c>
      <c r="S75" s="111"/>
      <c r="T75" s="56" t="str">
        <f t="shared" si="10"/>
        <v>Same Decision</v>
      </c>
      <c r="U75" s="57" t="str">
        <f t="shared" si="11"/>
        <v>Different Rationale</v>
      </c>
      <c r="V75" s="112" t="s">
        <v>524</v>
      </c>
      <c r="W75" s="53" t="s">
        <v>51</v>
      </c>
      <c r="X75" s="43" t="s">
        <v>72</v>
      </c>
      <c r="Y75" s="41"/>
      <c r="Z75" s="52" t="s">
        <v>50</v>
      </c>
      <c r="AA75" s="53" t="s">
        <v>51</v>
      </c>
      <c r="AB75" s="54"/>
      <c r="AC75" s="14"/>
      <c r="AD75" s="55" t="str">
        <f t="shared" si="12"/>
        <v>Emily's Protocol Word Doc</v>
      </c>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row>
    <row r="76" ht="138.0" customHeight="1">
      <c r="A76" s="108" t="s">
        <v>1801</v>
      </c>
      <c r="B76" s="43" t="s">
        <v>1802</v>
      </c>
      <c r="C76" s="43" t="s">
        <v>1803</v>
      </c>
      <c r="D76" s="109" t="s">
        <v>90</v>
      </c>
      <c r="E76" s="48">
        <v>43602.166666666664</v>
      </c>
      <c r="F76" s="48">
        <v>43602.61041666667</v>
      </c>
      <c r="G76" s="43" t="s">
        <v>59</v>
      </c>
      <c r="H76" s="43" t="s">
        <v>1804</v>
      </c>
      <c r="I76" s="43" t="s">
        <v>1805</v>
      </c>
      <c r="J76" s="43" t="s">
        <v>1806</v>
      </c>
      <c r="K76" s="43" t="s">
        <v>1807</v>
      </c>
      <c r="L76" s="110" t="s">
        <v>1808</v>
      </c>
      <c r="M76" s="43" t="s">
        <v>1809</v>
      </c>
      <c r="N76" s="43" t="s">
        <v>1810</v>
      </c>
      <c r="O76" s="43" t="s">
        <v>1811</v>
      </c>
      <c r="P76" s="43" t="s">
        <v>1812</v>
      </c>
      <c r="Q76" s="43" t="s">
        <v>1813</v>
      </c>
      <c r="R76" s="43" t="s">
        <v>115</v>
      </c>
      <c r="S76" s="111"/>
      <c r="T76" s="56" t="str">
        <f t="shared" si="10"/>
        <v>Same Decision</v>
      </c>
      <c r="U76" s="57" t="str">
        <f t="shared" si="11"/>
        <v>Different Rationale</v>
      </c>
      <c r="V76" s="112" t="s">
        <v>524</v>
      </c>
      <c r="W76" s="53" t="s">
        <v>51</v>
      </c>
      <c r="X76" s="43" t="s">
        <v>72</v>
      </c>
      <c r="Y76" s="41"/>
      <c r="Z76" s="52" t="s">
        <v>50</v>
      </c>
      <c r="AA76" s="53" t="s">
        <v>51</v>
      </c>
      <c r="AB76" s="54"/>
      <c r="AC76" s="14"/>
      <c r="AD76" s="55" t="str">
        <f t="shared" si="12"/>
        <v>Emily's Protocol Word Doc</v>
      </c>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row>
    <row r="77" ht="138.0" customHeight="1">
      <c r="A77" s="108" t="s">
        <v>1814</v>
      </c>
      <c r="B77" s="43" t="s">
        <v>1815</v>
      </c>
      <c r="C77" s="43" t="s">
        <v>1816</v>
      </c>
      <c r="D77" s="109" t="s">
        <v>822</v>
      </c>
      <c r="E77" s="48">
        <v>43621.166666666664</v>
      </c>
      <c r="F77" s="48">
        <v>43621.65555555555</v>
      </c>
      <c r="G77" s="43" t="s">
        <v>59</v>
      </c>
      <c r="H77" s="43" t="s">
        <v>1817</v>
      </c>
      <c r="I77" s="43" t="s">
        <v>215</v>
      </c>
      <c r="J77" s="43" t="s">
        <v>62</v>
      </c>
      <c r="K77" s="43" t="s">
        <v>1818</v>
      </c>
      <c r="L77" s="110" t="s">
        <v>1819</v>
      </c>
      <c r="M77" s="43" t="s">
        <v>1820</v>
      </c>
      <c r="N77" s="43" t="s">
        <v>1821</v>
      </c>
      <c r="O77" s="43" t="s">
        <v>1822</v>
      </c>
      <c r="P77" s="43" t="s">
        <v>1823</v>
      </c>
      <c r="Q77" s="43" t="s">
        <v>1824</v>
      </c>
      <c r="R77" s="43" t="s">
        <v>46</v>
      </c>
      <c r="S77" s="111"/>
      <c r="T77" s="56" t="str">
        <f t="shared" si="10"/>
        <v>Same Decision</v>
      </c>
      <c r="U77" s="57" t="str">
        <f t="shared" si="11"/>
        <v>Different Rationale</v>
      </c>
      <c r="V77" s="112" t="s">
        <v>524</v>
      </c>
      <c r="W77" s="53" t="s">
        <v>51</v>
      </c>
      <c r="X77" s="43" t="s">
        <v>72</v>
      </c>
      <c r="Y77" s="41"/>
      <c r="Z77" s="52" t="s">
        <v>50</v>
      </c>
      <c r="AA77" s="53" t="s">
        <v>51</v>
      </c>
      <c r="AB77" s="54"/>
      <c r="AC77" s="14"/>
      <c r="AD77" s="55" t="str">
        <f t="shared" si="12"/>
        <v>Emily's Protocol Word Doc</v>
      </c>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row>
    <row r="78" ht="138.0" customHeight="1">
      <c r="A78" s="108" t="s">
        <v>1825</v>
      </c>
      <c r="B78" s="43" t="s">
        <v>1826</v>
      </c>
      <c r="C78" s="43" t="s">
        <v>1827</v>
      </c>
      <c r="D78" s="109" t="s">
        <v>822</v>
      </c>
      <c r="E78" s="48">
        <v>43614.166666666664</v>
      </c>
      <c r="F78" s="48">
        <v>43614.64166666667</v>
      </c>
      <c r="G78" s="43" t="s">
        <v>35</v>
      </c>
      <c r="H78" s="43" t="s">
        <v>1828</v>
      </c>
      <c r="I78" s="43" t="s">
        <v>1829</v>
      </c>
      <c r="J78" s="43" t="s">
        <v>62</v>
      </c>
      <c r="K78" s="43" t="s">
        <v>1830</v>
      </c>
      <c r="L78" s="110" t="s">
        <v>1831</v>
      </c>
      <c r="M78" s="43" t="s">
        <v>1832</v>
      </c>
      <c r="N78" s="43" t="s">
        <v>1833</v>
      </c>
      <c r="O78" s="43" t="s">
        <v>1834</v>
      </c>
      <c r="P78" s="43" t="s">
        <v>1835</v>
      </c>
      <c r="Q78" s="43" t="s">
        <v>1836</v>
      </c>
      <c r="R78" s="43" t="s">
        <v>144</v>
      </c>
      <c r="S78" s="111"/>
      <c r="T78" s="56" t="str">
        <f t="shared" si="10"/>
        <v>Same Decision</v>
      </c>
      <c r="U78" s="57" t="str">
        <f t="shared" si="11"/>
        <v>Different Rationale</v>
      </c>
      <c r="V78" s="112" t="s">
        <v>524</v>
      </c>
      <c r="W78" s="53" t="s">
        <v>51</v>
      </c>
      <c r="X78" s="43" t="s">
        <v>72</v>
      </c>
      <c r="Y78" s="41"/>
      <c r="Z78" s="52" t="s">
        <v>50</v>
      </c>
      <c r="AA78" s="53" t="s">
        <v>51</v>
      </c>
      <c r="AB78" s="54"/>
      <c r="AC78" s="14"/>
      <c r="AD78" s="55" t="str">
        <f t="shared" si="12"/>
        <v>Emily's Protocol Word Doc</v>
      </c>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row>
    <row r="79" ht="138.0" customHeight="1">
      <c r="A79" s="108" t="s">
        <v>1837</v>
      </c>
      <c r="B79" s="43" t="s">
        <v>1838</v>
      </c>
      <c r="C79" s="43" t="s">
        <v>1839</v>
      </c>
      <c r="D79" s="109" t="s">
        <v>834</v>
      </c>
      <c r="E79" s="48" t="s">
        <v>62</v>
      </c>
      <c r="F79" s="48">
        <v>43609.822222222225</v>
      </c>
      <c r="G79" s="43" t="s">
        <v>59</v>
      </c>
      <c r="H79" s="43" t="s">
        <v>1840</v>
      </c>
      <c r="I79" s="43" t="s">
        <v>1829</v>
      </c>
      <c r="J79" s="43" t="s">
        <v>62</v>
      </c>
      <c r="K79" s="43" t="s">
        <v>1830</v>
      </c>
      <c r="L79" s="110" t="s">
        <v>1831</v>
      </c>
      <c r="M79" s="43" t="s">
        <v>1841</v>
      </c>
      <c r="N79" s="43" t="s">
        <v>1833</v>
      </c>
      <c r="O79" s="43" t="s">
        <v>1834</v>
      </c>
      <c r="P79" s="43" t="s">
        <v>1835</v>
      </c>
      <c r="Q79" s="43" t="s">
        <v>1842</v>
      </c>
      <c r="R79" s="43" t="s">
        <v>552</v>
      </c>
      <c r="S79" s="111"/>
      <c r="T79" s="56" t="str">
        <f t="shared" si="10"/>
        <v>Same Decision</v>
      </c>
      <c r="U79" s="57" t="str">
        <f t="shared" si="11"/>
        <v>Different Rationale</v>
      </c>
      <c r="V79" s="112" t="s">
        <v>524</v>
      </c>
      <c r="W79" s="53" t="s">
        <v>51</v>
      </c>
      <c r="X79" s="43" t="s">
        <v>72</v>
      </c>
      <c r="Y79" s="41"/>
      <c r="Z79" s="52" t="s">
        <v>50</v>
      </c>
      <c r="AA79" s="53" t="s">
        <v>51</v>
      </c>
      <c r="AB79" s="54"/>
      <c r="AC79" s="14"/>
      <c r="AD79" s="55" t="str">
        <f t="shared" si="12"/>
        <v>Emily's Protocol Word Doc</v>
      </c>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row>
    <row r="80" ht="138.0" customHeight="1">
      <c r="A80" s="108" t="s">
        <v>1843</v>
      </c>
      <c r="B80" s="44" t="s">
        <v>1844</v>
      </c>
      <c r="C80" s="44" t="s">
        <v>1845</v>
      </c>
      <c r="D80" s="45" t="s">
        <v>822</v>
      </c>
      <c r="E80" s="150">
        <v>41386.166666666664</v>
      </c>
      <c r="F80" s="150">
        <v>43688.4375</v>
      </c>
      <c r="G80" s="44" t="s">
        <v>35</v>
      </c>
      <c r="H80" s="44" t="s">
        <v>1846</v>
      </c>
      <c r="I80" s="43" t="s">
        <v>1847</v>
      </c>
      <c r="J80" s="47" t="s">
        <v>37</v>
      </c>
      <c r="K80" s="47" t="s">
        <v>1848</v>
      </c>
      <c r="L80" s="151" t="s">
        <v>1849</v>
      </c>
      <c r="M80" s="43" t="s">
        <v>1850</v>
      </c>
      <c r="N80" s="43" t="s">
        <v>1851</v>
      </c>
      <c r="O80" s="47" t="s">
        <v>1852</v>
      </c>
      <c r="P80" s="47" t="s">
        <v>1853</v>
      </c>
      <c r="Q80" s="44" t="s">
        <v>1854</v>
      </c>
      <c r="R80" s="44" t="s">
        <v>1855</v>
      </c>
      <c r="S80" s="111"/>
      <c r="T80" s="56" t="str">
        <f t="shared" si="10"/>
        <v>Same Decision</v>
      </c>
      <c r="U80" s="57" t="str">
        <f t="shared" si="11"/>
        <v>Different Rationale</v>
      </c>
      <c r="V80" s="112" t="s">
        <v>524</v>
      </c>
      <c r="W80" s="53" t="s">
        <v>51</v>
      </c>
      <c r="X80" s="43" t="s">
        <v>396</v>
      </c>
      <c r="Y80" s="41"/>
      <c r="Z80" s="52" t="s">
        <v>50</v>
      </c>
      <c r="AA80" s="53" t="s">
        <v>51</v>
      </c>
      <c r="AB80" s="54"/>
      <c r="AC80" s="14"/>
      <c r="AD80" s="55" t="str">
        <f t="shared" si="12"/>
        <v>Emily's Protocol Word Doc</v>
      </c>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row>
    <row r="81" ht="138.0" customHeight="1">
      <c r="A81" s="108" t="s">
        <v>1856</v>
      </c>
      <c r="B81" s="43" t="s">
        <v>1857</v>
      </c>
      <c r="C81" s="43" t="s">
        <v>1858</v>
      </c>
      <c r="D81" s="109" t="s">
        <v>597</v>
      </c>
      <c r="E81" s="43" t="s">
        <v>62</v>
      </c>
      <c r="F81" s="48">
        <v>43624.850694444445</v>
      </c>
      <c r="G81" s="43" t="s">
        <v>808</v>
      </c>
      <c r="H81" s="43" t="s">
        <v>1859</v>
      </c>
      <c r="I81" s="43" t="s">
        <v>1860</v>
      </c>
      <c r="J81" s="43" t="s">
        <v>1861</v>
      </c>
      <c r="K81" s="43" t="s">
        <v>1862</v>
      </c>
      <c r="L81" s="110" t="s">
        <v>1863</v>
      </c>
      <c r="M81" s="43" t="s">
        <v>1864</v>
      </c>
      <c r="N81" s="43" t="s">
        <v>1865</v>
      </c>
      <c r="O81" s="43" t="s">
        <v>1866</v>
      </c>
      <c r="P81" s="43" t="s">
        <v>1867</v>
      </c>
      <c r="Q81" s="43" t="s">
        <v>1868</v>
      </c>
      <c r="R81" s="43" t="s">
        <v>552</v>
      </c>
      <c r="S81" s="111"/>
      <c r="T81" s="56" t="str">
        <f t="shared" si="10"/>
        <v>Same Decision</v>
      </c>
      <c r="U81" s="57" t="str">
        <f t="shared" si="11"/>
        <v>Different Rationale</v>
      </c>
      <c r="V81" s="112" t="s">
        <v>524</v>
      </c>
      <c r="W81" s="53" t="s">
        <v>51</v>
      </c>
      <c r="X81" s="43" t="s">
        <v>72</v>
      </c>
      <c r="Y81" s="41"/>
      <c r="Z81" s="52" t="s">
        <v>50</v>
      </c>
      <c r="AA81" s="53" t="s">
        <v>51</v>
      </c>
      <c r="AB81" s="54"/>
      <c r="AC81" s="14"/>
      <c r="AD81" s="55" t="str">
        <f t="shared" si="12"/>
        <v>Emily's Protocol Word Doc</v>
      </c>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row>
    <row r="82" ht="138.0" customHeight="1">
      <c r="A82" s="108" t="s">
        <v>1869</v>
      </c>
      <c r="B82" s="43" t="s">
        <v>1870</v>
      </c>
      <c r="C82" s="43" t="s">
        <v>1871</v>
      </c>
      <c r="D82" s="109" t="s">
        <v>120</v>
      </c>
      <c r="E82" s="48" t="s">
        <v>62</v>
      </c>
      <c r="F82" s="48">
        <v>43620.91111111111</v>
      </c>
      <c r="G82" s="43" t="s">
        <v>59</v>
      </c>
      <c r="H82" s="43" t="s">
        <v>1872</v>
      </c>
      <c r="I82" s="43" t="s">
        <v>1873</v>
      </c>
      <c r="J82" s="43" t="s">
        <v>1874</v>
      </c>
      <c r="K82" s="43" t="s">
        <v>1870</v>
      </c>
      <c r="L82" s="110" t="s">
        <v>1875</v>
      </c>
      <c r="M82" s="43" t="s">
        <v>1876</v>
      </c>
      <c r="N82" s="43" t="s">
        <v>1877</v>
      </c>
      <c r="O82" s="43" t="s">
        <v>1878</v>
      </c>
      <c r="P82" s="43" t="s">
        <v>1879</v>
      </c>
      <c r="Q82" s="43" t="s">
        <v>1880</v>
      </c>
      <c r="R82" s="43" t="s">
        <v>115</v>
      </c>
      <c r="S82" s="111"/>
      <c r="T82" s="56" t="str">
        <f t="shared" si="10"/>
        <v>Same Decision</v>
      </c>
      <c r="U82" s="57" t="str">
        <f t="shared" si="11"/>
        <v>Different Rationale</v>
      </c>
      <c r="V82" s="112" t="s">
        <v>524</v>
      </c>
      <c r="W82" s="53" t="s">
        <v>51</v>
      </c>
      <c r="X82" s="43" t="s">
        <v>72</v>
      </c>
      <c r="Y82" s="41"/>
      <c r="Z82" s="52" t="s">
        <v>50</v>
      </c>
      <c r="AA82" s="53" t="s">
        <v>51</v>
      </c>
      <c r="AB82" s="54"/>
      <c r="AC82" s="14"/>
      <c r="AD82" s="55" t="str">
        <f t="shared" si="12"/>
        <v>Emily's Protocol Word Doc</v>
      </c>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row>
    <row r="83" ht="138.0" customHeight="1">
      <c r="A83" s="13" t="s">
        <v>1881</v>
      </c>
      <c r="B83" s="14" t="s">
        <v>1882</v>
      </c>
      <c r="C83" s="15" t="s">
        <v>1883</v>
      </c>
      <c r="D83" s="16" t="s">
        <v>1884</v>
      </c>
      <c r="E83" s="17">
        <v>41414.166666666664</v>
      </c>
      <c r="F83" s="17">
        <v>42564.75</v>
      </c>
      <c r="G83" s="15" t="s">
        <v>35</v>
      </c>
      <c r="H83" s="15" t="s">
        <v>1885</v>
      </c>
      <c r="I83" s="15" t="s">
        <v>979</v>
      </c>
      <c r="J83" s="15" t="s">
        <v>1886</v>
      </c>
      <c r="K83" s="15" t="s">
        <v>1887</v>
      </c>
      <c r="L83" s="15" t="s">
        <v>1888</v>
      </c>
      <c r="M83" s="15" t="s">
        <v>1889</v>
      </c>
      <c r="N83" s="15" t="s">
        <v>1890</v>
      </c>
      <c r="O83" s="15" t="s">
        <v>1891</v>
      </c>
      <c r="P83" s="15" t="s">
        <v>1892</v>
      </c>
      <c r="Q83" s="18" t="s">
        <v>1893</v>
      </c>
      <c r="R83" s="18" t="s">
        <v>1894</v>
      </c>
      <c r="S83" s="19" t="s">
        <v>47</v>
      </c>
      <c r="T83" s="20" t="str">
        <f t="shared" si="10"/>
        <v>Same Decision</v>
      </c>
      <c r="U83" s="34" t="str">
        <f t="shared" si="11"/>
        <v>Same Rationale</v>
      </c>
      <c r="V83" s="22" t="s">
        <v>50</v>
      </c>
      <c r="W83" s="143" t="s">
        <v>591</v>
      </c>
      <c r="X83" s="24"/>
      <c r="Y83" s="41"/>
      <c r="Z83" s="26" t="s">
        <v>53</v>
      </c>
      <c r="AA83" s="143" t="s">
        <v>591</v>
      </c>
      <c r="AB83" s="24"/>
      <c r="AC83" s="14"/>
      <c r="AD83" s="28" t="str">
        <f t="shared" ref="AD83:AD95" si="25">HYPERLINK("https://docs.google.com/document/d/1vgJGancMRWOC5fpG_XZKlmvZ036cG_5jw0TJteY-90E/edit","Brian's Review Sheet")</f>
        <v>Brian's Review Sheet</v>
      </c>
      <c r="AE83" s="149" t="s">
        <v>51</v>
      </c>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row>
    <row r="84" ht="138.0" customHeight="1">
      <c r="A84" s="13" t="s">
        <v>1895</v>
      </c>
      <c r="B84" s="14" t="s">
        <v>1896</v>
      </c>
      <c r="C84" s="15" t="s">
        <v>1897</v>
      </c>
      <c r="D84" s="16" t="s">
        <v>148</v>
      </c>
      <c r="E84" s="17">
        <v>41499.166666666664</v>
      </c>
      <c r="F84" s="17">
        <v>43688.438888888886</v>
      </c>
      <c r="G84" s="15" t="s">
        <v>35</v>
      </c>
      <c r="H84" s="15" t="s">
        <v>1898</v>
      </c>
      <c r="I84" s="15" t="s">
        <v>1899</v>
      </c>
      <c r="J84" s="15" t="s">
        <v>1900</v>
      </c>
      <c r="K84" s="15" t="s">
        <v>1901</v>
      </c>
      <c r="L84" s="15" t="s">
        <v>1902</v>
      </c>
      <c r="M84" s="15" t="s">
        <v>1903</v>
      </c>
      <c r="N84" s="15" t="s">
        <v>1904</v>
      </c>
      <c r="O84" s="15" t="s">
        <v>1905</v>
      </c>
      <c r="P84" s="15" t="s">
        <v>1906</v>
      </c>
      <c r="Q84" s="18" t="s">
        <v>1907</v>
      </c>
      <c r="R84" s="18" t="s">
        <v>635</v>
      </c>
      <c r="S84" s="19" t="s">
        <v>47</v>
      </c>
      <c r="T84" s="20" t="str">
        <f t="shared" si="10"/>
        <v>Same Decision</v>
      </c>
      <c r="U84" s="34" t="str">
        <f t="shared" si="11"/>
        <v>Same Rationale</v>
      </c>
      <c r="V84" s="22" t="s">
        <v>50</v>
      </c>
      <c r="W84" s="143" t="s">
        <v>591</v>
      </c>
      <c r="X84" s="24"/>
      <c r="Y84" s="41"/>
      <c r="Z84" s="26" t="s">
        <v>53</v>
      </c>
      <c r="AA84" s="143" t="s">
        <v>591</v>
      </c>
      <c r="AB84" s="24"/>
      <c r="AC84" s="14"/>
      <c r="AD84" s="28" t="str">
        <f t="shared" si="25"/>
        <v>Brian's Review Sheet</v>
      </c>
      <c r="AE84" s="149" t="s">
        <v>673</v>
      </c>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row>
    <row r="85" ht="138.0" customHeight="1">
      <c r="A85" s="13" t="s">
        <v>1908</v>
      </c>
      <c r="B85" s="14" t="s">
        <v>1909</v>
      </c>
      <c r="C85" s="15" t="s">
        <v>1910</v>
      </c>
      <c r="D85" s="16" t="s">
        <v>1911</v>
      </c>
      <c r="E85" s="17">
        <v>41493.166666666664</v>
      </c>
      <c r="F85" s="17">
        <v>41709.754166666666</v>
      </c>
      <c r="G85" s="15" t="s">
        <v>35</v>
      </c>
      <c r="H85" s="15" t="s">
        <v>37</v>
      </c>
      <c r="I85" s="15" t="s">
        <v>1912</v>
      </c>
      <c r="J85" s="15" t="s">
        <v>62</v>
      </c>
      <c r="K85" s="15" t="s">
        <v>1913</v>
      </c>
      <c r="L85" s="15" t="s">
        <v>1914</v>
      </c>
      <c r="M85" s="15" t="s">
        <v>1915</v>
      </c>
      <c r="N85" s="15" t="s">
        <v>1916</v>
      </c>
      <c r="O85" s="15" t="s">
        <v>1917</v>
      </c>
      <c r="P85" s="15" t="s">
        <v>1918</v>
      </c>
      <c r="Q85" s="18" t="s">
        <v>1919</v>
      </c>
      <c r="R85" s="18" t="s">
        <v>371</v>
      </c>
      <c r="S85" s="19" t="s">
        <v>47</v>
      </c>
      <c r="T85" s="20" t="str">
        <f t="shared" si="10"/>
        <v>Same Decision</v>
      </c>
      <c r="U85" s="34" t="str">
        <f t="shared" si="11"/>
        <v>Same Rationale</v>
      </c>
      <c r="V85" s="22" t="s">
        <v>50</v>
      </c>
      <c r="W85" s="143" t="s">
        <v>591</v>
      </c>
      <c r="X85" s="24"/>
      <c r="Y85" s="41"/>
      <c r="Z85" s="26" t="s">
        <v>53</v>
      </c>
      <c r="AA85" s="143" t="s">
        <v>591</v>
      </c>
      <c r="AB85" s="24"/>
      <c r="AC85" s="14"/>
      <c r="AD85" s="28" t="str">
        <f t="shared" si="25"/>
        <v>Brian's Review Sheet</v>
      </c>
      <c r="AE85" s="149" t="s">
        <v>673</v>
      </c>
      <c r="AF85" s="152"/>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141"/>
      <c r="BH85" s="141"/>
      <c r="BI85" s="141"/>
      <c r="BJ85" s="141"/>
      <c r="BK85" s="141"/>
      <c r="BL85" s="141"/>
      <c r="BM85" s="141"/>
    </row>
    <row r="86" ht="138.0" customHeight="1">
      <c r="A86" s="13" t="s">
        <v>1920</v>
      </c>
      <c r="B86" s="14" t="s">
        <v>1921</v>
      </c>
      <c r="C86" s="15" t="s">
        <v>846</v>
      </c>
      <c r="D86" s="16" t="s">
        <v>148</v>
      </c>
      <c r="E86" s="17">
        <v>41533.166666666664</v>
      </c>
      <c r="F86" s="17">
        <v>42564.76666666667</v>
      </c>
      <c r="G86" s="15" t="s">
        <v>35</v>
      </c>
      <c r="H86" s="15" t="s">
        <v>1922</v>
      </c>
      <c r="I86" s="15" t="s">
        <v>1923</v>
      </c>
      <c r="J86" s="15" t="s">
        <v>62</v>
      </c>
      <c r="K86" s="15" t="s">
        <v>1924</v>
      </c>
      <c r="L86" s="15" t="s">
        <v>1925</v>
      </c>
      <c r="M86" s="15" t="s">
        <v>1926</v>
      </c>
      <c r="N86" s="15" t="s">
        <v>1927</v>
      </c>
      <c r="O86" s="15" t="s">
        <v>1928</v>
      </c>
      <c r="P86" s="15" t="s">
        <v>1929</v>
      </c>
      <c r="Q86" s="18" t="s">
        <v>1930</v>
      </c>
      <c r="R86" s="18" t="s">
        <v>1931</v>
      </c>
      <c r="S86" s="19" t="s">
        <v>47</v>
      </c>
      <c r="T86" s="20" t="str">
        <f t="shared" si="10"/>
        <v>Same Decision</v>
      </c>
      <c r="U86" s="34" t="str">
        <f t="shared" si="11"/>
        <v>Same Rationale</v>
      </c>
      <c r="V86" s="22" t="s">
        <v>50</v>
      </c>
      <c r="W86" s="143" t="s">
        <v>591</v>
      </c>
      <c r="X86" s="24"/>
      <c r="Y86" s="41"/>
      <c r="Z86" s="26" t="s">
        <v>53</v>
      </c>
      <c r="AA86" s="143" t="s">
        <v>591</v>
      </c>
      <c r="AB86" s="24"/>
      <c r="AC86" s="14"/>
      <c r="AD86" s="28" t="str">
        <f t="shared" si="25"/>
        <v>Brian's Review Sheet</v>
      </c>
      <c r="AE86" s="149" t="s">
        <v>673</v>
      </c>
      <c r="AF86" s="152"/>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c r="BE86" s="141"/>
      <c r="BF86" s="141"/>
      <c r="BG86" s="141"/>
      <c r="BH86" s="141"/>
      <c r="BI86" s="141"/>
      <c r="BJ86" s="141"/>
      <c r="BK86" s="141"/>
      <c r="BL86" s="141"/>
      <c r="BM86" s="141"/>
    </row>
    <row r="87" ht="138.0" customHeight="1">
      <c r="A87" s="13" t="s">
        <v>1932</v>
      </c>
      <c r="B87" s="14" t="s">
        <v>1933</v>
      </c>
      <c r="C87" s="15" t="s">
        <v>1934</v>
      </c>
      <c r="D87" s="16" t="s">
        <v>582</v>
      </c>
      <c r="E87" s="17">
        <v>41576.166666666664</v>
      </c>
      <c r="F87" s="17">
        <v>42564.76736111111</v>
      </c>
      <c r="G87" s="15" t="s">
        <v>35</v>
      </c>
      <c r="H87" s="15" t="s">
        <v>1935</v>
      </c>
      <c r="I87" s="15" t="s">
        <v>1936</v>
      </c>
      <c r="J87" s="15" t="s">
        <v>62</v>
      </c>
      <c r="K87" s="15" t="s">
        <v>1937</v>
      </c>
      <c r="L87" s="15" t="s">
        <v>1938</v>
      </c>
      <c r="M87" s="15" t="s">
        <v>1939</v>
      </c>
      <c r="N87" s="15" t="s">
        <v>1940</v>
      </c>
      <c r="O87" s="15" t="s">
        <v>1941</v>
      </c>
      <c r="P87" s="15" t="s">
        <v>1942</v>
      </c>
      <c r="Q87" s="18" t="s">
        <v>1943</v>
      </c>
      <c r="R87" s="18" t="s">
        <v>223</v>
      </c>
      <c r="S87" s="19" t="s">
        <v>47</v>
      </c>
      <c r="T87" s="20" t="str">
        <f t="shared" si="10"/>
        <v>Same Decision</v>
      </c>
      <c r="U87" s="34" t="str">
        <f t="shared" si="11"/>
        <v>Same Rationale</v>
      </c>
      <c r="V87" s="22" t="s">
        <v>50</v>
      </c>
      <c r="W87" s="143" t="s">
        <v>591</v>
      </c>
      <c r="X87" s="24"/>
      <c r="Y87" s="41"/>
      <c r="Z87" s="26" t="s">
        <v>53</v>
      </c>
      <c r="AA87" s="143" t="s">
        <v>591</v>
      </c>
      <c r="AB87" s="24"/>
      <c r="AC87" s="14"/>
      <c r="AD87" s="28" t="str">
        <f t="shared" si="25"/>
        <v>Brian's Review Sheet</v>
      </c>
      <c r="AE87" s="149" t="s">
        <v>673</v>
      </c>
      <c r="AF87" s="152"/>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c r="BE87" s="141"/>
      <c r="BF87" s="141"/>
      <c r="BG87" s="141"/>
      <c r="BH87" s="141"/>
      <c r="BI87" s="141"/>
      <c r="BJ87" s="141"/>
      <c r="BK87" s="141"/>
      <c r="BL87" s="141"/>
      <c r="BM87" s="141"/>
    </row>
    <row r="88" ht="138.0" customHeight="1">
      <c r="A88" s="13" t="s">
        <v>1944</v>
      </c>
      <c r="B88" s="14" t="s">
        <v>1945</v>
      </c>
      <c r="C88" s="15" t="s">
        <v>1946</v>
      </c>
      <c r="D88" s="16" t="s">
        <v>34</v>
      </c>
      <c r="E88" s="17">
        <v>41627.208333333336</v>
      </c>
      <c r="F88" s="17">
        <v>42724.47222222222</v>
      </c>
      <c r="G88" s="15" t="s">
        <v>59</v>
      </c>
      <c r="H88" s="15" t="s">
        <v>1947</v>
      </c>
      <c r="I88" s="15" t="s">
        <v>1948</v>
      </c>
      <c r="J88" s="15" t="s">
        <v>1949</v>
      </c>
      <c r="K88" s="15" t="s">
        <v>1950</v>
      </c>
      <c r="L88" s="15" t="s">
        <v>1951</v>
      </c>
      <c r="M88" s="15" t="s">
        <v>1952</v>
      </c>
      <c r="N88" s="15" t="s">
        <v>1953</v>
      </c>
      <c r="O88" s="15" t="s">
        <v>1954</v>
      </c>
      <c r="P88" s="15" t="s">
        <v>1955</v>
      </c>
      <c r="Q88" s="18" t="s">
        <v>1956</v>
      </c>
      <c r="R88" s="18" t="s">
        <v>144</v>
      </c>
      <c r="S88" s="19" t="s">
        <v>47</v>
      </c>
      <c r="T88" s="20" t="str">
        <f t="shared" si="10"/>
        <v>Same Decision</v>
      </c>
      <c r="U88" s="34" t="str">
        <f t="shared" si="11"/>
        <v>Same Rationale</v>
      </c>
      <c r="V88" s="22" t="s">
        <v>50</v>
      </c>
      <c r="W88" s="143" t="s">
        <v>591</v>
      </c>
      <c r="X88" s="24"/>
      <c r="Y88" s="41"/>
      <c r="Z88" s="26" t="s">
        <v>53</v>
      </c>
      <c r="AA88" s="143" t="s">
        <v>591</v>
      </c>
      <c r="AB88" s="24"/>
      <c r="AC88" s="14"/>
      <c r="AD88" s="28" t="str">
        <f t="shared" si="25"/>
        <v>Brian's Review Sheet</v>
      </c>
      <c r="AE88" s="149" t="s">
        <v>673</v>
      </c>
      <c r="AF88" s="152"/>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c r="BE88" s="141"/>
      <c r="BF88" s="141"/>
      <c r="BG88" s="141"/>
      <c r="BH88" s="141"/>
      <c r="BI88" s="141"/>
      <c r="BJ88" s="141"/>
      <c r="BK88" s="141"/>
      <c r="BL88" s="141"/>
      <c r="BM88" s="141"/>
    </row>
    <row r="89" ht="138.0" customHeight="1">
      <c r="A89" s="13" t="s">
        <v>1957</v>
      </c>
      <c r="B89" s="14" t="s">
        <v>1958</v>
      </c>
      <c r="C89" s="15" t="s">
        <v>1959</v>
      </c>
      <c r="D89" s="16" t="s">
        <v>597</v>
      </c>
      <c r="E89" s="17">
        <v>41835.166666666664</v>
      </c>
      <c r="F89" s="17">
        <v>42932.430555555555</v>
      </c>
      <c r="G89" s="15" t="s">
        <v>59</v>
      </c>
      <c r="H89" s="15" t="s">
        <v>1960</v>
      </c>
      <c r="I89" s="15" t="s">
        <v>1961</v>
      </c>
      <c r="J89" s="15" t="s">
        <v>62</v>
      </c>
      <c r="K89" s="15" t="s">
        <v>1962</v>
      </c>
      <c r="L89" s="15" t="s">
        <v>1963</v>
      </c>
      <c r="M89" s="15" t="s">
        <v>1964</v>
      </c>
      <c r="N89" s="15" t="s">
        <v>1965</v>
      </c>
      <c r="O89" s="15" t="s">
        <v>1966</v>
      </c>
      <c r="P89" s="15" t="s">
        <v>1967</v>
      </c>
      <c r="Q89" s="18" t="s">
        <v>1968</v>
      </c>
      <c r="R89" s="18" t="s">
        <v>1894</v>
      </c>
      <c r="S89" s="19" t="s">
        <v>47</v>
      </c>
      <c r="T89" s="20" t="str">
        <f t="shared" si="10"/>
        <v>Same Decision</v>
      </c>
      <c r="U89" s="34" t="str">
        <f t="shared" si="11"/>
        <v>Same Rationale</v>
      </c>
      <c r="V89" s="22" t="s">
        <v>50</v>
      </c>
      <c r="W89" s="143" t="s">
        <v>591</v>
      </c>
      <c r="X89" s="24"/>
      <c r="Y89" s="41"/>
      <c r="Z89" s="26" t="s">
        <v>53</v>
      </c>
      <c r="AA89" s="143" t="s">
        <v>591</v>
      </c>
      <c r="AB89" s="24"/>
      <c r="AC89" s="14"/>
      <c r="AD89" s="28" t="str">
        <f t="shared" si="25"/>
        <v>Brian's Review Sheet</v>
      </c>
      <c r="AE89" s="149" t="s">
        <v>51</v>
      </c>
      <c r="AF89" s="152"/>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c r="BE89" s="141"/>
      <c r="BF89" s="141"/>
      <c r="BG89" s="141"/>
      <c r="BH89" s="141"/>
      <c r="BI89" s="141"/>
      <c r="BJ89" s="141"/>
      <c r="BK89" s="141"/>
      <c r="BL89" s="141"/>
      <c r="BM89" s="141"/>
    </row>
    <row r="90" ht="138.0" customHeight="1">
      <c r="A90" s="13" t="s">
        <v>1969</v>
      </c>
      <c r="B90" s="14" t="s">
        <v>1970</v>
      </c>
      <c r="C90" s="15" t="s">
        <v>1971</v>
      </c>
      <c r="D90" s="16" t="s">
        <v>120</v>
      </c>
      <c r="E90" s="17">
        <v>42504.166666666664</v>
      </c>
      <c r="F90" s="17">
        <v>43479.677083333336</v>
      </c>
      <c r="G90" s="15" t="s">
        <v>35</v>
      </c>
      <c r="H90" s="15" t="s">
        <v>1972</v>
      </c>
      <c r="I90" s="15" t="s">
        <v>1973</v>
      </c>
      <c r="J90" s="15" t="s">
        <v>1974</v>
      </c>
      <c r="K90" s="15" t="s">
        <v>1975</v>
      </c>
      <c r="L90" s="15" t="s">
        <v>1976</v>
      </c>
      <c r="M90" s="15" t="s">
        <v>1977</v>
      </c>
      <c r="N90" s="15" t="s">
        <v>1978</v>
      </c>
      <c r="O90" s="15" t="s">
        <v>1979</v>
      </c>
      <c r="P90" s="15" t="s">
        <v>1980</v>
      </c>
      <c r="Q90" s="18" t="s">
        <v>1981</v>
      </c>
      <c r="R90" s="18" t="s">
        <v>1931</v>
      </c>
      <c r="S90" s="19" t="s">
        <v>47</v>
      </c>
      <c r="T90" s="20" t="str">
        <f t="shared" si="10"/>
        <v>Same Decision</v>
      </c>
      <c r="U90" s="34" t="str">
        <f t="shared" si="11"/>
        <v>Same Rationale</v>
      </c>
      <c r="V90" s="22" t="s">
        <v>50</v>
      </c>
      <c r="W90" s="143" t="s">
        <v>591</v>
      </c>
      <c r="X90" s="24"/>
      <c r="Y90" s="41"/>
      <c r="Z90" s="26" t="s">
        <v>53</v>
      </c>
      <c r="AA90" s="143" t="s">
        <v>591</v>
      </c>
      <c r="AB90" s="24"/>
      <c r="AC90" s="14"/>
      <c r="AD90" s="28" t="str">
        <f t="shared" si="25"/>
        <v>Brian's Review Sheet</v>
      </c>
      <c r="AE90" s="149" t="s">
        <v>51</v>
      </c>
      <c r="AF90" s="152"/>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c r="BD90" s="141"/>
      <c r="BE90" s="141"/>
      <c r="BF90" s="141"/>
      <c r="BG90" s="141"/>
      <c r="BH90" s="141"/>
      <c r="BI90" s="141"/>
      <c r="BJ90" s="141"/>
      <c r="BK90" s="141"/>
      <c r="BL90" s="141"/>
      <c r="BM90" s="141"/>
    </row>
    <row r="91" ht="138.0" customHeight="1">
      <c r="A91" s="13" t="s">
        <v>1982</v>
      </c>
      <c r="B91" s="14" t="s">
        <v>1983</v>
      </c>
      <c r="C91" s="15" t="s">
        <v>1984</v>
      </c>
      <c r="D91" s="16" t="s">
        <v>1985</v>
      </c>
      <c r="E91" s="17">
        <v>42076.166666666664</v>
      </c>
      <c r="F91" s="17">
        <v>42564.790972222225</v>
      </c>
      <c r="G91" s="15" t="s">
        <v>35</v>
      </c>
      <c r="H91" s="15" t="s">
        <v>1986</v>
      </c>
      <c r="I91" s="15" t="s">
        <v>1987</v>
      </c>
      <c r="J91" s="15" t="s">
        <v>62</v>
      </c>
      <c r="K91" s="15" t="s">
        <v>1988</v>
      </c>
      <c r="L91" s="15" t="s">
        <v>1989</v>
      </c>
      <c r="M91" s="15" t="s">
        <v>1990</v>
      </c>
      <c r="N91" s="15" t="s">
        <v>1991</v>
      </c>
      <c r="O91" s="15" t="s">
        <v>1992</v>
      </c>
      <c r="P91" s="15" t="s">
        <v>1993</v>
      </c>
      <c r="Q91" s="18" t="s">
        <v>1994</v>
      </c>
      <c r="R91" s="18" t="s">
        <v>86</v>
      </c>
      <c r="S91" s="19" t="s">
        <v>47</v>
      </c>
      <c r="T91" s="20" t="str">
        <f t="shared" si="10"/>
        <v>Same Decision</v>
      </c>
      <c r="U91" s="34" t="str">
        <f t="shared" si="11"/>
        <v>Same Rationale</v>
      </c>
      <c r="V91" s="22" t="s">
        <v>50</v>
      </c>
      <c r="W91" s="143" t="s">
        <v>591</v>
      </c>
      <c r="X91" s="24"/>
      <c r="Y91" s="41"/>
      <c r="Z91" s="26" t="s">
        <v>53</v>
      </c>
      <c r="AA91" s="143" t="s">
        <v>591</v>
      </c>
      <c r="AB91" s="24"/>
      <c r="AC91" s="14"/>
      <c r="AD91" s="28" t="str">
        <f t="shared" si="25"/>
        <v>Brian's Review Sheet</v>
      </c>
      <c r="AE91" s="149" t="s">
        <v>673</v>
      </c>
      <c r="AF91" s="152"/>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c r="BD91" s="141"/>
      <c r="BE91" s="141"/>
      <c r="BF91" s="141"/>
      <c r="BG91" s="141"/>
      <c r="BH91" s="141"/>
      <c r="BI91" s="141"/>
      <c r="BJ91" s="141"/>
      <c r="BK91" s="141"/>
      <c r="BL91" s="141"/>
      <c r="BM91" s="141"/>
    </row>
    <row r="92" ht="138.0" customHeight="1">
      <c r="A92" s="13" t="s">
        <v>1995</v>
      </c>
      <c r="B92" s="14" t="s">
        <v>1996</v>
      </c>
      <c r="C92" s="15" t="s">
        <v>1997</v>
      </c>
      <c r="D92" s="16" t="s">
        <v>160</v>
      </c>
      <c r="E92" s="15" t="s">
        <v>62</v>
      </c>
      <c r="F92" s="17">
        <v>42523.45138888889</v>
      </c>
      <c r="G92" s="15" t="s">
        <v>59</v>
      </c>
      <c r="H92" s="15" t="s">
        <v>1998</v>
      </c>
      <c r="I92" s="15" t="s">
        <v>1999</v>
      </c>
      <c r="J92" s="15" t="s">
        <v>62</v>
      </c>
      <c r="K92" s="15" t="s">
        <v>2000</v>
      </c>
      <c r="L92" s="15" t="s">
        <v>2001</v>
      </c>
      <c r="M92" s="15" t="s">
        <v>2002</v>
      </c>
      <c r="N92" s="15" t="s">
        <v>2003</v>
      </c>
      <c r="O92" s="15" t="s">
        <v>2004</v>
      </c>
      <c r="P92" s="15" t="s">
        <v>2005</v>
      </c>
      <c r="Q92" s="18" t="s">
        <v>2006</v>
      </c>
      <c r="R92" s="18" t="s">
        <v>552</v>
      </c>
      <c r="S92" s="19" t="s">
        <v>47</v>
      </c>
      <c r="T92" s="20" t="str">
        <f t="shared" si="10"/>
        <v>Same Decision</v>
      </c>
      <c r="U92" s="34" t="str">
        <f t="shared" si="11"/>
        <v>Same Rationale</v>
      </c>
      <c r="V92" s="22" t="s">
        <v>50</v>
      </c>
      <c r="W92" s="143" t="s">
        <v>591</v>
      </c>
      <c r="X92" s="24"/>
      <c r="Y92" s="41"/>
      <c r="Z92" s="26" t="s">
        <v>53</v>
      </c>
      <c r="AA92" s="143" t="s">
        <v>591</v>
      </c>
      <c r="AB92" s="24"/>
      <c r="AC92" s="14"/>
      <c r="AD92" s="28" t="str">
        <f t="shared" si="25"/>
        <v>Brian's Review Sheet</v>
      </c>
      <c r="AE92" s="149" t="s">
        <v>673</v>
      </c>
      <c r="AF92" s="152"/>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c r="BD92" s="141"/>
      <c r="BE92" s="141"/>
      <c r="BF92" s="141"/>
      <c r="BG92" s="141"/>
      <c r="BH92" s="141"/>
      <c r="BI92" s="141"/>
      <c r="BJ92" s="141"/>
      <c r="BK92" s="141"/>
      <c r="BL92" s="141"/>
      <c r="BM92" s="141"/>
    </row>
    <row r="93" ht="138.0" customHeight="1">
      <c r="A93" s="13" t="s">
        <v>2007</v>
      </c>
      <c r="B93" s="14" t="s">
        <v>2008</v>
      </c>
      <c r="C93" s="15" t="s">
        <v>2009</v>
      </c>
      <c r="D93" s="16" t="s">
        <v>597</v>
      </c>
      <c r="E93" s="17">
        <v>42516.166666666664</v>
      </c>
      <c r="F93" s="17">
        <v>43136.82708333333</v>
      </c>
      <c r="G93" s="15" t="s">
        <v>35</v>
      </c>
      <c r="H93" s="15" t="s">
        <v>2010</v>
      </c>
      <c r="I93" s="15" t="s">
        <v>979</v>
      </c>
      <c r="J93" s="15" t="s">
        <v>62</v>
      </c>
      <c r="K93" s="15" t="s">
        <v>2011</v>
      </c>
      <c r="L93" s="15" t="s">
        <v>2012</v>
      </c>
      <c r="M93" s="15" t="s">
        <v>2013</v>
      </c>
      <c r="N93" s="15" t="s">
        <v>2014</v>
      </c>
      <c r="O93" s="15" t="s">
        <v>2015</v>
      </c>
      <c r="P93" s="15" t="s">
        <v>2016</v>
      </c>
      <c r="Q93" s="18" t="s">
        <v>2017</v>
      </c>
      <c r="R93" s="18" t="s">
        <v>2018</v>
      </c>
      <c r="S93" s="19" t="s">
        <v>47</v>
      </c>
      <c r="T93" s="20" t="str">
        <f t="shared" ref="T93:T94" si="26">IFS(#REF!=#REF!,"Same Decision", TRUE, "Diff. Decisions")</f>
        <v>#REF!</v>
      </c>
      <c r="U93" s="34" t="str">
        <f t="shared" ref="U93:U94" si="27">IFS(#REF!=#REF!,"Same Rationale", TRUE, "Different Rationale")</f>
        <v>#REF!</v>
      </c>
      <c r="V93" s="22" t="s">
        <v>50</v>
      </c>
      <c r="W93" s="143" t="s">
        <v>591</v>
      </c>
      <c r="X93" s="24"/>
      <c r="Y93" s="41"/>
      <c r="Z93" s="26" t="s">
        <v>53</v>
      </c>
      <c r="AA93" s="143" t="s">
        <v>591</v>
      </c>
      <c r="AB93" s="24"/>
      <c r="AC93" s="14"/>
      <c r="AD93" s="28" t="str">
        <f t="shared" si="25"/>
        <v>Brian's Review Sheet</v>
      </c>
      <c r="AE93" s="149" t="s">
        <v>673</v>
      </c>
      <c r="AF93" s="152"/>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141"/>
      <c r="BH93" s="141"/>
      <c r="BI93" s="141"/>
      <c r="BJ93" s="141"/>
      <c r="BK93" s="141"/>
      <c r="BL93" s="141"/>
      <c r="BM93" s="141"/>
    </row>
    <row r="94" ht="138.0" customHeight="1">
      <c r="A94" s="13" t="s">
        <v>2019</v>
      </c>
      <c r="B94" s="14" t="s">
        <v>2020</v>
      </c>
      <c r="C94" s="15" t="s">
        <v>609</v>
      </c>
      <c r="D94" s="16" t="s">
        <v>610</v>
      </c>
      <c r="E94" s="17">
        <v>42473.166666666664</v>
      </c>
      <c r="F94" s="17">
        <v>43687.44027777778</v>
      </c>
      <c r="G94" s="15" t="s">
        <v>35</v>
      </c>
      <c r="H94" s="15" t="s">
        <v>2021</v>
      </c>
      <c r="I94" s="15" t="s">
        <v>2022</v>
      </c>
      <c r="J94" s="15" t="s">
        <v>2023</v>
      </c>
      <c r="K94" s="15" t="s">
        <v>2024</v>
      </c>
      <c r="L94" s="15" t="s">
        <v>2025</v>
      </c>
      <c r="M94" s="15" t="s">
        <v>2026</v>
      </c>
      <c r="N94" s="15" t="s">
        <v>2027</v>
      </c>
      <c r="O94" s="15" t="s">
        <v>2028</v>
      </c>
      <c r="P94" s="15" t="s">
        <v>2029</v>
      </c>
      <c r="Q94" s="18" t="s">
        <v>2030</v>
      </c>
      <c r="R94" s="18" t="s">
        <v>2031</v>
      </c>
      <c r="S94" s="19" t="s">
        <v>47</v>
      </c>
      <c r="T94" s="26" t="str">
        <f t="shared" si="26"/>
        <v>#REF!</v>
      </c>
      <c r="U94" s="38" t="str">
        <f t="shared" si="27"/>
        <v>#REF!</v>
      </c>
      <c r="V94" s="22" t="s">
        <v>50</v>
      </c>
      <c r="W94" s="143" t="s">
        <v>591</v>
      </c>
      <c r="X94" s="24"/>
      <c r="Y94" s="41"/>
      <c r="Z94" s="26" t="s">
        <v>53</v>
      </c>
      <c r="AA94" s="143" t="s">
        <v>591</v>
      </c>
      <c r="AB94" s="24"/>
      <c r="AC94" s="14"/>
      <c r="AD94" s="28" t="str">
        <f t="shared" si="25"/>
        <v>Brian's Review Sheet</v>
      </c>
      <c r="AE94" s="149" t="s">
        <v>673</v>
      </c>
      <c r="AF94" s="152"/>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c r="BD94" s="141"/>
      <c r="BE94" s="141"/>
      <c r="BF94" s="141"/>
      <c r="BG94" s="141"/>
      <c r="BH94" s="141"/>
      <c r="BI94" s="141"/>
      <c r="BJ94" s="141"/>
      <c r="BK94" s="141"/>
      <c r="BL94" s="141"/>
      <c r="BM94" s="141"/>
    </row>
    <row r="95" ht="138.0" customHeight="1">
      <c r="A95" s="13" t="s">
        <v>2032</v>
      </c>
      <c r="B95" s="14" t="s">
        <v>2033</v>
      </c>
      <c r="C95" s="15" t="s">
        <v>2034</v>
      </c>
      <c r="D95" s="16" t="s">
        <v>822</v>
      </c>
      <c r="E95" s="17">
        <v>42615.166666666664</v>
      </c>
      <c r="F95" s="17">
        <v>43560.634722222225</v>
      </c>
      <c r="G95" s="15" t="s">
        <v>35</v>
      </c>
      <c r="H95" s="15" t="s">
        <v>2035</v>
      </c>
      <c r="I95" s="15" t="s">
        <v>2036</v>
      </c>
      <c r="J95" s="15" t="s">
        <v>2037</v>
      </c>
      <c r="K95" s="15" t="s">
        <v>2038</v>
      </c>
      <c r="L95" s="15" t="s">
        <v>2039</v>
      </c>
      <c r="M95" s="15" t="s">
        <v>2040</v>
      </c>
      <c r="N95" s="15" t="s">
        <v>2041</v>
      </c>
      <c r="O95" s="15" t="s">
        <v>2042</v>
      </c>
      <c r="P95" s="15" t="s">
        <v>2043</v>
      </c>
      <c r="Q95" s="18" t="s">
        <v>2044</v>
      </c>
      <c r="R95" s="18" t="s">
        <v>767</v>
      </c>
      <c r="S95" s="19" t="s">
        <v>47</v>
      </c>
      <c r="T95" s="20" t="str">
        <f>IFS('Discuss/Discuss'!W20='Discuss/Discuss'!Z20,"Same Decision", TRUE, "Diff. Decisions")</f>
        <v>#REF!</v>
      </c>
      <c r="U95" s="34" t="str">
        <f>IFS('Discuss/Discuss'!X20='Discuss/Discuss'!AA20,"Same Rationale", TRUE, "Different Rationale")</f>
        <v>#REF!</v>
      </c>
      <c r="V95" s="22" t="s">
        <v>50</v>
      </c>
      <c r="W95" s="143" t="s">
        <v>591</v>
      </c>
      <c r="X95" s="24"/>
      <c r="Y95" s="41"/>
      <c r="Z95" s="26" t="s">
        <v>53</v>
      </c>
      <c r="AA95" s="143" t="s">
        <v>591</v>
      </c>
      <c r="AB95" s="24"/>
      <c r="AC95" s="14"/>
      <c r="AD95" s="28" t="str">
        <f t="shared" si="25"/>
        <v>Brian's Review Sheet</v>
      </c>
      <c r="AE95" s="149" t="s">
        <v>673</v>
      </c>
      <c r="AF95" s="152"/>
      <c r="AG95" s="141"/>
      <c r="AH95" s="141"/>
      <c r="AI95" s="141"/>
      <c r="AJ95" s="141"/>
      <c r="AK95" s="141"/>
      <c r="AL95" s="141"/>
      <c r="AM95" s="141"/>
      <c r="AN95" s="141"/>
      <c r="AO95" s="141"/>
      <c r="AP95" s="141"/>
      <c r="AQ95" s="141"/>
      <c r="AR95" s="141"/>
      <c r="AS95" s="141"/>
      <c r="AT95" s="141"/>
      <c r="AU95" s="141"/>
      <c r="AV95" s="141"/>
      <c r="AW95" s="141"/>
      <c r="AX95" s="141"/>
      <c r="AY95" s="141"/>
      <c r="AZ95" s="141"/>
      <c r="BA95" s="141"/>
      <c r="BB95" s="141"/>
      <c r="BC95" s="141"/>
      <c r="BD95" s="141"/>
      <c r="BE95" s="141"/>
      <c r="BF95" s="141"/>
      <c r="BG95" s="141"/>
      <c r="BH95" s="141"/>
      <c r="BI95" s="141"/>
      <c r="BJ95" s="141"/>
      <c r="BK95" s="141"/>
      <c r="BL95" s="141"/>
      <c r="BM95" s="141"/>
    </row>
    <row r="96" ht="138.0" customHeight="1">
      <c r="A96" s="153" t="s">
        <v>2045</v>
      </c>
      <c r="B96" s="14" t="s">
        <v>2046</v>
      </c>
      <c r="C96" s="14" t="s">
        <v>2047</v>
      </c>
      <c r="D96" s="30" t="s">
        <v>120</v>
      </c>
      <c r="E96" s="18" t="s">
        <v>62</v>
      </c>
      <c r="F96" s="18">
        <v>43558.885416666664</v>
      </c>
      <c r="G96" s="14" t="s">
        <v>59</v>
      </c>
      <c r="H96" s="14" t="s">
        <v>2048</v>
      </c>
      <c r="I96" s="14" t="s">
        <v>2049</v>
      </c>
      <c r="J96" s="14" t="s">
        <v>2050</v>
      </c>
      <c r="K96" s="14" t="s">
        <v>2051</v>
      </c>
      <c r="L96" s="154" t="s">
        <v>2052</v>
      </c>
      <c r="M96" s="14" t="s">
        <v>2053</v>
      </c>
      <c r="N96" s="14" t="s">
        <v>2054</v>
      </c>
      <c r="O96" s="14" t="s">
        <v>2055</v>
      </c>
      <c r="P96" s="14" t="s">
        <v>2056</v>
      </c>
      <c r="Q96" s="14" t="s">
        <v>2057</v>
      </c>
      <c r="R96" s="14" t="s">
        <v>552</v>
      </c>
      <c r="S96" s="24"/>
      <c r="T96" s="20" t="str">
        <f>IFS(W96=AA96,"Same Decision", TRUE, "Diff. Decisions")</f>
        <v>Same Decision</v>
      </c>
      <c r="U96" s="34" t="str">
        <f>IFS(X96=AB96,"Same Rationale", TRUE, "Different Rationale")</f>
        <v>Same Rationale</v>
      </c>
      <c r="V96" s="155" t="s">
        <v>524</v>
      </c>
      <c r="W96" s="143" t="s">
        <v>591</v>
      </c>
      <c r="X96" s="24"/>
      <c r="Y96" s="41"/>
      <c r="Z96" s="22" t="s">
        <v>50</v>
      </c>
      <c r="AA96" s="143" t="s">
        <v>591</v>
      </c>
      <c r="AB96" s="24"/>
      <c r="AC96" s="14"/>
      <c r="AD96" s="28" t="str">
        <f>HYPERLINK("https://docs.google.com/document/d/1pSRoyrB8sXgVlZOkaxEcpRW3vl7yKjVe_ZJIhI7GlCg/edit","Emily's Protocol Word Doc")</f>
        <v>Emily's Protocol Word Doc</v>
      </c>
      <c r="AE96" s="149" t="s">
        <v>673</v>
      </c>
      <c r="AF96" s="152"/>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L96" s="141"/>
      <c r="BM96" s="141"/>
    </row>
    <row r="97" ht="138.0" customHeight="1">
      <c r="A97" s="153" t="s">
        <v>2058</v>
      </c>
      <c r="B97" s="14" t="s">
        <v>2059</v>
      </c>
      <c r="C97" s="14" t="s">
        <v>2060</v>
      </c>
      <c r="D97" s="30" t="s">
        <v>120</v>
      </c>
      <c r="E97" s="18" t="s">
        <v>62</v>
      </c>
      <c r="F97" s="18">
        <v>42930.538194444445</v>
      </c>
      <c r="G97" s="14" t="s">
        <v>62</v>
      </c>
      <c r="H97" s="14" t="s">
        <v>2061</v>
      </c>
      <c r="I97" s="14" t="s">
        <v>37</v>
      </c>
      <c r="J97" s="14" t="s">
        <v>37</v>
      </c>
      <c r="K97" s="14" t="s">
        <v>2062</v>
      </c>
      <c r="L97" s="154" t="s">
        <v>2063</v>
      </c>
      <c r="M97" s="14" t="s">
        <v>2064</v>
      </c>
      <c r="N97" s="154" t="s">
        <v>37</v>
      </c>
      <c r="O97" s="154" t="s">
        <v>2065</v>
      </c>
      <c r="P97" s="154" t="s">
        <v>2066</v>
      </c>
      <c r="Q97" s="154" t="s">
        <v>2067</v>
      </c>
      <c r="R97" s="154" t="s">
        <v>86</v>
      </c>
      <c r="S97" s="24"/>
      <c r="T97" s="20" t="str">
        <f t="shared" ref="T97:T115" si="28">IFS(W97=Z97,"Same Decision", TRUE, "Diff. Decisions")</f>
        <v>Diff. Decisions</v>
      </c>
      <c r="U97" s="21" t="str">
        <f t="shared" ref="U97:U115" si="29">IFS(X97=#REF!,"Same Rationale", TRUE, "Different Rationale")</f>
        <v>#REF!</v>
      </c>
      <c r="V97" s="155" t="s">
        <v>524</v>
      </c>
      <c r="W97" s="147" t="s">
        <v>804</v>
      </c>
      <c r="X97" s="14" t="s">
        <v>592</v>
      </c>
      <c r="Y97" s="41"/>
      <c r="Z97" s="22" t="s">
        <v>50</v>
      </c>
      <c r="AA97" s="156" t="s">
        <v>804</v>
      </c>
      <c r="AB97" s="145"/>
      <c r="AC97" s="14"/>
      <c r="AD97" s="152"/>
      <c r="AE97" s="145" t="s">
        <v>51</v>
      </c>
      <c r="AF97" s="152"/>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c r="BD97" s="141"/>
      <c r="BE97" s="141"/>
      <c r="BF97" s="141"/>
      <c r="BG97" s="141"/>
      <c r="BH97" s="141"/>
      <c r="BI97" s="141"/>
      <c r="BJ97" s="141"/>
      <c r="BK97" s="141"/>
      <c r="BL97" s="141"/>
      <c r="BM97" s="141"/>
    </row>
    <row r="98" ht="138.0" customHeight="1">
      <c r="A98" s="153" t="s">
        <v>2068</v>
      </c>
      <c r="B98" s="14" t="s">
        <v>2069</v>
      </c>
      <c r="C98" s="14" t="s">
        <v>2070</v>
      </c>
      <c r="D98" s="30" t="s">
        <v>597</v>
      </c>
      <c r="E98" s="18">
        <v>43087.208333333336</v>
      </c>
      <c r="F98" s="18">
        <v>43087.717361111114</v>
      </c>
      <c r="G98" s="14" t="s">
        <v>59</v>
      </c>
      <c r="H98" s="14" t="s">
        <v>2071</v>
      </c>
      <c r="I98" s="14" t="s">
        <v>2072</v>
      </c>
      <c r="J98" s="14" t="s">
        <v>2073</v>
      </c>
      <c r="K98" s="14" t="s">
        <v>2074</v>
      </c>
      <c r="L98" s="154" t="s">
        <v>2075</v>
      </c>
      <c r="M98" s="14" t="s">
        <v>2076</v>
      </c>
      <c r="N98" s="154" t="s">
        <v>2077</v>
      </c>
      <c r="O98" s="154" t="s">
        <v>2078</v>
      </c>
      <c r="P98" s="154" t="s">
        <v>2079</v>
      </c>
      <c r="Q98" s="154" t="s">
        <v>2080</v>
      </c>
      <c r="R98" s="154" t="s">
        <v>115</v>
      </c>
      <c r="S98" s="24"/>
      <c r="T98" s="20" t="str">
        <f t="shared" si="28"/>
        <v>Diff. Decisions</v>
      </c>
      <c r="U98" s="21" t="str">
        <f t="shared" si="29"/>
        <v>#REF!</v>
      </c>
      <c r="V98" s="155" t="s">
        <v>524</v>
      </c>
      <c r="W98" s="147" t="s">
        <v>804</v>
      </c>
      <c r="X98" s="14" t="s">
        <v>592</v>
      </c>
      <c r="Y98" s="41"/>
      <c r="Z98" s="22" t="s">
        <v>50</v>
      </c>
      <c r="AA98" s="156" t="s">
        <v>804</v>
      </c>
      <c r="AB98" s="145"/>
      <c r="AC98" s="14"/>
      <c r="AD98" s="152"/>
      <c r="AE98" s="145" t="s">
        <v>51</v>
      </c>
      <c r="AF98" s="152"/>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c r="BD98" s="141"/>
      <c r="BE98" s="141"/>
      <c r="BF98" s="141"/>
      <c r="BG98" s="141"/>
      <c r="BH98" s="141"/>
      <c r="BI98" s="141"/>
      <c r="BJ98" s="141"/>
      <c r="BK98" s="141"/>
      <c r="BL98" s="141"/>
      <c r="BM98" s="141"/>
    </row>
    <row r="99" ht="138.0" customHeight="1">
      <c r="A99" s="153" t="s">
        <v>2081</v>
      </c>
      <c r="B99" s="14" t="s">
        <v>2082</v>
      </c>
      <c r="C99" s="14" t="s">
        <v>2083</v>
      </c>
      <c r="D99" s="30" t="s">
        <v>1557</v>
      </c>
      <c r="E99" s="18">
        <v>43600.166666666664</v>
      </c>
      <c r="F99" s="18">
        <v>43600.592361111114</v>
      </c>
      <c r="G99" s="14" t="s">
        <v>35</v>
      </c>
      <c r="H99" s="14" t="s">
        <v>2084</v>
      </c>
      <c r="I99" s="14" t="s">
        <v>2085</v>
      </c>
      <c r="J99" s="14" t="s">
        <v>62</v>
      </c>
      <c r="K99" s="14" t="s">
        <v>2086</v>
      </c>
      <c r="L99" s="154" t="s">
        <v>2087</v>
      </c>
      <c r="M99" s="14" t="s">
        <v>2088</v>
      </c>
      <c r="N99" s="154" t="s">
        <v>2089</v>
      </c>
      <c r="O99" s="154" t="s">
        <v>2090</v>
      </c>
      <c r="P99" s="154" t="s">
        <v>2091</v>
      </c>
      <c r="Q99" s="154" t="s">
        <v>2092</v>
      </c>
      <c r="R99" s="154" t="s">
        <v>1931</v>
      </c>
      <c r="S99" s="24"/>
      <c r="T99" s="20" t="str">
        <f t="shared" si="28"/>
        <v>Diff. Decisions</v>
      </c>
      <c r="U99" s="21" t="str">
        <f t="shared" si="29"/>
        <v>#REF!</v>
      </c>
      <c r="V99" s="155" t="s">
        <v>524</v>
      </c>
      <c r="W99" s="147" t="s">
        <v>804</v>
      </c>
      <c r="X99" s="14" t="s">
        <v>592</v>
      </c>
      <c r="Y99" s="41"/>
      <c r="Z99" s="22" t="s">
        <v>50</v>
      </c>
      <c r="AA99" s="156" t="s">
        <v>804</v>
      </c>
      <c r="AB99" s="145"/>
      <c r="AC99" s="14"/>
      <c r="AD99" s="152"/>
      <c r="AE99" s="145" t="s">
        <v>51</v>
      </c>
      <c r="AF99" s="152"/>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c r="BD99" s="141"/>
      <c r="BE99" s="141"/>
      <c r="BF99" s="141"/>
      <c r="BG99" s="141"/>
      <c r="BH99" s="141"/>
      <c r="BI99" s="141"/>
      <c r="BJ99" s="141"/>
      <c r="BK99" s="141"/>
      <c r="BL99" s="141"/>
      <c r="BM99" s="141"/>
    </row>
    <row r="100" ht="138.0" customHeight="1">
      <c r="A100" s="13" t="s">
        <v>2093</v>
      </c>
      <c r="B100" s="14" t="s">
        <v>2094</v>
      </c>
      <c r="C100" s="15" t="s">
        <v>2095</v>
      </c>
      <c r="D100" s="16" t="s">
        <v>2096</v>
      </c>
      <c r="E100" s="17">
        <v>41550.166666666664</v>
      </c>
      <c r="F100" s="17">
        <v>43688.43819444445</v>
      </c>
      <c r="G100" s="15" t="s">
        <v>35</v>
      </c>
      <c r="H100" s="15" t="s">
        <v>2097</v>
      </c>
      <c r="I100" s="15" t="s">
        <v>215</v>
      </c>
      <c r="J100" s="15" t="s">
        <v>62</v>
      </c>
      <c r="K100" s="15" t="s">
        <v>2098</v>
      </c>
      <c r="L100" s="15" t="s">
        <v>2099</v>
      </c>
      <c r="M100" s="15" t="s">
        <v>2100</v>
      </c>
      <c r="N100" s="154" t="s">
        <v>2101</v>
      </c>
      <c r="O100" s="154" t="s">
        <v>2102</v>
      </c>
      <c r="P100" s="154" t="s">
        <v>2103</v>
      </c>
      <c r="Q100" s="157" t="s">
        <v>2104</v>
      </c>
      <c r="R100" s="157" t="s">
        <v>2105</v>
      </c>
      <c r="S100" s="19" t="s">
        <v>47</v>
      </c>
      <c r="T100" s="20" t="str">
        <f t="shared" si="28"/>
        <v>Diff. Decisions</v>
      </c>
      <c r="U100" s="21" t="str">
        <f t="shared" si="29"/>
        <v>#REF!</v>
      </c>
      <c r="V100" s="22" t="s">
        <v>50</v>
      </c>
      <c r="W100" s="147" t="s">
        <v>804</v>
      </c>
      <c r="X100" s="14" t="s">
        <v>592</v>
      </c>
      <c r="Y100" s="41"/>
      <c r="Z100" s="26" t="s">
        <v>53</v>
      </c>
      <c r="AA100" s="156" t="s">
        <v>804</v>
      </c>
      <c r="AB100" s="145"/>
      <c r="AC100" s="14"/>
      <c r="AD100" s="152"/>
      <c r="AE100" s="145" t="s">
        <v>51</v>
      </c>
      <c r="AF100" s="152"/>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141"/>
      <c r="BH100" s="141"/>
      <c r="BI100" s="141"/>
      <c r="BJ100" s="141"/>
      <c r="BK100" s="141"/>
      <c r="BL100" s="141"/>
      <c r="BM100" s="141"/>
    </row>
    <row r="101" ht="138.0" customHeight="1">
      <c r="A101" s="13" t="s">
        <v>2106</v>
      </c>
      <c r="B101" s="14" t="s">
        <v>2107</v>
      </c>
      <c r="C101" s="15" t="s">
        <v>2108</v>
      </c>
      <c r="D101" s="16" t="s">
        <v>2109</v>
      </c>
      <c r="E101" s="17">
        <v>41534.166666666664</v>
      </c>
      <c r="F101" s="17">
        <v>42564.75833333333</v>
      </c>
      <c r="G101" s="15" t="s">
        <v>35</v>
      </c>
      <c r="H101" s="15" t="s">
        <v>2110</v>
      </c>
      <c r="I101" s="15" t="s">
        <v>2111</v>
      </c>
      <c r="J101" s="15" t="s">
        <v>2112</v>
      </c>
      <c r="K101" s="15" t="s">
        <v>2113</v>
      </c>
      <c r="L101" s="15" t="s">
        <v>2114</v>
      </c>
      <c r="M101" s="15" t="s">
        <v>2115</v>
      </c>
      <c r="N101" s="154" t="s">
        <v>2116</v>
      </c>
      <c r="O101" s="154" t="s">
        <v>2117</v>
      </c>
      <c r="P101" s="154" t="s">
        <v>2118</v>
      </c>
      <c r="Q101" s="157" t="s">
        <v>2119</v>
      </c>
      <c r="R101" s="157" t="s">
        <v>2120</v>
      </c>
      <c r="S101" s="19" t="s">
        <v>47</v>
      </c>
      <c r="T101" s="20" t="str">
        <f t="shared" si="28"/>
        <v>Diff. Decisions</v>
      </c>
      <c r="U101" s="21" t="str">
        <f t="shared" si="29"/>
        <v>#REF!</v>
      </c>
      <c r="V101" s="22" t="s">
        <v>50</v>
      </c>
      <c r="W101" s="147" t="s">
        <v>804</v>
      </c>
      <c r="X101" s="14"/>
      <c r="Y101" s="41"/>
      <c r="Z101" s="26" t="s">
        <v>53</v>
      </c>
      <c r="AA101" s="156" t="s">
        <v>804</v>
      </c>
      <c r="AB101" s="145"/>
      <c r="AC101" s="14"/>
      <c r="AD101" s="152"/>
      <c r="AE101" s="145" t="s">
        <v>51</v>
      </c>
      <c r="AF101" s="152"/>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c r="BE101" s="141"/>
      <c r="BF101" s="141"/>
      <c r="BG101" s="141"/>
      <c r="BH101" s="141"/>
      <c r="BI101" s="141"/>
      <c r="BJ101" s="141"/>
      <c r="BK101" s="141"/>
      <c r="BL101" s="141"/>
      <c r="BM101" s="141"/>
    </row>
    <row r="102" ht="138.0" customHeight="1">
      <c r="A102" s="13" t="s">
        <v>2121</v>
      </c>
      <c r="B102" s="14" t="s">
        <v>2122</v>
      </c>
      <c r="C102" s="15" t="s">
        <v>2123</v>
      </c>
      <c r="D102" s="16" t="s">
        <v>2124</v>
      </c>
      <c r="E102" s="15" t="s">
        <v>62</v>
      </c>
      <c r="F102" s="17">
        <v>41884.45138888889</v>
      </c>
      <c r="G102" s="15" t="s">
        <v>35</v>
      </c>
      <c r="H102" s="15" t="s">
        <v>2125</v>
      </c>
      <c r="I102" s="15" t="s">
        <v>2126</v>
      </c>
      <c r="J102" s="15" t="s">
        <v>2127</v>
      </c>
      <c r="K102" s="15" t="s">
        <v>2128</v>
      </c>
      <c r="L102" s="15" t="s">
        <v>2129</v>
      </c>
      <c r="M102" s="15" t="s">
        <v>2130</v>
      </c>
      <c r="N102" s="154" t="s">
        <v>2131</v>
      </c>
      <c r="O102" s="154" t="s">
        <v>2132</v>
      </c>
      <c r="P102" s="154" t="s">
        <v>2133</v>
      </c>
      <c r="Q102" s="157" t="s">
        <v>2134</v>
      </c>
      <c r="R102" s="157" t="s">
        <v>497</v>
      </c>
      <c r="S102" s="19" t="s">
        <v>47</v>
      </c>
      <c r="T102" s="20" t="str">
        <f t="shared" si="28"/>
        <v>Diff. Decisions</v>
      </c>
      <c r="U102" s="21" t="str">
        <f t="shared" si="29"/>
        <v>#REF!</v>
      </c>
      <c r="V102" s="22" t="s">
        <v>50</v>
      </c>
      <c r="W102" s="147" t="s">
        <v>804</v>
      </c>
      <c r="X102" s="24"/>
      <c r="Y102" s="41"/>
      <c r="Z102" s="26" t="s">
        <v>53</v>
      </c>
      <c r="AA102" s="156" t="s">
        <v>804</v>
      </c>
      <c r="AB102" s="145"/>
      <c r="AC102" s="14"/>
      <c r="AD102" s="152"/>
      <c r="AE102" s="145" t="s">
        <v>51</v>
      </c>
      <c r="AF102" s="152"/>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c r="BD102" s="141"/>
      <c r="BE102" s="141"/>
      <c r="BF102" s="141"/>
      <c r="BG102" s="141"/>
      <c r="BH102" s="141"/>
      <c r="BI102" s="141"/>
      <c r="BJ102" s="141"/>
      <c r="BK102" s="141"/>
      <c r="BL102" s="141"/>
      <c r="BM102" s="141"/>
    </row>
    <row r="103" ht="114.75" customHeight="1">
      <c r="A103" s="13" t="s">
        <v>2135</v>
      </c>
      <c r="B103" s="14" t="s">
        <v>2136</v>
      </c>
      <c r="C103" s="15" t="s">
        <v>2137</v>
      </c>
      <c r="D103" s="16" t="s">
        <v>58</v>
      </c>
      <c r="E103" s="158">
        <v>41728.166666666664</v>
      </c>
      <c r="F103" s="158">
        <v>42712.728472222225</v>
      </c>
      <c r="G103" s="15" t="s">
        <v>35</v>
      </c>
      <c r="H103" s="15" t="s">
        <v>2138</v>
      </c>
      <c r="I103" s="15" t="s">
        <v>2139</v>
      </c>
      <c r="J103" s="15" t="s">
        <v>2140</v>
      </c>
      <c r="K103" s="15" t="s">
        <v>2141</v>
      </c>
      <c r="L103" s="15" t="s">
        <v>2142</v>
      </c>
      <c r="M103" s="15" t="s">
        <v>2143</v>
      </c>
      <c r="N103" s="154" t="s">
        <v>2144</v>
      </c>
      <c r="O103" s="154" t="s">
        <v>2145</v>
      </c>
      <c r="P103" s="154" t="s">
        <v>2146</v>
      </c>
      <c r="Q103" s="157" t="s">
        <v>2147</v>
      </c>
      <c r="R103" s="157" t="s">
        <v>1894</v>
      </c>
      <c r="S103" s="19" t="s">
        <v>47</v>
      </c>
      <c r="T103" s="20" t="str">
        <f t="shared" si="28"/>
        <v>Diff. Decisions</v>
      </c>
      <c r="U103" s="21" t="str">
        <f t="shared" si="29"/>
        <v>#REF!</v>
      </c>
      <c r="V103" s="22" t="s">
        <v>50</v>
      </c>
      <c r="W103" s="147" t="s">
        <v>804</v>
      </c>
      <c r="X103" s="14"/>
      <c r="Y103" s="41"/>
      <c r="Z103" s="26" t="s">
        <v>53</v>
      </c>
      <c r="AA103" s="156" t="s">
        <v>804</v>
      </c>
      <c r="AB103" s="145"/>
      <c r="AC103" s="14"/>
      <c r="AD103" s="152"/>
      <c r="AE103" s="145" t="s">
        <v>51</v>
      </c>
      <c r="AF103" s="152"/>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c r="BD103" s="141"/>
      <c r="BE103" s="141"/>
      <c r="BF103" s="141"/>
      <c r="BG103" s="141"/>
      <c r="BH103" s="141"/>
      <c r="BI103" s="141"/>
      <c r="BJ103" s="141"/>
      <c r="BK103" s="141"/>
      <c r="BL103" s="141"/>
      <c r="BM103" s="141"/>
    </row>
    <row r="104" ht="114.75" customHeight="1">
      <c r="A104" s="13" t="s">
        <v>2148</v>
      </c>
      <c r="B104" s="14" t="s">
        <v>2149</v>
      </c>
      <c r="C104" s="15" t="s">
        <v>2150</v>
      </c>
      <c r="D104" s="16" t="s">
        <v>1380</v>
      </c>
      <c r="E104" s="17">
        <v>41810.166666666664</v>
      </c>
      <c r="F104" s="17">
        <v>42907.430555555555</v>
      </c>
      <c r="G104" s="15" t="s">
        <v>59</v>
      </c>
      <c r="H104" s="15" t="s">
        <v>2151</v>
      </c>
      <c r="I104" s="15" t="s">
        <v>1356</v>
      </c>
      <c r="J104" s="15" t="s">
        <v>2152</v>
      </c>
      <c r="K104" s="15" t="s">
        <v>2153</v>
      </c>
      <c r="L104" s="15" t="s">
        <v>2154</v>
      </c>
      <c r="M104" s="15" t="s">
        <v>2155</v>
      </c>
      <c r="N104" s="154" t="s">
        <v>2156</v>
      </c>
      <c r="O104" s="154" t="s">
        <v>2157</v>
      </c>
      <c r="P104" s="154" t="s">
        <v>2158</v>
      </c>
      <c r="Q104" s="157" t="s">
        <v>2159</v>
      </c>
      <c r="R104" s="157" t="s">
        <v>223</v>
      </c>
      <c r="S104" s="19" t="s">
        <v>47</v>
      </c>
      <c r="T104" s="20" t="str">
        <f t="shared" si="28"/>
        <v>Diff. Decisions</v>
      </c>
      <c r="U104" s="21" t="str">
        <f t="shared" si="29"/>
        <v>#REF!</v>
      </c>
      <c r="V104" s="22" t="s">
        <v>50</v>
      </c>
      <c r="W104" s="147" t="s">
        <v>804</v>
      </c>
      <c r="X104" s="24"/>
      <c r="Y104" s="41"/>
      <c r="Z104" s="26" t="s">
        <v>53</v>
      </c>
      <c r="AA104" s="156" t="s">
        <v>804</v>
      </c>
      <c r="AB104" s="145"/>
      <c r="AC104" s="14"/>
      <c r="AD104" s="152"/>
      <c r="AE104" s="145" t="s">
        <v>51</v>
      </c>
      <c r="AF104" s="152"/>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c r="BD104" s="141"/>
      <c r="BE104" s="141"/>
      <c r="BF104" s="141"/>
      <c r="BG104" s="141"/>
      <c r="BH104" s="141"/>
      <c r="BI104" s="141"/>
      <c r="BJ104" s="141"/>
      <c r="BK104" s="141"/>
      <c r="BL104" s="141"/>
      <c r="BM104" s="141"/>
    </row>
    <row r="105" ht="114.75" customHeight="1">
      <c r="A105" s="13" t="s">
        <v>2160</v>
      </c>
      <c r="B105" s="14" t="s">
        <v>2161</v>
      </c>
      <c r="C105" s="15" t="s">
        <v>2162</v>
      </c>
      <c r="D105" s="16" t="s">
        <v>120</v>
      </c>
      <c r="E105" s="17">
        <v>41856.166666666664</v>
      </c>
      <c r="F105" s="17">
        <v>42953.430555555555</v>
      </c>
      <c r="G105" s="15" t="s">
        <v>59</v>
      </c>
      <c r="H105" s="15" t="s">
        <v>2163</v>
      </c>
      <c r="I105" s="15" t="s">
        <v>2164</v>
      </c>
      <c r="J105" s="15" t="s">
        <v>2165</v>
      </c>
      <c r="K105" s="15" t="s">
        <v>2166</v>
      </c>
      <c r="L105" s="15" t="s">
        <v>2167</v>
      </c>
      <c r="M105" s="15" t="s">
        <v>2168</v>
      </c>
      <c r="N105" s="154" t="s">
        <v>2169</v>
      </c>
      <c r="O105" s="154" t="s">
        <v>2170</v>
      </c>
      <c r="P105" s="154" t="s">
        <v>2171</v>
      </c>
      <c r="Q105" s="157" t="s">
        <v>2172</v>
      </c>
      <c r="R105" s="157" t="s">
        <v>144</v>
      </c>
      <c r="S105" s="19" t="s">
        <v>47</v>
      </c>
      <c r="T105" s="20" t="str">
        <f t="shared" si="28"/>
        <v>Diff. Decisions</v>
      </c>
      <c r="U105" s="21" t="str">
        <f t="shared" si="29"/>
        <v>#REF!</v>
      </c>
      <c r="V105" s="22" t="s">
        <v>50</v>
      </c>
      <c r="W105" s="147" t="s">
        <v>804</v>
      </c>
      <c r="X105" s="14"/>
      <c r="Y105" s="41"/>
      <c r="Z105" s="26" t="s">
        <v>53</v>
      </c>
      <c r="AA105" s="156" t="s">
        <v>804</v>
      </c>
      <c r="AB105" s="145"/>
      <c r="AC105" s="14"/>
      <c r="AD105" s="152"/>
      <c r="AE105" s="145" t="s">
        <v>51</v>
      </c>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row>
    <row r="106" ht="138.0" customHeight="1">
      <c r="A106" s="13" t="s">
        <v>2173</v>
      </c>
      <c r="B106" s="14" t="s">
        <v>2174</v>
      </c>
      <c r="C106" s="15" t="s">
        <v>2175</v>
      </c>
      <c r="D106" s="16" t="s">
        <v>597</v>
      </c>
      <c r="E106" s="17">
        <v>42097.166666666664</v>
      </c>
      <c r="F106" s="17">
        <v>42962.870833333334</v>
      </c>
      <c r="G106" s="15" t="s">
        <v>35</v>
      </c>
      <c r="H106" s="15" t="s">
        <v>2176</v>
      </c>
      <c r="I106" s="15" t="s">
        <v>2177</v>
      </c>
      <c r="J106" s="15" t="s">
        <v>2178</v>
      </c>
      <c r="K106" s="15" t="s">
        <v>2179</v>
      </c>
      <c r="L106" s="15" t="s">
        <v>2180</v>
      </c>
      <c r="M106" s="15" t="s">
        <v>2181</v>
      </c>
      <c r="N106" s="154" t="s">
        <v>2182</v>
      </c>
      <c r="O106" s="154" t="s">
        <v>2183</v>
      </c>
      <c r="P106" s="154" t="s">
        <v>2184</v>
      </c>
      <c r="Q106" s="157" t="s">
        <v>2185</v>
      </c>
      <c r="R106" s="157" t="s">
        <v>1931</v>
      </c>
      <c r="S106" s="19" t="s">
        <v>47</v>
      </c>
      <c r="T106" s="20" t="str">
        <f t="shared" si="28"/>
        <v>Diff. Decisions</v>
      </c>
      <c r="U106" s="21" t="str">
        <f t="shared" si="29"/>
        <v>#REF!</v>
      </c>
      <c r="V106" s="22" t="s">
        <v>50</v>
      </c>
      <c r="W106" s="147" t="s">
        <v>804</v>
      </c>
      <c r="X106" s="24"/>
      <c r="Y106" s="41"/>
      <c r="Z106" s="26" t="s">
        <v>53</v>
      </c>
      <c r="AA106" s="156" t="s">
        <v>804</v>
      </c>
      <c r="AB106" s="145"/>
      <c r="AC106" s="14"/>
      <c r="AD106" s="152"/>
      <c r="AE106" s="145" t="s">
        <v>51</v>
      </c>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row>
    <row r="107" ht="138.0" customHeight="1">
      <c r="A107" s="13" t="s">
        <v>2186</v>
      </c>
      <c r="B107" s="14" t="s">
        <v>2187</v>
      </c>
      <c r="C107" s="15" t="s">
        <v>2188</v>
      </c>
      <c r="D107" s="16" t="s">
        <v>34</v>
      </c>
      <c r="E107" s="15" t="s">
        <v>62</v>
      </c>
      <c r="F107" s="17">
        <v>42228.541666666664</v>
      </c>
      <c r="G107" s="15" t="s">
        <v>35</v>
      </c>
      <c r="H107" s="15" t="s">
        <v>2189</v>
      </c>
      <c r="I107" s="15" t="s">
        <v>62</v>
      </c>
      <c r="J107" s="15" t="s">
        <v>62</v>
      </c>
      <c r="K107" s="15" t="s">
        <v>2190</v>
      </c>
      <c r="L107" s="15" t="s">
        <v>2191</v>
      </c>
      <c r="M107" s="15" t="s">
        <v>62</v>
      </c>
      <c r="N107" s="154" t="s">
        <v>62</v>
      </c>
      <c r="O107" s="154" t="s">
        <v>2192</v>
      </c>
      <c r="P107" s="154" t="s">
        <v>2193</v>
      </c>
      <c r="Q107" s="157" t="s">
        <v>62</v>
      </c>
      <c r="R107" s="157" t="s">
        <v>62</v>
      </c>
      <c r="S107" s="19" t="s">
        <v>47</v>
      </c>
      <c r="T107" s="20" t="str">
        <f t="shared" si="28"/>
        <v>Diff. Decisions</v>
      </c>
      <c r="U107" s="21" t="str">
        <f t="shared" si="29"/>
        <v>#REF!</v>
      </c>
      <c r="V107" s="22" t="s">
        <v>50</v>
      </c>
      <c r="W107" s="147" t="s">
        <v>804</v>
      </c>
      <c r="X107" s="14"/>
      <c r="Y107" s="41"/>
      <c r="Z107" s="26" t="s">
        <v>53</v>
      </c>
      <c r="AA107" s="156" t="s">
        <v>804</v>
      </c>
      <c r="AB107" s="145"/>
      <c r="AC107" s="14"/>
      <c r="AD107" s="152"/>
      <c r="AE107" s="145" t="s">
        <v>51</v>
      </c>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row>
    <row r="108" ht="138.0" customHeight="1">
      <c r="A108" s="13" t="s">
        <v>2194</v>
      </c>
      <c r="B108" s="14" t="s">
        <v>2195</v>
      </c>
      <c r="C108" s="15" t="s">
        <v>2196</v>
      </c>
      <c r="D108" s="16" t="s">
        <v>1557</v>
      </c>
      <c r="E108" s="158">
        <v>41962.208333333336</v>
      </c>
      <c r="F108" s="158">
        <v>43686.4375</v>
      </c>
      <c r="G108" s="15" t="s">
        <v>808</v>
      </c>
      <c r="H108" s="15" t="s">
        <v>2197</v>
      </c>
      <c r="I108" s="15" t="s">
        <v>2198</v>
      </c>
      <c r="J108" s="15" t="s">
        <v>62</v>
      </c>
      <c r="K108" s="15" t="s">
        <v>2199</v>
      </c>
      <c r="L108" s="15" t="s">
        <v>2200</v>
      </c>
      <c r="M108" s="15" t="s">
        <v>2201</v>
      </c>
      <c r="N108" s="154" t="s">
        <v>2202</v>
      </c>
      <c r="O108" s="154" t="s">
        <v>2203</v>
      </c>
      <c r="P108" s="154" t="s">
        <v>2204</v>
      </c>
      <c r="Q108" s="157" t="s">
        <v>2205</v>
      </c>
      <c r="R108" s="157" t="s">
        <v>2031</v>
      </c>
      <c r="S108" s="19" t="s">
        <v>47</v>
      </c>
      <c r="T108" s="20" t="str">
        <f t="shared" si="28"/>
        <v>Diff. Decisions</v>
      </c>
      <c r="U108" s="21" t="str">
        <f t="shared" si="29"/>
        <v>#REF!</v>
      </c>
      <c r="V108" s="22" t="s">
        <v>50</v>
      </c>
      <c r="W108" s="147" t="s">
        <v>804</v>
      </c>
      <c r="X108" s="24"/>
      <c r="Y108" s="41"/>
      <c r="Z108" s="26" t="s">
        <v>53</v>
      </c>
      <c r="AA108" s="156" t="s">
        <v>804</v>
      </c>
      <c r="AB108" s="145"/>
      <c r="AC108" s="14"/>
      <c r="AD108" s="152"/>
      <c r="AE108" s="145" t="s">
        <v>51</v>
      </c>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row>
    <row r="109" ht="138.0" customHeight="1">
      <c r="A109" s="13" t="s">
        <v>2206</v>
      </c>
      <c r="B109" s="14" t="s">
        <v>2207</v>
      </c>
      <c r="C109" s="15" t="s">
        <v>2208</v>
      </c>
      <c r="D109" s="16" t="s">
        <v>756</v>
      </c>
      <c r="E109" s="17">
        <v>42095.166666666664</v>
      </c>
      <c r="F109" s="17">
        <v>43191.430555555555</v>
      </c>
      <c r="G109" s="15" t="s">
        <v>59</v>
      </c>
      <c r="H109" s="15" t="s">
        <v>2209</v>
      </c>
      <c r="I109" s="15" t="s">
        <v>2210</v>
      </c>
      <c r="J109" s="15" t="s">
        <v>62</v>
      </c>
      <c r="K109" s="15" t="s">
        <v>2211</v>
      </c>
      <c r="L109" s="15" t="s">
        <v>2212</v>
      </c>
      <c r="M109" s="15" t="s">
        <v>2213</v>
      </c>
      <c r="N109" s="154" t="s">
        <v>2214</v>
      </c>
      <c r="O109" s="154" t="s">
        <v>2215</v>
      </c>
      <c r="P109" s="154" t="s">
        <v>2216</v>
      </c>
      <c r="Q109" s="157" t="s">
        <v>2217</v>
      </c>
      <c r="R109" s="157" t="s">
        <v>86</v>
      </c>
      <c r="S109" s="19" t="s">
        <v>47</v>
      </c>
      <c r="T109" s="20" t="str">
        <f t="shared" si="28"/>
        <v>Diff. Decisions</v>
      </c>
      <c r="U109" s="21" t="str">
        <f t="shared" si="29"/>
        <v>#REF!</v>
      </c>
      <c r="V109" s="22" t="s">
        <v>50</v>
      </c>
      <c r="W109" s="147" t="s">
        <v>804</v>
      </c>
      <c r="X109" s="24"/>
      <c r="Y109" s="41"/>
      <c r="Z109" s="26" t="s">
        <v>53</v>
      </c>
      <c r="AA109" s="156" t="s">
        <v>804</v>
      </c>
      <c r="AB109" s="145"/>
      <c r="AC109" s="14"/>
      <c r="AD109" s="152"/>
      <c r="AE109" s="145" t="s">
        <v>51</v>
      </c>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row>
    <row r="110" ht="138.0" customHeight="1">
      <c r="A110" s="13" t="s">
        <v>2218</v>
      </c>
      <c r="B110" s="14" t="s">
        <v>2219</v>
      </c>
      <c r="C110" s="15" t="s">
        <v>2220</v>
      </c>
      <c r="D110" s="16" t="s">
        <v>728</v>
      </c>
      <c r="E110" s="17">
        <v>42103.166666666664</v>
      </c>
      <c r="F110" s="17">
        <v>43200.430555555555</v>
      </c>
      <c r="G110" s="15" t="s">
        <v>59</v>
      </c>
      <c r="H110" s="15" t="s">
        <v>2221</v>
      </c>
      <c r="I110" s="15" t="s">
        <v>37</v>
      </c>
      <c r="J110" s="15" t="s">
        <v>62</v>
      </c>
      <c r="K110" s="15" t="s">
        <v>2222</v>
      </c>
      <c r="L110" s="15" t="s">
        <v>2223</v>
      </c>
      <c r="M110" s="15" t="s">
        <v>2224</v>
      </c>
      <c r="N110" s="154" t="s">
        <v>2225</v>
      </c>
      <c r="O110" s="154" t="s">
        <v>2226</v>
      </c>
      <c r="P110" s="154" t="s">
        <v>2227</v>
      </c>
      <c r="Q110" s="157" t="s">
        <v>2228</v>
      </c>
      <c r="R110" s="157" t="s">
        <v>86</v>
      </c>
      <c r="S110" s="19" t="s">
        <v>47</v>
      </c>
      <c r="T110" s="20" t="str">
        <f t="shared" si="28"/>
        <v>Diff. Decisions</v>
      </c>
      <c r="U110" s="21" t="str">
        <f t="shared" si="29"/>
        <v>#REF!</v>
      </c>
      <c r="V110" s="22" t="s">
        <v>50</v>
      </c>
      <c r="W110" s="147" t="s">
        <v>804</v>
      </c>
      <c r="X110" s="14"/>
      <c r="Y110" s="41"/>
      <c r="Z110" s="26" t="s">
        <v>53</v>
      </c>
      <c r="AA110" s="156" t="s">
        <v>804</v>
      </c>
      <c r="AB110" s="145"/>
      <c r="AC110" s="14"/>
      <c r="AD110" s="152"/>
      <c r="AE110" s="145" t="s">
        <v>51</v>
      </c>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row>
    <row r="111" ht="138.0" customHeight="1">
      <c r="A111" s="13" t="s">
        <v>2229</v>
      </c>
      <c r="B111" s="14" t="s">
        <v>2230</v>
      </c>
      <c r="C111" s="15" t="s">
        <v>2231</v>
      </c>
      <c r="D111" s="16" t="s">
        <v>174</v>
      </c>
      <c r="E111" s="17">
        <v>42187.166666666664</v>
      </c>
      <c r="F111" s="17">
        <v>43545.66875</v>
      </c>
      <c r="G111" s="15" t="s">
        <v>35</v>
      </c>
      <c r="H111" s="15" t="s">
        <v>2232</v>
      </c>
      <c r="I111" s="15" t="s">
        <v>2233</v>
      </c>
      <c r="J111" s="15" t="s">
        <v>62</v>
      </c>
      <c r="K111" s="15" t="s">
        <v>2234</v>
      </c>
      <c r="L111" s="15" t="s">
        <v>2235</v>
      </c>
      <c r="M111" s="15" t="s">
        <v>2236</v>
      </c>
      <c r="N111" s="154" t="s">
        <v>2237</v>
      </c>
      <c r="O111" s="154" t="s">
        <v>2238</v>
      </c>
      <c r="P111" s="154" t="s">
        <v>2239</v>
      </c>
      <c r="Q111" s="157" t="s">
        <v>2240</v>
      </c>
      <c r="R111" s="157" t="s">
        <v>2241</v>
      </c>
      <c r="S111" s="19" t="s">
        <v>47</v>
      </c>
      <c r="T111" s="20" t="str">
        <f t="shared" si="28"/>
        <v>Diff. Decisions</v>
      </c>
      <c r="U111" s="21" t="str">
        <f t="shared" si="29"/>
        <v>#REF!</v>
      </c>
      <c r="V111" s="22" t="s">
        <v>50</v>
      </c>
      <c r="W111" s="147" t="s">
        <v>804</v>
      </c>
      <c r="X111" s="14"/>
      <c r="Y111" s="41"/>
      <c r="Z111" s="26" t="s">
        <v>53</v>
      </c>
      <c r="AA111" s="156" t="s">
        <v>804</v>
      </c>
      <c r="AB111" s="145"/>
      <c r="AC111" s="14"/>
      <c r="AD111" s="152"/>
      <c r="AE111" s="145" t="s">
        <v>51</v>
      </c>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row>
    <row r="112" ht="138.0" customHeight="1">
      <c r="A112" s="13" t="s">
        <v>2242</v>
      </c>
      <c r="B112" s="14" t="s">
        <v>2243</v>
      </c>
      <c r="C112" s="15" t="s">
        <v>1158</v>
      </c>
      <c r="D112" s="16" t="s">
        <v>1159</v>
      </c>
      <c r="E112" s="17">
        <v>42213.166666666664</v>
      </c>
      <c r="F112" s="17">
        <v>42849.729166666664</v>
      </c>
      <c r="G112" s="15" t="s">
        <v>35</v>
      </c>
      <c r="H112" s="15" t="s">
        <v>2244</v>
      </c>
      <c r="I112" s="15" t="s">
        <v>2245</v>
      </c>
      <c r="J112" s="15" t="s">
        <v>2246</v>
      </c>
      <c r="K112" s="15" t="s">
        <v>2247</v>
      </c>
      <c r="L112" s="15" t="s">
        <v>2248</v>
      </c>
      <c r="M112" s="15" t="s">
        <v>2249</v>
      </c>
      <c r="N112" s="154" t="s">
        <v>2250</v>
      </c>
      <c r="O112" s="154" t="s">
        <v>2251</v>
      </c>
      <c r="P112" s="154" t="s">
        <v>2252</v>
      </c>
      <c r="Q112" s="157" t="s">
        <v>2253</v>
      </c>
      <c r="R112" s="157" t="s">
        <v>395</v>
      </c>
      <c r="S112" s="19" t="s">
        <v>47</v>
      </c>
      <c r="T112" s="20" t="str">
        <f t="shared" si="28"/>
        <v>Diff. Decisions</v>
      </c>
      <c r="U112" s="21" t="str">
        <f t="shared" si="29"/>
        <v>#REF!</v>
      </c>
      <c r="V112" s="22" t="s">
        <v>50</v>
      </c>
      <c r="W112" s="147" t="s">
        <v>804</v>
      </c>
      <c r="X112" s="24"/>
      <c r="Y112" s="41"/>
      <c r="Z112" s="26" t="s">
        <v>53</v>
      </c>
      <c r="AA112" s="156" t="s">
        <v>804</v>
      </c>
      <c r="AB112" s="145"/>
      <c r="AC112" s="14"/>
      <c r="AD112" s="152"/>
      <c r="AE112" s="145" t="s">
        <v>51</v>
      </c>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row>
    <row r="113" ht="138.0" customHeight="1">
      <c r="A113" s="13" t="s">
        <v>2254</v>
      </c>
      <c r="B113" s="14" t="s">
        <v>2255</v>
      </c>
      <c r="C113" s="15" t="s">
        <v>2256</v>
      </c>
      <c r="D113" s="16" t="s">
        <v>120</v>
      </c>
      <c r="E113" s="17">
        <v>42340.208333333336</v>
      </c>
      <c r="F113" s="17">
        <v>43636.438888888886</v>
      </c>
      <c r="G113" s="15" t="s">
        <v>35</v>
      </c>
      <c r="H113" s="15" t="s">
        <v>2257</v>
      </c>
      <c r="I113" s="15" t="s">
        <v>37</v>
      </c>
      <c r="J113" s="15" t="s">
        <v>2258</v>
      </c>
      <c r="K113" s="15" t="s">
        <v>2259</v>
      </c>
      <c r="L113" s="15" t="s">
        <v>2260</v>
      </c>
      <c r="M113" s="15" t="s">
        <v>2261</v>
      </c>
      <c r="N113" s="154" t="s">
        <v>2262</v>
      </c>
      <c r="O113" s="154" t="s">
        <v>2263</v>
      </c>
      <c r="P113" s="154" t="s">
        <v>2264</v>
      </c>
      <c r="Q113" s="157" t="s">
        <v>2265</v>
      </c>
      <c r="R113" s="157" t="s">
        <v>452</v>
      </c>
      <c r="S113" s="19" t="s">
        <v>47</v>
      </c>
      <c r="T113" s="20" t="str">
        <f t="shared" si="28"/>
        <v>Diff. Decisions</v>
      </c>
      <c r="U113" s="21" t="str">
        <f t="shared" si="29"/>
        <v>#REF!</v>
      </c>
      <c r="V113" s="22" t="s">
        <v>50</v>
      </c>
      <c r="W113" s="147" t="s">
        <v>804</v>
      </c>
      <c r="X113" s="14"/>
      <c r="Y113" s="41"/>
      <c r="Z113" s="26" t="s">
        <v>53</v>
      </c>
      <c r="AA113" s="156" t="s">
        <v>804</v>
      </c>
      <c r="AB113" s="145"/>
      <c r="AC113" s="14"/>
      <c r="AD113" s="152"/>
      <c r="AE113" s="145" t="s">
        <v>51</v>
      </c>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row>
    <row r="114" ht="138.0" customHeight="1">
      <c r="A114" s="13" t="s">
        <v>2266</v>
      </c>
      <c r="B114" s="14" t="s">
        <v>2267</v>
      </c>
      <c r="C114" s="15" t="s">
        <v>2268</v>
      </c>
      <c r="D114" s="16" t="s">
        <v>120</v>
      </c>
      <c r="E114" s="17">
        <v>42349.208333333336</v>
      </c>
      <c r="F114" s="17">
        <v>42985.77013888889</v>
      </c>
      <c r="G114" s="15" t="s">
        <v>808</v>
      </c>
      <c r="H114" s="15" t="s">
        <v>2269</v>
      </c>
      <c r="I114" s="15" t="s">
        <v>2270</v>
      </c>
      <c r="J114" s="15" t="s">
        <v>62</v>
      </c>
      <c r="K114" s="15" t="s">
        <v>2271</v>
      </c>
      <c r="L114" s="15" t="s">
        <v>2272</v>
      </c>
      <c r="M114" s="15" t="s">
        <v>2273</v>
      </c>
      <c r="N114" s="154" t="s">
        <v>2274</v>
      </c>
      <c r="O114" s="154" t="s">
        <v>2275</v>
      </c>
      <c r="P114" s="154" t="s">
        <v>2276</v>
      </c>
      <c r="Q114" s="157" t="s">
        <v>2277</v>
      </c>
      <c r="R114" s="157" t="s">
        <v>1894</v>
      </c>
      <c r="S114" s="19" t="s">
        <v>47</v>
      </c>
      <c r="T114" s="20" t="str">
        <f t="shared" si="28"/>
        <v>Diff. Decisions</v>
      </c>
      <c r="U114" s="21" t="str">
        <f t="shared" si="29"/>
        <v>#REF!</v>
      </c>
      <c r="V114" s="22" t="s">
        <v>50</v>
      </c>
      <c r="W114" s="147" t="s">
        <v>804</v>
      </c>
      <c r="X114" s="24"/>
      <c r="Y114" s="41"/>
      <c r="Z114" s="26" t="s">
        <v>53</v>
      </c>
      <c r="AA114" s="156" t="s">
        <v>804</v>
      </c>
      <c r="AB114" s="145"/>
      <c r="AC114" s="14"/>
      <c r="AD114" s="152"/>
      <c r="AE114" s="145" t="s">
        <v>51</v>
      </c>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row>
    <row r="115" ht="138.0" customHeight="1">
      <c r="A115" s="13" t="s">
        <v>2278</v>
      </c>
      <c r="B115" s="14" t="s">
        <v>2279</v>
      </c>
      <c r="C115" s="15" t="s">
        <v>2280</v>
      </c>
      <c r="D115" s="16" t="s">
        <v>1705</v>
      </c>
      <c r="E115" s="15" t="s">
        <v>62</v>
      </c>
      <c r="F115" s="17">
        <v>42377.57777777778</v>
      </c>
      <c r="G115" s="15" t="s">
        <v>35</v>
      </c>
      <c r="H115" s="15" t="s">
        <v>2281</v>
      </c>
      <c r="I115" s="15" t="s">
        <v>2282</v>
      </c>
      <c r="J115" s="15" t="s">
        <v>62</v>
      </c>
      <c r="K115" s="15" t="s">
        <v>2283</v>
      </c>
      <c r="L115" s="15" t="s">
        <v>2284</v>
      </c>
      <c r="M115" s="15" t="s">
        <v>2285</v>
      </c>
      <c r="N115" s="154" t="s">
        <v>2286</v>
      </c>
      <c r="O115" s="154" t="s">
        <v>2287</v>
      </c>
      <c r="P115" s="154" t="s">
        <v>2288</v>
      </c>
      <c r="Q115" s="157" t="s">
        <v>2289</v>
      </c>
      <c r="R115" s="157" t="s">
        <v>371</v>
      </c>
      <c r="S115" s="19" t="s">
        <v>47</v>
      </c>
      <c r="T115" s="20" t="str">
        <f t="shared" si="28"/>
        <v>Diff. Decisions</v>
      </c>
      <c r="U115" s="21" t="str">
        <f t="shared" si="29"/>
        <v>#REF!</v>
      </c>
      <c r="V115" s="22" t="s">
        <v>50</v>
      </c>
      <c r="W115" s="147" t="s">
        <v>804</v>
      </c>
      <c r="X115" s="14"/>
      <c r="Y115" s="41"/>
      <c r="Z115" s="26" t="s">
        <v>53</v>
      </c>
      <c r="AA115" s="156" t="s">
        <v>804</v>
      </c>
      <c r="AB115" s="145"/>
      <c r="AC115" s="14"/>
      <c r="AD115" s="152"/>
      <c r="AE115" s="145" t="s">
        <v>51</v>
      </c>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row>
    <row r="116" ht="138.0" customHeight="1">
      <c r="A116" s="13" t="s">
        <v>2290</v>
      </c>
      <c r="B116" s="14" t="s">
        <v>2291</v>
      </c>
      <c r="C116" s="15" t="s">
        <v>2292</v>
      </c>
      <c r="D116" s="16" t="s">
        <v>76</v>
      </c>
      <c r="E116" s="17">
        <v>42565.166666666664</v>
      </c>
      <c r="F116" s="17">
        <v>42905.819444444445</v>
      </c>
      <c r="G116" s="15" t="s">
        <v>35</v>
      </c>
      <c r="H116" s="15" t="s">
        <v>2293</v>
      </c>
      <c r="I116" s="15" t="s">
        <v>2294</v>
      </c>
      <c r="J116" s="15" t="s">
        <v>62</v>
      </c>
      <c r="K116" s="15" t="s">
        <v>2295</v>
      </c>
      <c r="L116" s="15" t="s">
        <v>2296</v>
      </c>
      <c r="M116" s="15" t="s">
        <v>2297</v>
      </c>
      <c r="N116" s="154" t="s">
        <v>2298</v>
      </c>
      <c r="O116" s="154" t="s">
        <v>2299</v>
      </c>
      <c r="P116" s="154" t="s">
        <v>2300</v>
      </c>
      <c r="Q116" s="157" t="s">
        <v>2301</v>
      </c>
      <c r="R116" s="157" t="s">
        <v>1326</v>
      </c>
      <c r="S116" s="19" t="s">
        <v>47</v>
      </c>
      <c r="T116" s="20" t="str">
        <f>IFS(BR84=BO84,"Same Decision", TRUE, "Diff. Decisions")</f>
        <v>Same Decision</v>
      </c>
      <c r="U116" s="21" t="str">
        <f>IFS(BQ84=BV84,"Same Rationale", TRUE, "Different Rationale")</f>
        <v>Same Rationale</v>
      </c>
      <c r="V116" s="22" t="s">
        <v>50</v>
      </c>
      <c r="W116" s="147" t="s">
        <v>804</v>
      </c>
      <c r="X116" s="14"/>
      <c r="Y116" s="41"/>
      <c r="Z116" s="26" t="s">
        <v>53</v>
      </c>
      <c r="AA116" s="156" t="s">
        <v>804</v>
      </c>
      <c r="AB116" s="145"/>
      <c r="AC116" s="14"/>
      <c r="AD116" s="152"/>
      <c r="AE116" s="145" t="s">
        <v>51</v>
      </c>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row>
    <row r="117" ht="138.0" customHeight="1">
      <c r="A117" s="13" t="s">
        <v>2302</v>
      </c>
      <c r="B117" s="14" t="s">
        <v>2303</v>
      </c>
      <c r="C117" s="15" t="s">
        <v>2304</v>
      </c>
      <c r="D117" s="16" t="s">
        <v>120</v>
      </c>
      <c r="E117" s="15" t="s">
        <v>62</v>
      </c>
      <c r="F117" s="17">
        <v>42648.75069444445</v>
      </c>
      <c r="G117" s="15" t="s">
        <v>35</v>
      </c>
      <c r="H117" s="15" t="s">
        <v>2305</v>
      </c>
      <c r="I117" s="15" t="s">
        <v>2306</v>
      </c>
      <c r="J117" s="15" t="s">
        <v>62</v>
      </c>
      <c r="K117" s="15" t="s">
        <v>2307</v>
      </c>
      <c r="L117" s="15" t="s">
        <v>2308</v>
      </c>
      <c r="M117" s="15" t="s">
        <v>2309</v>
      </c>
      <c r="N117" s="154" t="s">
        <v>2310</v>
      </c>
      <c r="O117" s="154" t="s">
        <v>2311</v>
      </c>
      <c r="P117" s="154" t="s">
        <v>2312</v>
      </c>
      <c r="Q117" s="157" t="s">
        <v>2313</v>
      </c>
      <c r="R117" s="157" t="s">
        <v>767</v>
      </c>
      <c r="S117" s="19" t="s">
        <v>47</v>
      </c>
      <c r="T117" s="20" t="str">
        <f>IFS(W117=Z117,"Same Decision", TRUE, "Diff. Decisions")</f>
        <v>Diff. Decisions</v>
      </c>
      <c r="U117" s="21" t="str">
        <f>IFS(X117=#REF!,"Same Rationale", TRUE, "Different Rationale")</f>
        <v>#REF!</v>
      </c>
      <c r="V117" s="22" t="s">
        <v>50</v>
      </c>
      <c r="W117" s="147" t="s">
        <v>804</v>
      </c>
      <c r="X117" s="24"/>
      <c r="Y117" s="41"/>
      <c r="Z117" s="26" t="s">
        <v>53</v>
      </c>
      <c r="AA117" s="156" t="s">
        <v>804</v>
      </c>
      <c r="AB117" s="145"/>
      <c r="AC117" s="14"/>
      <c r="AD117" s="152"/>
      <c r="AE117" s="145" t="s">
        <v>51</v>
      </c>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row>
    <row r="118" ht="138.0" customHeight="1">
      <c r="A118" s="13" t="s">
        <v>2314</v>
      </c>
      <c r="B118" s="14" t="s">
        <v>2315</v>
      </c>
      <c r="C118" s="15" t="s">
        <v>2316</v>
      </c>
      <c r="D118" s="16" t="s">
        <v>90</v>
      </c>
      <c r="E118" s="15" t="s">
        <v>62</v>
      </c>
      <c r="F118" s="17">
        <v>42027.71805555555</v>
      </c>
      <c r="G118" s="15" t="s">
        <v>62</v>
      </c>
      <c r="H118" s="15" t="s">
        <v>2317</v>
      </c>
      <c r="I118" s="15" t="s">
        <v>2318</v>
      </c>
      <c r="J118" s="15" t="s">
        <v>62</v>
      </c>
      <c r="K118" s="15" t="s">
        <v>2319</v>
      </c>
      <c r="L118" s="15" t="s">
        <v>2320</v>
      </c>
      <c r="M118" s="15" t="s">
        <v>2321</v>
      </c>
      <c r="N118" s="15" t="s">
        <v>2322</v>
      </c>
      <c r="O118" s="159" t="s">
        <v>2323</v>
      </c>
      <c r="P118" s="15" t="s">
        <v>2324</v>
      </c>
      <c r="Q118" s="18" t="s">
        <v>2325</v>
      </c>
      <c r="R118" s="18" t="s">
        <v>552</v>
      </c>
      <c r="S118" s="19" t="s">
        <v>47</v>
      </c>
      <c r="T118" s="26" t="str">
        <f t="shared" ref="T118:T121" si="30">IFS(W118=AA118,"Same Decision", TRUE, "Diff. Decisions")</f>
        <v>Diff. Decisions</v>
      </c>
      <c r="U118" s="38" t="str">
        <f t="shared" ref="U118:U121" si="31">IFS(X118=AB118,"Same Rationale", TRUE, "Different Rationale")</f>
        <v>Different Rationale</v>
      </c>
      <c r="V118" s="22" t="s">
        <v>50</v>
      </c>
      <c r="W118" s="27" t="s">
        <v>51</v>
      </c>
      <c r="X118" s="14" t="s">
        <v>72</v>
      </c>
      <c r="Y118" s="41"/>
      <c r="Z118" s="26" t="s">
        <v>53</v>
      </c>
      <c r="AA118" s="147" t="s">
        <v>804</v>
      </c>
      <c r="AB118" s="24"/>
      <c r="AC118" s="14"/>
      <c r="AD118" s="28" t="str">
        <f>HYPERLINK("https://docs.google.com/document/d/1vgJGancMRWOC5fpG_XZKlmvZ036cG_5jw0TJteY-90E/edit","Brian's Review Sheet")</f>
        <v>Brian's Review Sheet</v>
      </c>
      <c r="AE118" s="145" t="s">
        <v>51</v>
      </c>
    </row>
    <row r="119" ht="138.0" customHeight="1">
      <c r="A119" s="153" t="s">
        <v>2326</v>
      </c>
      <c r="B119" s="14" t="s">
        <v>2327</v>
      </c>
      <c r="C119" s="14" t="s">
        <v>2328</v>
      </c>
      <c r="D119" s="30" t="s">
        <v>1330</v>
      </c>
      <c r="E119" s="18">
        <v>42670.166666666664</v>
      </c>
      <c r="F119" s="18">
        <v>43175.93958333333</v>
      </c>
      <c r="G119" s="14" t="s">
        <v>59</v>
      </c>
      <c r="H119" s="14" t="s">
        <v>2329</v>
      </c>
      <c r="I119" s="14" t="s">
        <v>2330</v>
      </c>
      <c r="J119" s="14" t="s">
        <v>62</v>
      </c>
      <c r="K119" s="14" t="s">
        <v>2331</v>
      </c>
      <c r="L119" s="154" t="s">
        <v>2332</v>
      </c>
      <c r="M119" s="14" t="s">
        <v>2333</v>
      </c>
      <c r="N119" s="14" t="s">
        <v>2334</v>
      </c>
      <c r="O119" s="14" t="s">
        <v>2335</v>
      </c>
      <c r="P119" s="14" t="s">
        <v>2336</v>
      </c>
      <c r="Q119" s="14" t="s">
        <v>2337</v>
      </c>
      <c r="R119" s="14" t="s">
        <v>2120</v>
      </c>
      <c r="S119" s="24"/>
      <c r="T119" s="26" t="str">
        <f t="shared" si="30"/>
        <v>Diff. Decisions</v>
      </c>
      <c r="U119" s="38" t="str">
        <f t="shared" si="31"/>
        <v>Different Rationale</v>
      </c>
      <c r="V119" s="155" t="s">
        <v>524</v>
      </c>
      <c r="W119" s="27" t="s">
        <v>51</v>
      </c>
      <c r="X119" s="14" t="s">
        <v>72</v>
      </c>
      <c r="Y119" s="41"/>
      <c r="Z119" s="22" t="s">
        <v>50</v>
      </c>
      <c r="AA119" s="147" t="s">
        <v>804</v>
      </c>
      <c r="AB119" s="24"/>
      <c r="AC119" s="14"/>
      <c r="AD119" s="28" t="str">
        <f t="shared" ref="AD119:AD120" si="32">HYPERLINK("https://docs.google.com/document/d/1pSRoyrB8sXgVlZOkaxEcpRW3vl7yKjVe_ZJIhI7GlCg/edit","Emily's Protocol Word Doc")</f>
        <v>Emily's Protocol Word Doc</v>
      </c>
      <c r="AE119" s="145" t="s">
        <v>51</v>
      </c>
    </row>
    <row r="120" ht="138.0" customHeight="1">
      <c r="A120" s="153" t="s">
        <v>2338</v>
      </c>
      <c r="B120" s="14" t="s">
        <v>2339</v>
      </c>
      <c r="C120" s="14" t="s">
        <v>2340</v>
      </c>
      <c r="D120" s="30" t="s">
        <v>822</v>
      </c>
      <c r="E120" s="18" t="s">
        <v>62</v>
      </c>
      <c r="F120" s="18">
        <v>43367.7875</v>
      </c>
      <c r="G120" s="14" t="s">
        <v>59</v>
      </c>
      <c r="H120" s="14" t="s">
        <v>2341</v>
      </c>
      <c r="I120" s="14" t="s">
        <v>2342</v>
      </c>
      <c r="J120" s="14" t="s">
        <v>62</v>
      </c>
      <c r="K120" s="14" t="s">
        <v>2343</v>
      </c>
      <c r="L120" s="154" t="s">
        <v>2344</v>
      </c>
      <c r="M120" s="14" t="s">
        <v>2345</v>
      </c>
      <c r="N120" s="14" t="s">
        <v>2346</v>
      </c>
      <c r="O120" s="14" t="s">
        <v>2347</v>
      </c>
      <c r="P120" s="14" t="s">
        <v>2348</v>
      </c>
      <c r="Q120" s="14" t="s">
        <v>2349</v>
      </c>
      <c r="R120" s="14" t="s">
        <v>552</v>
      </c>
      <c r="S120" s="24"/>
      <c r="T120" s="26" t="str">
        <f t="shared" si="30"/>
        <v>Diff. Decisions</v>
      </c>
      <c r="U120" s="38" t="str">
        <f t="shared" si="31"/>
        <v>Different Rationale</v>
      </c>
      <c r="V120" s="155" t="s">
        <v>524</v>
      </c>
      <c r="W120" s="27" t="s">
        <v>51</v>
      </c>
      <c r="X120" s="14" t="s">
        <v>72</v>
      </c>
      <c r="Y120" s="41"/>
      <c r="Z120" s="22" t="s">
        <v>50</v>
      </c>
      <c r="AA120" s="147" t="s">
        <v>804</v>
      </c>
      <c r="AB120" s="24"/>
      <c r="AC120" s="14"/>
      <c r="AD120" s="28" t="str">
        <f t="shared" si="32"/>
        <v>Emily's Protocol Word Doc</v>
      </c>
      <c r="AE120" s="145" t="s">
        <v>51</v>
      </c>
    </row>
    <row r="121" ht="138.0" customHeight="1">
      <c r="A121" s="13" t="s">
        <v>2350</v>
      </c>
      <c r="B121" s="14" t="s">
        <v>2351</v>
      </c>
      <c r="C121" s="15" t="s">
        <v>2352</v>
      </c>
      <c r="D121" s="16" t="s">
        <v>90</v>
      </c>
      <c r="E121" s="17">
        <v>41753.166666666664</v>
      </c>
      <c r="F121" s="17">
        <v>42564.77638888889</v>
      </c>
      <c r="G121" s="15" t="s">
        <v>35</v>
      </c>
      <c r="H121" s="15" t="s">
        <v>2353</v>
      </c>
      <c r="I121" s="15" t="s">
        <v>2354</v>
      </c>
      <c r="J121" s="15" t="s">
        <v>2355</v>
      </c>
      <c r="K121" s="15" t="s">
        <v>2356</v>
      </c>
      <c r="L121" s="15" t="s">
        <v>2357</v>
      </c>
      <c r="M121" s="15" t="s">
        <v>2358</v>
      </c>
      <c r="N121" s="15" t="s">
        <v>2359</v>
      </c>
      <c r="O121" s="15" t="s">
        <v>2360</v>
      </c>
      <c r="P121" s="15" t="s">
        <v>2361</v>
      </c>
      <c r="Q121" s="18" t="s">
        <v>2362</v>
      </c>
      <c r="R121" s="18" t="s">
        <v>1326</v>
      </c>
      <c r="S121" s="19" t="s">
        <v>47</v>
      </c>
      <c r="T121" s="26" t="str">
        <f t="shared" si="30"/>
        <v>Diff. Decisions</v>
      </c>
      <c r="U121" s="38" t="str">
        <f t="shared" si="31"/>
        <v>Different Rationale</v>
      </c>
      <c r="V121" s="22" t="s">
        <v>50</v>
      </c>
      <c r="W121" s="147" t="s">
        <v>804</v>
      </c>
      <c r="X121" s="24"/>
      <c r="Y121" s="41"/>
      <c r="Z121" s="26" t="s">
        <v>53</v>
      </c>
      <c r="AA121" s="27" t="s">
        <v>51</v>
      </c>
      <c r="AB121" s="14" t="s">
        <v>72</v>
      </c>
      <c r="AC121" s="14"/>
      <c r="AD121" s="28" t="str">
        <f t="shared" ref="AD121:AD122" si="33">HYPERLINK("https://docs.google.com/document/d/1vgJGancMRWOC5fpG_XZKlmvZ036cG_5jw0TJteY-90E/edit","Brian's Review Sheet")</f>
        <v>Brian's Review Sheet</v>
      </c>
      <c r="AE121" s="145" t="s">
        <v>51</v>
      </c>
    </row>
    <row r="122" ht="138.0" customHeight="1">
      <c r="A122" s="13" t="s">
        <v>2363</v>
      </c>
      <c r="B122" s="15" t="s">
        <v>2364</v>
      </c>
      <c r="C122" s="15" t="s">
        <v>2365</v>
      </c>
      <c r="D122" s="16" t="s">
        <v>756</v>
      </c>
      <c r="E122" s="158" t="s">
        <v>62</v>
      </c>
      <c r="F122" s="158">
        <v>42468.572222222225</v>
      </c>
      <c r="G122" s="15" t="s">
        <v>35</v>
      </c>
      <c r="H122" s="15" t="s">
        <v>2366</v>
      </c>
      <c r="I122" s="15" t="s">
        <v>2367</v>
      </c>
      <c r="J122" s="15" t="s">
        <v>2368</v>
      </c>
      <c r="K122" s="15" t="s">
        <v>2369</v>
      </c>
      <c r="L122" s="15" t="s">
        <v>2370</v>
      </c>
      <c r="M122" s="15" t="s">
        <v>2371</v>
      </c>
      <c r="N122" s="15" t="s">
        <v>2372</v>
      </c>
      <c r="O122" s="15" t="s">
        <v>2373</v>
      </c>
      <c r="P122" s="15" t="s">
        <v>2374</v>
      </c>
      <c r="Q122" s="17" t="s">
        <v>2375</v>
      </c>
      <c r="R122" s="17" t="s">
        <v>552</v>
      </c>
      <c r="S122" s="19" t="s">
        <v>47</v>
      </c>
      <c r="T122" s="20" t="str">
        <f>IFS(#REF!=#REF!,"Same Decision", TRUE, "Diff. Decisions")</f>
        <v>#REF!</v>
      </c>
      <c r="U122" s="21" t="str">
        <f>IFS(#REF!=#REF!,"Same Rationale", TRUE, "Different Rationale")</f>
        <v>#REF!</v>
      </c>
      <c r="V122" s="22" t="s">
        <v>50</v>
      </c>
      <c r="W122" s="147" t="s">
        <v>804</v>
      </c>
      <c r="X122" s="24"/>
      <c r="Y122" s="41"/>
      <c r="Z122" s="26" t="s">
        <v>53</v>
      </c>
      <c r="AA122" s="27" t="s">
        <v>51</v>
      </c>
      <c r="AB122" s="24"/>
      <c r="AC122" s="14"/>
      <c r="AD122" s="28" t="str">
        <f t="shared" si="33"/>
        <v>Brian's Review Sheet</v>
      </c>
      <c r="AE122" s="145" t="s">
        <v>51</v>
      </c>
    </row>
    <row r="123" ht="138.0" customHeight="1">
      <c r="A123" s="153" t="s">
        <v>2376</v>
      </c>
      <c r="B123" s="15" t="s">
        <v>2377</v>
      </c>
      <c r="C123" s="15" t="s">
        <v>2378</v>
      </c>
      <c r="D123" s="16" t="s">
        <v>90</v>
      </c>
      <c r="E123" s="158">
        <v>42978.166666666664</v>
      </c>
      <c r="F123" s="158">
        <v>43647.44583333333</v>
      </c>
      <c r="G123" s="15" t="s">
        <v>35</v>
      </c>
      <c r="H123" s="15" t="s">
        <v>2379</v>
      </c>
      <c r="I123" s="14" t="s">
        <v>2380</v>
      </c>
      <c r="J123" s="15" t="s">
        <v>62</v>
      </c>
      <c r="K123" s="15" t="s">
        <v>2381</v>
      </c>
      <c r="L123" s="154" t="s">
        <v>2382</v>
      </c>
      <c r="M123" s="14" t="s">
        <v>2383</v>
      </c>
      <c r="N123" s="14" t="s">
        <v>2384</v>
      </c>
      <c r="O123" s="15" t="s">
        <v>2385</v>
      </c>
      <c r="P123" s="15" t="s">
        <v>2386</v>
      </c>
      <c r="Q123" s="15" t="s">
        <v>2387</v>
      </c>
      <c r="R123" s="15" t="s">
        <v>86</v>
      </c>
      <c r="S123" s="24"/>
      <c r="T123" s="26" t="str">
        <f t="shared" ref="T123:T152" si="34">IFS(W123=AA123,"Same Decision", TRUE, "Diff. Decisions")</f>
        <v>Diff. Decisions</v>
      </c>
      <c r="U123" s="38" t="str">
        <f t="shared" ref="U123:U152" si="35">IFS(X123=AB123,"Same Rationale", TRUE, "Different Rationale")</f>
        <v>Different Rationale</v>
      </c>
      <c r="V123" s="155" t="s">
        <v>524</v>
      </c>
      <c r="W123" s="27" t="s">
        <v>51</v>
      </c>
      <c r="X123" s="14" t="s">
        <v>72</v>
      </c>
      <c r="Y123" s="41"/>
      <c r="Z123" s="22" t="s">
        <v>50</v>
      </c>
      <c r="AA123" s="143" t="s">
        <v>591</v>
      </c>
      <c r="AB123" s="24"/>
      <c r="AC123" s="14"/>
      <c r="AD123" s="28" t="str">
        <f t="shared" ref="AD123:AD141" si="36">HYPERLINK("https://docs.google.com/document/d/1pSRoyrB8sXgVlZOkaxEcpRW3vl7yKjVe_ZJIhI7GlCg/edit","Emily's Protocol Word Doc")</f>
        <v>Emily's Protocol Word Doc</v>
      </c>
      <c r="AE123" s="160" t="s">
        <v>673</v>
      </c>
    </row>
    <row r="124" ht="138.0" customHeight="1">
      <c r="A124" s="153" t="s">
        <v>2388</v>
      </c>
      <c r="B124" s="14" t="s">
        <v>2389</v>
      </c>
      <c r="C124" s="14" t="s">
        <v>2390</v>
      </c>
      <c r="D124" s="30" t="s">
        <v>2391</v>
      </c>
      <c r="E124" s="18">
        <v>42965.166666666664</v>
      </c>
      <c r="F124" s="18">
        <v>42965.81597222222</v>
      </c>
      <c r="G124" s="14" t="s">
        <v>59</v>
      </c>
      <c r="H124" s="14" t="s">
        <v>2392</v>
      </c>
      <c r="I124" s="14" t="s">
        <v>2393</v>
      </c>
      <c r="J124" s="14" t="s">
        <v>62</v>
      </c>
      <c r="K124" s="14" t="s">
        <v>2394</v>
      </c>
      <c r="L124" s="154" t="s">
        <v>2395</v>
      </c>
      <c r="M124" s="14" t="s">
        <v>2396</v>
      </c>
      <c r="N124" s="14" t="s">
        <v>2397</v>
      </c>
      <c r="O124" s="14" t="s">
        <v>2398</v>
      </c>
      <c r="P124" s="14" t="s">
        <v>2399</v>
      </c>
      <c r="Q124" s="14" t="s">
        <v>2400</v>
      </c>
      <c r="R124" s="14" t="s">
        <v>86</v>
      </c>
      <c r="S124" s="24"/>
      <c r="T124" s="26" t="str">
        <f t="shared" si="34"/>
        <v>Diff. Decisions</v>
      </c>
      <c r="U124" s="38" t="str">
        <f t="shared" si="35"/>
        <v>Different Rationale</v>
      </c>
      <c r="V124" s="155" t="s">
        <v>524</v>
      </c>
      <c r="W124" s="27" t="s">
        <v>51</v>
      </c>
      <c r="X124" s="14" t="s">
        <v>72</v>
      </c>
      <c r="Y124" s="41"/>
      <c r="Z124" s="22" t="s">
        <v>50</v>
      </c>
      <c r="AA124" s="143" t="s">
        <v>591</v>
      </c>
      <c r="AB124" s="24"/>
      <c r="AC124" s="14"/>
      <c r="AD124" s="28" t="str">
        <f t="shared" si="36"/>
        <v>Emily's Protocol Word Doc</v>
      </c>
      <c r="AE124" s="160" t="s">
        <v>673</v>
      </c>
    </row>
    <row r="125" ht="138.0" customHeight="1">
      <c r="A125" s="153" t="s">
        <v>2401</v>
      </c>
      <c r="B125" s="14" t="s">
        <v>2402</v>
      </c>
      <c r="C125" s="14" t="s">
        <v>1206</v>
      </c>
      <c r="D125" s="30" t="s">
        <v>76</v>
      </c>
      <c r="E125" s="18">
        <v>43154.208333333336</v>
      </c>
      <c r="F125" s="18">
        <v>43614.77847222222</v>
      </c>
      <c r="G125" s="14" t="s">
        <v>35</v>
      </c>
      <c r="H125" s="14" t="s">
        <v>2403</v>
      </c>
      <c r="I125" s="14" t="s">
        <v>2404</v>
      </c>
      <c r="J125" s="14" t="s">
        <v>2405</v>
      </c>
      <c r="K125" s="14" t="s">
        <v>2406</v>
      </c>
      <c r="L125" s="154" t="s">
        <v>2407</v>
      </c>
      <c r="M125" s="14" t="s">
        <v>2408</v>
      </c>
      <c r="N125" s="14" t="s">
        <v>2409</v>
      </c>
      <c r="O125" s="14" t="s">
        <v>2410</v>
      </c>
      <c r="P125" s="14" t="s">
        <v>2411</v>
      </c>
      <c r="Q125" s="14" t="s">
        <v>2412</v>
      </c>
      <c r="R125" s="14" t="s">
        <v>2413</v>
      </c>
      <c r="S125" s="24"/>
      <c r="T125" s="26" t="str">
        <f t="shared" si="34"/>
        <v>Diff. Decisions</v>
      </c>
      <c r="U125" s="38" t="str">
        <f t="shared" si="35"/>
        <v>Different Rationale</v>
      </c>
      <c r="V125" s="155" t="s">
        <v>524</v>
      </c>
      <c r="W125" s="27" t="s">
        <v>51</v>
      </c>
      <c r="X125" s="14" t="s">
        <v>72</v>
      </c>
      <c r="Y125" s="41"/>
      <c r="Z125" s="22" t="s">
        <v>50</v>
      </c>
      <c r="AA125" s="143" t="s">
        <v>591</v>
      </c>
      <c r="AB125" s="24"/>
      <c r="AC125" s="14"/>
      <c r="AD125" s="28" t="str">
        <f t="shared" si="36"/>
        <v>Emily's Protocol Word Doc</v>
      </c>
      <c r="AE125" s="160" t="s">
        <v>673</v>
      </c>
    </row>
    <row r="126" ht="138.0" customHeight="1">
      <c r="A126" s="153" t="s">
        <v>2414</v>
      </c>
      <c r="B126" s="14" t="s">
        <v>2415</v>
      </c>
      <c r="C126" s="14" t="s">
        <v>2416</v>
      </c>
      <c r="D126" s="30" t="s">
        <v>281</v>
      </c>
      <c r="E126" s="18">
        <v>43084.208333333336</v>
      </c>
      <c r="F126" s="18">
        <v>43636.44097222222</v>
      </c>
      <c r="G126" s="14" t="s">
        <v>35</v>
      </c>
      <c r="H126" s="14" t="s">
        <v>2417</v>
      </c>
      <c r="I126" s="14" t="s">
        <v>2418</v>
      </c>
      <c r="J126" s="14" t="s">
        <v>2419</v>
      </c>
      <c r="K126" s="14" t="s">
        <v>2420</v>
      </c>
      <c r="L126" s="154" t="s">
        <v>2421</v>
      </c>
      <c r="M126" s="14" t="s">
        <v>2422</v>
      </c>
      <c r="N126" s="14" t="s">
        <v>2423</v>
      </c>
      <c r="O126" s="14" t="s">
        <v>2424</v>
      </c>
      <c r="P126" s="14" t="s">
        <v>2425</v>
      </c>
      <c r="Q126" s="14" t="s">
        <v>2426</v>
      </c>
      <c r="R126" s="14" t="s">
        <v>2427</v>
      </c>
      <c r="S126" s="24"/>
      <c r="T126" s="26" t="str">
        <f t="shared" si="34"/>
        <v>Diff. Decisions</v>
      </c>
      <c r="U126" s="38" t="str">
        <f t="shared" si="35"/>
        <v>Different Rationale</v>
      </c>
      <c r="V126" s="155" t="s">
        <v>524</v>
      </c>
      <c r="W126" s="27" t="s">
        <v>51</v>
      </c>
      <c r="X126" s="14" t="s">
        <v>72</v>
      </c>
      <c r="Y126" s="41"/>
      <c r="Z126" s="22" t="s">
        <v>50</v>
      </c>
      <c r="AA126" s="143" t="s">
        <v>591</v>
      </c>
      <c r="AB126" s="24"/>
      <c r="AC126" s="14"/>
      <c r="AD126" s="28" t="str">
        <f t="shared" si="36"/>
        <v>Emily's Protocol Word Doc</v>
      </c>
      <c r="AE126" s="160" t="s">
        <v>673</v>
      </c>
    </row>
    <row r="127" ht="138.0" customHeight="1">
      <c r="A127" s="153" t="s">
        <v>2428</v>
      </c>
      <c r="B127" s="14" t="s">
        <v>2429</v>
      </c>
      <c r="C127" s="14" t="s">
        <v>2430</v>
      </c>
      <c r="D127" s="30" t="s">
        <v>120</v>
      </c>
      <c r="E127" s="14" t="s">
        <v>62</v>
      </c>
      <c r="F127" s="18">
        <v>43270.45138888889</v>
      </c>
      <c r="G127" s="14" t="s">
        <v>35</v>
      </c>
      <c r="H127" s="14" t="s">
        <v>2431</v>
      </c>
      <c r="I127" s="14" t="s">
        <v>1051</v>
      </c>
      <c r="J127" s="14" t="s">
        <v>62</v>
      </c>
      <c r="K127" s="14" t="s">
        <v>2432</v>
      </c>
      <c r="L127" s="154" t="s">
        <v>2433</v>
      </c>
      <c r="M127" s="14" t="s">
        <v>2434</v>
      </c>
      <c r="N127" s="14" t="s">
        <v>2435</v>
      </c>
      <c r="O127" s="14" t="s">
        <v>2436</v>
      </c>
      <c r="P127" s="14" t="s">
        <v>2437</v>
      </c>
      <c r="Q127" s="14" t="s">
        <v>2438</v>
      </c>
      <c r="R127" s="14" t="s">
        <v>371</v>
      </c>
      <c r="S127" s="24"/>
      <c r="T127" s="26" t="str">
        <f t="shared" si="34"/>
        <v>Diff. Decisions</v>
      </c>
      <c r="U127" s="38" t="str">
        <f t="shared" si="35"/>
        <v>Different Rationale</v>
      </c>
      <c r="V127" s="155" t="s">
        <v>524</v>
      </c>
      <c r="W127" s="27" t="s">
        <v>51</v>
      </c>
      <c r="X127" s="14" t="s">
        <v>72</v>
      </c>
      <c r="Y127" s="41"/>
      <c r="Z127" s="22" t="s">
        <v>50</v>
      </c>
      <c r="AA127" s="143" t="s">
        <v>591</v>
      </c>
      <c r="AB127" s="24"/>
      <c r="AC127" s="14"/>
      <c r="AD127" s="28" t="str">
        <f t="shared" si="36"/>
        <v>Emily's Protocol Word Doc</v>
      </c>
      <c r="AE127" s="160" t="s">
        <v>673</v>
      </c>
    </row>
    <row r="128" ht="138.0" customHeight="1">
      <c r="A128" s="153" t="s">
        <v>2439</v>
      </c>
      <c r="B128" s="14" t="s">
        <v>2440</v>
      </c>
      <c r="C128" s="14" t="s">
        <v>2441</v>
      </c>
      <c r="D128" s="30" t="s">
        <v>148</v>
      </c>
      <c r="E128" s="18">
        <v>43298.166666666664</v>
      </c>
      <c r="F128" s="18">
        <v>43647.444444444445</v>
      </c>
      <c r="G128" s="14" t="s">
        <v>35</v>
      </c>
      <c r="H128" s="14" t="s">
        <v>2442</v>
      </c>
      <c r="I128" s="14" t="s">
        <v>2443</v>
      </c>
      <c r="J128" s="14" t="s">
        <v>2444</v>
      </c>
      <c r="K128" s="14" t="s">
        <v>2445</v>
      </c>
      <c r="L128" s="154" t="s">
        <v>2446</v>
      </c>
      <c r="M128" s="14" t="s">
        <v>2447</v>
      </c>
      <c r="N128" s="14" t="s">
        <v>2448</v>
      </c>
      <c r="O128" s="14" t="s">
        <v>2449</v>
      </c>
      <c r="P128" s="14" t="s">
        <v>2450</v>
      </c>
      <c r="Q128" s="14" t="s">
        <v>2451</v>
      </c>
      <c r="R128" s="14" t="s">
        <v>223</v>
      </c>
      <c r="S128" s="24"/>
      <c r="T128" s="26" t="str">
        <f t="shared" si="34"/>
        <v>Diff. Decisions</v>
      </c>
      <c r="U128" s="38" t="str">
        <f t="shared" si="35"/>
        <v>Different Rationale</v>
      </c>
      <c r="V128" s="155" t="s">
        <v>524</v>
      </c>
      <c r="W128" s="27" t="s">
        <v>51</v>
      </c>
      <c r="X128" s="14" t="s">
        <v>357</v>
      </c>
      <c r="Y128" s="41"/>
      <c r="Z128" s="22" t="s">
        <v>50</v>
      </c>
      <c r="AA128" s="143" t="s">
        <v>591</v>
      </c>
      <c r="AB128" s="24"/>
      <c r="AC128" s="14"/>
      <c r="AD128" s="28" t="str">
        <f t="shared" si="36"/>
        <v>Emily's Protocol Word Doc</v>
      </c>
      <c r="AE128" s="160" t="s">
        <v>673</v>
      </c>
    </row>
    <row r="129" ht="138.0" customHeight="1">
      <c r="A129" s="153" t="s">
        <v>2452</v>
      </c>
      <c r="B129" s="14" t="s">
        <v>2453</v>
      </c>
      <c r="C129" s="14" t="s">
        <v>2454</v>
      </c>
      <c r="D129" s="30" t="s">
        <v>148</v>
      </c>
      <c r="E129" s="18">
        <v>43404.166666666664</v>
      </c>
      <c r="F129" s="18">
        <v>43501.77569444444</v>
      </c>
      <c r="G129" s="14" t="s">
        <v>59</v>
      </c>
      <c r="H129" s="14" t="s">
        <v>2455</v>
      </c>
      <c r="I129" s="14" t="s">
        <v>2456</v>
      </c>
      <c r="J129" s="14" t="s">
        <v>2457</v>
      </c>
      <c r="K129" s="14" t="s">
        <v>2458</v>
      </c>
      <c r="L129" s="154" t="s">
        <v>2459</v>
      </c>
      <c r="M129" s="14" t="s">
        <v>2460</v>
      </c>
      <c r="N129" s="14" t="s">
        <v>2461</v>
      </c>
      <c r="O129" s="14" t="s">
        <v>2462</v>
      </c>
      <c r="P129" s="14" t="s">
        <v>2463</v>
      </c>
      <c r="Q129" s="14" t="s">
        <v>2464</v>
      </c>
      <c r="R129" s="14" t="s">
        <v>1894</v>
      </c>
      <c r="S129" s="24"/>
      <c r="T129" s="26" t="str">
        <f t="shared" si="34"/>
        <v>Diff. Decisions</v>
      </c>
      <c r="U129" s="38" t="str">
        <f t="shared" si="35"/>
        <v>Different Rationale</v>
      </c>
      <c r="V129" s="155" t="s">
        <v>524</v>
      </c>
      <c r="W129" s="27" t="s">
        <v>51</v>
      </c>
      <c r="X129" s="14" t="s">
        <v>52</v>
      </c>
      <c r="Y129" s="41"/>
      <c r="Z129" s="22" t="s">
        <v>50</v>
      </c>
      <c r="AA129" s="143" t="s">
        <v>591</v>
      </c>
      <c r="AB129" s="24"/>
      <c r="AC129" s="14"/>
      <c r="AD129" s="28" t="str">
        <f t="shared" si="36"/>
        <v>Emily's Protocol Word Doc</v>
      </c>
      <c r="AE129" s="160" t="s">
        <v>673</v>
      </c>
    </row>
    <row r="130" ht="138.0" customHeight="1">
      <c r="A130" s="153" t="s">
        <v>2465</v>
      </c>
      <c r="B130" s="14" t="s">
        <v>2466</v>
      </c>
      <c r="C130" s="14" t="s">
        <v>2467</v>
      </c>
      <c r="D130" s="30" t="s">
        <v>822</v>
      </c>
      <c r="E130" s="18" t="s">
        <v>62</v>
      </c>
      <c r="F130" s="18">
        <v>43467.74513888889</v>
      </c>
      <c r="G130" s="14" t="s">
        <v>62</v>
      </c>
      <c r="H130" s="14" t="s">
        <v>2468</v>
      </c>
      <c r="I130" s="14" t="s">
        <v>2469</v>
      </c>
      <c r="J130" s="14" t="s">
        <v>2470</v>
      </c>
      <c r="K130" s="14" t="s">
        <v>2471</v>
      </c>
      <c r="L130" s="154" t="s">
        <v>2472</v>
      </c>
      <c r="M130" s="14" t="s">
        <v>2469</v>
      </c>
      <c r="N130" s="14" t="s">
        <v>2473</v>
      </c>
      <c r="O130" s="14" t="s">
        <v>2474</v>
      </c>
      <c r="P130" s="14" t="s">
        <v>2475</v>
      </c>
      <c r="Q130" s="14" t="s">
        <v>2476</v>
      </c>
      <c r="R130" s="14" t="s">
        <v>552</v>
      </c>
      <c r="S130" s="24"/>
      <c r="T130" s="26" t="str">
        <f t="shared" si="34"/>
        <v>Diff. Decisions</v>
      </c>
      <c r="U130" s="38" t="str">
        <f t="shared" si="35"/>
        <v>Different Rationale</v>
      </c>
      <c r="V130" s="155" t="s">
        <v>524</v>
      </c>
      <c r="W130" s="27" t="s">
        <v>51</v>
      </c>
      <c r="X130" s="14" t="s">
        <v>72</v>
      </c>
      <c r="Y130" s="41"/>
      <c r="Z130" s="22" t="s">
        <v>50</v>
      </c>
      <c r="AA130" s="143" t="s">
        <v>591</v>
      </c>
      <c r="AB130" s="24"/>
      <c r="AC130" s="14"/>
      <c r="AD130" s="28" t="str">
        <f t="shared" si="36"/>
        <v>Emily's Protocol Word Doc</v>
      </c>
      <c r="AE130" s="160" t="s">
        <v>673</v>
      </c>
    </row>
    <row r="131" ht="138.0" customHeight="1">
      <c r="A131" s="153" t="s">
        <v>2477</v>
      </c>
      <c r="B131" s="14" t="s">
        <v>2478</v>
      </c>
      <c r="C131" s="14" t="s">
        <v>2479</v>
      </c>
      <c r="D131" s="30" t="s">
        <v>1380</v>
      </c>
      <c r="E131" s="18">
        <v>43399.166666666664</v>
      </c>
      <c r="F131" s="18">
        <v>43399.90069444444</v>
      </c>
      <c r="G131" s="14" t="s">
        <v>59</v>
      </c>
      <c r="H131" s="14" t="s">
        <v>2480</v>
      </c>
      <c r="I131" s="14" t="s">
        <v>2481</v>
      </c>
      <c r="J131" s="14" t="s">
        <v>2482</v>
      </c>
      <c r="K131" s="14" t="s">
        <v>2483</v>
      </c>
      <c r="L131" s="154" t="s">
        <v>2484</v>
      </c>
      <c r="M131" s="14" t="s">
        <v>2485</v>
      </c>
      <c r="N131" s="14" t="s">
        <v>2486</v>
      </c>
      <c r="O131" s="14" t="s">
        <v>2487</v>
      </c>
      <c r="P131" s="14" t="s">
        <v>2488</v>
      </c>
      <c r="Q131" s="14" t="s">
        <v>2489</v>
      </c>
      <c r="R131" s="14" t="s">
        <v>86</v>
      </c>
      <c r="S131" s="24"/>
      <c r="T131" s="26" t="str">
        <f t="shared" si="34"/>
        <v>Diff. Decisions</v>
      </c>
      <c r="U131" s="38" t="str">
        <f t="shared" si="35"/>
        <v>Different Rationale</v>
      </c>
      <c r="V131" s="155" t="s">
        <v>524</v>
      </c>
      <c r="W131" s="27" t="s">
        <v>51</v>
      </c>
      <c r="X131" s="14" t="s">
        <v>72</v>
      </c>
      <c r="Y131" s="41"/>
      <c r="Z131" s="22" t="s">
        <v>50</v>
      </c>
      <c r="AA131" s="143" t="s">
        <v>591</v>
      </c>
      <c r="AB131" s="24"/>
      <c r="AC131" s="14"/>
      <c r="AD131" s="28" t="str">
        <f t="shared" si="36"/>
        <v>Emily's Protocol Word Doc</v>
      </c>
      <c r="AE131" s="160" t="s">
        <v>673</v>
      </c>
    </row>
    <row r="132" ht="138.0" customHeight="1">
      <c r="A132" s="153" t="s">
        <v>2490</v>
      </c>
      <c r="B132" s="14" t="s">
        <v>2491</v>
      </c>
      <c r="C132" s="14" t="s">
        <v>2492</v>
      </c>
      <c r="D132" s="30" t="s">
        <v>148</v>
      </c>
      <c r="E132" s="18">
        <v>43342.166666666664</v>
      </c>
      <c r="F132" s="18">
        <v>43623.79652777778</v>
      </c>
      <c r="G132" s="14" t="s">
        <v>59</v>
      </c>
      <c r="H132" s="14" t="s">
        <v>2493</v>
      </c>
      <c r="I132" s="14" t="s">
        <v>2494</v>
      </c>
      <c r="J132" s="14" t="s">
        <v>2495</v>
      </c>
      <c r="K132" s="14" t="s">
        <v>2496</v>
      </c>
      <c r="L132" s="154" t="s">
        <v>2497</v>
      </c>
      <c r="M132" s="14" t="s">
        <v>2498</v>
      </c>
      <c r="N132" s="14" t="s">
        <v>2499</v>
      </c>
      <c r="O132" s="14" t="s">
        <v>2500</v>
      </c>
      <c r="P132" s="14" t="s">
        <v>2501</v>
      </c>
      <c r="Q132" s="14" t="s">
        <v>2502</v>
      </c>
      <c r="R132" s="14" t="s">
        <v>1931</v>
      </c>
      <c r="S132" s="24"/>
      <c r="T132" s="26" t="str">
        <f t="shared" si="34"/>
        <v>Diff. Decisions</v>
      </c>
      <c r="U132" s="38" t="str">
        <f t="shared" si="35"/>
        <v>Different Rationale</v>
      </c>
      <c r="V132" s="155" t="s">
        <v>524</v>
      </c>
      <c r="W132" s="27" t="s">
        <v>51</v>
      </c>
      <c r="X132" s="14" t="s">
        <v>72</v>
      </c>
      <c r="Y132" s="41"/>
      <c r="Z132" s="22" t="s">
        <v>50</v>
      </c>
      <c r="AA132" s="143" t="s">
        <v>591</v>
      </c>
      <c r="AB132" s="24"/>
      <c r="AC132" s="14"/>
      <c r="AD132" s="28" t="str">
        <f t="shared" si="36"/>
        <v>Emily's Protocol Word Doc</v>
      </c>
      <c r="AE132" s="160" t="s">
        <v>673</v>
      </c>
    </row>
    <row r="133" ht="138.0" customHeight="1">
      <c r="A133" s="153" t="s">
        <v>2503</v>
      </c>
      <c r="B133" s="14" t="s">
        <v>2504</v>
      </c>
      <c r="C133" s="14" t="s">
        <v>2505</v>
      </c>
      <c r="D133" s="30" t="s">
        <v>1557</v>
      </c>
      <c r="E133" s="14" t="s">
        <v>62</v>
      </c>
      <c r="F133" s="18">
        <v>43668.45138888889</v>
      </c>
      <c r="G133" s="14" t="s">
        <v>35</v>
      </c>
      <c r="H133" s="14" t="s">
        <v>2506</v>
      </c>
      <c r="I133" s="14" t="s">
        <v>2507</v>
      </c>
      <c r="J133" s="14" t="s">
        <v>37</v>
      </c>
      <c r="K133" s="14" t="s">
        <v>2508</v>
      </c>
      <c r="L133" s="154" t="s">
        <v>2509</v>
      </c>
      <c r="M133" s="14" t="s">
        <v>2510</v>
      </c>
      <c r="N133" s="14" t="s">
        <v>2511</v>
      </c>
      <c r="O133" s="14" t="s">
        <v>2512</v>
      </c>
      <c r="P133" s="14" t="s">
        <v>2513</v>
      </c>
      <c r="Q133" s="14" t="s">
        <v>2514</v>
      </c>
      <c r="R133" s="14" t="s">
        <v>371</v>
      </c>
      <c r="S133" s="24"/>
      <c r="T133" s="26" t="str">
        <f t="shared" si="34"/>
        <v>Diff. Decisions</v>
      </c>
      <c r="U133" s="38" t="str">
        <f t="shared" si="35"/>
        <v>Different Rationale</v>
      </c>
      <c r="V133" s="155" t="s">
        <v>524</v>
      </c>
      <c r="W133" s="27" t="s">
        <v>51</v>
      </c>
      <c r="X133" s="14" t="s">
        <v>72</v>
      </c>
      <c r="Y133" s="41"/>
      <c r="Z133" s="22" t="s">
        <v>50</v>
      </c>
      <c r="AA133" s="143" t="s">
        <v>591</v>
      </c>
      <c r="AB133" s="24"/>
      <c r="AC133" s="14"/>
      <c r="AD133" s="28" t="str">
        <f t="shared" si="36"/>
        <v>Emily's Protocol Word Doc</v>
      </c>
      <c r="AE133" s="160" t="s">
        <v>673</v>
      </c>
    </row>
    <row r="134" ht="138.0" customHeight="1">
      <c r="A134" s="153" t="s">
        <v>2515</v>
      </c>
      <c r="B134" s="14" t="s">
        <v>2516</v>
      </c>
      <c r="C134" s="14" t="s">
        <v>2517</v>
      </c>
      <c r="D134" s="30" t="s">
        <v>148</v>
      </c>
      <c r="E134" s="18">
        <v>43567.166666666664</v>
      </c>
      <c r="F134" s="18">
        <v>43612.77916666667</v>
      </c>
      <c r="G134" s="14" t="s">
        <v>35</v>
      </c>
      <c r="H134" s="14" t="s">
        <v>2518</v>
      </c>
      <c r="I134" s="14" t="s">
        <v>2519</v>
      </c>
      <c r="J134" s="14" t="s">
        <v>2520</v>
      </c>
      <c r="K134" s="14" t="s">
        <v>2521</v>
      </c>
      <c r="L134" s="154" t="s">
        <v>2522</v>
      </c>
      <c r="M134" s="14" t="s">
        <v>2523</v>
      </c>
      <c r="N134" s="14" t="s">
        <v>2524</v>
      </c>
      <c r="O134" s="14" t="s">
        <v>2525</v>
      </c>
      <c r="P134" s="14" t="s">
        <v>2526</v>
      </c>
      <c r="Q134" s="14" t="s">
        <v>2527</v>
      </c>
      <c r="R134" s="14" t="s">
        <v>1326</v>
      </c>
      <c r="S134" s="24"/>
      <c r="T134" s="26" t="str">
        <f t="shared" si="34"/>
        <v>Diff. Decisions</v>
      </c>
      <c r="U134" s="38" t="str">
        <f t="shared" si="35"/>
        <v>Different Rationale</v>
      </c>
      <c r="V134" s="155" t="s">
        <v>524</v>
      </c>
      <c r="W134" s="27" t="s">
        <v>51</v>
      </c>
      <c r="X134" s="14" t="s">
        <v>72</v>
      </c>
      <c r="Y134" s="41"/>
      <c r="Z134" s="22" t="s">
        <v>50</v>
      </c>
      <c r="AA134" s="143" t="s">
        <v>591</v>
      </c>
      <c r="AB134" s="24"/>
      <c r="AC134" s="14"/>
      <c r="AD134" s="28" t="str">
        <f t="shared" si="36"/>
        <v>Emily's Protocol Word Doc</v>
      </c>
      <c r="AE134" s="160" t="s">
        <v>673</v>
      </c>
    </row>
    <row r="135" ht="138.0" customHeight="1">
      <c r="A135" s="153" t="s">
        <v>2528</v>
      </c>
      <c r="B135" s="14" t="s">
        <v>2529</v>
      </c>
      <c r="C135" s="14" t="s">
        <v>2530</v>
      </c>
      <c r="D135" s="30" t="s">
        <v>756</v>
      </c>
      <c r="E135" s="18">
        <v>43413.208333333336</v>
      </c>
      <c r="F135" s="18">
        <v>43636.43819444445</v>
      </c>
      <c r="G135" s="14" t="s">
        <v>35</v>
      </c>
      <c r="H135" s="14" t="s">
        <v>2531</v>
      </c>
      <c r="I135" s="14" t="s">
        <v>2532</v>
      </c>
      <c r="J135" s="14" t="s">
        <v>62</v>
      </c>
      <c r="K135" s="14" t="s">
        <v>2533</v>
      </c>
      <c r="L135" s="154" t="s">
        <v>2534</v>
      </c>
      <c r="M135" s="14" t="s">
        <v>2535</v>
      </c>
      <c r="N135" s="14" t="s">
        <v>2536</v>
      </c>
      <c r="O135" s="14" t="s">
        <v>2537</v>
      </c>
      <c r="P135" s="14" t="s">
        <v>2538</v>
      </c>
      <c r="Q135" s="14" t="s">
        <v>2539</v>
      </c>
      <c r="R135" s="14" t="s">
        <v>144</v>
      </c>
      <c r="S135" s="24"/>
      <c r="T135" s="26" t="str">
        <f t="shared" si="34"/>
        <v>Diff. Decisions</v>
      </c>
      <c r="U135" s="38" t="str">
        <f t="shared" si="35"/>
        <v>Different Rationale</v>
      </c>
      <c r="V135" s="155" t="s">
        <v>524</v>
      </c>
      <c r="W135" s="27" t="s">
        <v>51</v>
      </c>
      <c r="X135" s="14" t="s">
        <v>52</v>
      </c>
      <c r="Y135" s="41"/>
      <c r="Z135" s="22" t="s">
        <v>50</v>
      </c>
      <c r="AA135" s="143" t="s">
        <v>591</v>
      </c>
      <c r="AB135" s="24"/>
      <c r="AC135" s="14"/>
      <c r="AD135" s="28" t="str">
        <f t="shared" si="36"/>
        <v>Emily's Protocol Word Doc</v>
      </c>
      <c r="AE135" s="160" t="s">
        <v>673</v>
      </c>
    </row>
    <row r="136" ht="138.0" customHeight="1">
      <c r="A136" s="153" t="s">
        <v>2540</v>
      </c>
      <c r="B136" s="14" t="s">
        <v>2541</v>
      </c>
      <c r="C136" s="14" t="s">
        <v>2542</v>
      </c>
      <c r="D136" s="30" t="s">
        <v>1884</v>
      </c>
      <c r="E136" s="18">
        <v>43432.208333333336</v>
      </c>
      <c r="F136" s="18">
        <v>43432.78611111111</v>
      </c>
      <c r="G136" s="14" t="s">
        <v>59</v>
      </c>
      <c r="H136" s="14" t="s">
        <v>2543</v>
      </c>
      <c r="I136" s="14" t="s">
        <v>215</v>
      </c>
      <c r="J136" s="14" t="s">
        <v>62</v>
      </c>
      <c r="K136" s="14" t="s">
        <v>2544</v>
      </c>
      <c r="L136" s="154" t="s">
        <v>2545</v>
      </c>
      <c r="M136" s="14" t="s">
        <v>2546</v>
      </c>
      <c r="N136" s="14" t="s">
        <v>2547</v>
      </c>
      <c r="O136" s="14" t="s">
        <v>2548</v>
      </c>
      <c r="P136" s="14" t="s">
        <v>2549</v>
      </c>
      <c r="Q136" s="14" t="s">
        <v>2550</v>
      </c>
      <c r="R136" s="14" t="s">
        <v>144</v>
      </c>
      <c r="S136" s="24"/>
      <c r="T136" s="26" t="str">
        <f t="shared" si="34"/>
        <v>Diff. Decisions</v>
      </c>
      <c r="U136" s="38" t="str">
        <f t="shared" si="35"/>
        <v>Different Rationale</v>
      </c>
      <c r="V136" s="155" t="s">
        <v>524</v>
      </c>
      <c r="W136" s="27" t="s">
        <v>51</v>
      </c>
      <c r="X136" s="14" t="s">
        <v>72</v>
      </c>
      <c r="Y136" s="41"/>
      <c r="Z136" s="22" t="s">
        <v>50</v>
      </c>
      <c r="AA136" s="143" t="s">
        <v>591</v>
      </c>
      <c r="AB136" s="24"/>
      <c r="AC136" s="14"/>
      <c r="AD136" s="28" t="str">
        <f t="shared" si="36"/>
        <v>Emily's Protocol Word Doc</v>
      </c>
      <c r="AE136" s="160" t="s">
        <v>673</v>
      </c>
    </row>
    <row r="137" ht="138.0" customHeight="1">
      <c r="A137" s="153" t="s">
        <v>2551</v>
      </c>
      <c r="B137" s="14" t="s">
        <v>2552</v>
      </c>
      <c r="C137" s="14" t="s">
        <v>2553</v>
      </c>
      <c r="D137" s="30" t="s">
        <v>120</v>
      </c>
      <c r="E137" s="14" t="s">
        <v>62</v>
      </c>
      <c r="F137" s="18">
        <v>43409.59444444445</v>
      </c>
      <c r="G137" s="14" t="s">
        <v>62</v>
      </c>
      <c r="H137" s="14" t="s">
        <v>2554</v>
      </c>
      <c r="I137" s="14" t="s">
        <v>2555</v>
      </c>
      <c r="J137" s="14" t="s">
        <v>62</v>
      </c>
      <c r="K137" s="14" t="s">
        <v>2556</v>
      </c>
      <c r="L137" s="154" t="s">
        <v>2557</v>
      </c>
      <c r="M137" s="14" t="s">
        <v>2558</v>
      </c>
      <c r="N137" s="14" t="s">
        <v>2559</v>
      </c>
      <c r="O137" s="14" t="s">
        <v>2560</v>
      </c>
      <c r="P137" s="14" t="s">
        <v>2561</v>
      </c>
      <c r="Q137" s="14" t="s">
        <v>2562</v>
      </c>
      <c r="R137" s="14" t="s">
        <v>552</v>
      </c>
      <c r="S137" s="24"/>
      <c r="T137" s="26" t="str">
        <f t="shared" si="34"/>
        <v>Diff. Decisions</v>
      </c>
      <c r="U137" s="38" t="str">
        <f t="shared" si="35"/>
        <v>Different Rationale</v>
      </c>
      <c r="V137" s="155" t="s">
        <v>524</v>
      </c>
      <c r="W137" s="27" t="s">
        <v>51</v>
      </c>
      <c r="X137" s="14" t="s">
        <v>72</v>
      </c>
      <c r="Y137" s="41"/>
      <c r="Z137" s="22" t="s">
        <v>50</v>
      </c>
      <c r="AA137" s="143" t="s">
        <v>591</v>
      </c>
      <c r="AB137" s="24"/>
      <c r="AC137" s="14"/>
      <c r="AD137" s="28" t="str">
        <f t="shared" si="36"/>
        <v>Emily's Protocol Word Doc</v>
      </c>
      <c r="AE137" s="160" t="s">
        <v>673</v>
      </c>
    </row>
    <row r="138" ht="138.0" customHeight="1">
      <c r="A138" s="153" t="s">
        <v>2563</v>
      </c>
      <c r="B138" s="14" t="s">
        <v>2564</v>
      </c>
      <c r="C138" s="14" t="s">
        <v>527</v>
      </c>
      <c r="D138" s="30" t="s">
        <v>528</v>
      </c>
      <c r="E138" s="18">
        <v>43398.166666666664</v>
      </c>
      <c r="F138" s="18">
        <v>43398.77777777778</v>
      </c>
      <c r="G138" s="14" t="s">
        <v>59</v>
      </c>
      <c r="H138" s="14" t="s">
        <v>2565</v>
      </c>
      <c r="I138" s="14" t="s">
        <v>2566</v>
      </c>
      <c r="J138" s="14" t="s">
        <v>2567</v>
      </c>
      <c r="K138" s="14" t="s">
        <v>2568</v>
      </c>
      <c r="L138" s="154" t="s">
        <v>747</v>
      </c>
      <c r="M138" s="14" t="s">
        <v>2569</v>
      </c>
      <c r="N138" s="14" t="s">
        <v>2570</v>
      </c>
      <c r="O138" s="14" t="s">
        <v>2571</v>
      </c>
      <c r="P138" s="14" t="s">
        <v>2572</v>
      </c>
      <c r="Q138" s="14" t="s">
        <v>2573</v>
      </c>
      <c r="R138" s="14" t="s">
        <v>252</v>
      </c>
      <c r="S138" s="24"/>
      <c r="T138" s="26" t="str">
        <f t="shared" si="34"/>
        <v>Diff. Decisions</v>
      </c>
      <c r="U138" s="38" t="str">
        <f t="shared" si="35"/>
        <v>Different Rationale</v>
      </c>
      <c r="V138" s="155" t="s">
        <v>524</v>
      </c>
      <c r="W138" s="27" t="s">
        <v>51</v>
      </c>
      <c r="X138" s="14" t="s">
        <v>72</v>
      </c>
      <c r="Y138" s="41"/>
      <c r="Z138" s="22" t="s">
        <v>50</v>
      </c>
      <c r="AA138" s="143" t="s">
        <v>591</v>
      </c>
      <c r="AB138" s="24"/>
      <c r="AC138" s="14"/>
      <c r="AD138" s="28" t="str">
        <f t="shared" si="36"/>
        <v>Emily's Protocol Word Doc</v>
      </c>
      <c r="AE138" s="160" t="s">
        <v>673</v>
      </c>
    </row>
    <row r="139" ht="138.0" customHeight="1">
      <c r="A139" s="153" t="s">
        <v>2574</v>
      </c>
      <c r="B139" s="14" t="s">
        <v>2575</v>
      </c>
      <c r="C139" s="14" t="s">
        <v>1304</v>
      </c>
      <c r="D139" s="30" t="s">
        <v>120</v>
      </c>
      <c r="E139" s="18">
        <v>43511.208333333336</v>
      </c>
      <c r="F139" s="18">
        <v>43511.720138888886</v>
      </c>
      <c r="G139" s="14" t="s">
        <v>35</v>
      </c>
      <c r="H139" s="14" t="s">
        <v>2576</v>
      </c>
      <c r="I139" s="14" t="s">
        <v>1707</v>
      </c>
      <c r="J139" s="14" t="s">
        <v>62</v>
      </c>
      <c r="K139" s="14" t="s">
        <v>2577</v>
      </c>
      <c r="L139" s="154" t="s">
        <v>2578</v>
      </c>
      <c r="M139" s="14" t="s">
        <v>2579</v>
      </c>
      <c r="N139" s="14" t="s">
        <v>2580</v>
      </c>
      <c r="O139" s="14" t="s">
        <v>2581</v>
      </c>
      <c r="P139" s="14" t="s">
        <v>2582</v>
      </c>
      <c r="Q139" s="14" t="s">
        <v>2583</v>
      </c>
      <c r="R139" s="14" t="s">
        <v>86</v>
      </c>
      <c r="S139" s="24"/>
      <c r="T139" s="26" t="str">
        <f t="shared" si="34"/>
        <v>Diff. Decisions</v>
      </c>
      <c r="U139" s="38" t="str">
        <f t="shared" si="35"/>
        <v>Different Rationale</v>
      </c>
      <c r="V139" s="155" t="s">
        <v>524</v>
      </c>
      <c r="W139" s="27" t="s">
        <v>51</v>
      </c>
      <c r="X139" s="14" t="s">
        <v>72</v>
      </c>
      <c r="Y139" s="41"/>
      <c r="Z139" s="22" t="s">
        <v>50</v>
      </c>
      <c r="AA139" s="143" t="s">
        <v>591</v>
      </c>
      <c r="AB139" s="24"/>
      <c r="AC139" s="14"/>
      <c r="AD139" s="28" t="str">
        <f t="shared" si="36"/>
        <v>Emily's Protocol Word Doc</v>
      </c>
      <c r="AE139" s="160" t="s">
        <v>673</v>
      </c>
    </row>
    <row r="140" ht="138.0" customHeight="1">
      <c r="A140" s="153" t="s">
        <v>2584</v>
      </c>
      <c r="B140" s="14" t="s">
        <v>2585</v>
      </c>
      <c r="C140" s="14" t="s">
        <v>2586</v>
      </c>
      <c r="D140" s="30" t="s">
        <v>160</v>
      </c>
      <c r="E140" s="18">
        <v>43516.208333333336</v>
      </c>
      <c r="F140" s="18">
        <v>43516.63125</v>
      </c>
      <c r="G140" s="14" t="s">
        <v>35</v>
      </c>
      <c r="H140" s="14" t="s">
        <v>2587</v>
      </c>
      <c r="I140" s="14" t="s">
        <v>2588</v>
      </c>
      <c r="J140" s="14" t="s">
        <v>2589</v>
      </c>
      <c r="K140" s="14" t="s">
        <v>2590</v>
      </c>
      <c r="L140" s="154" t="s">
        <v>2591</v>
      </c>
      <c r="M140" s="14" t="s">
        <v>2592</v>
      </c>
      <c r="N140" s="14" t="s">
        <v>2593</v>
      </c>
      <c r="O140" s="14" t="s">
        <v>2594</v>
      </c>
      <c r="P140" s="14" t="s">
        <v>2595</v>
      </c>
      <c r="Q140" s="14" t="s">
        <v>2596</v>
      </c>
      <c r="R140" s="14" t="s">
        <v>144</v>
      </c>
      <c r="S140" s="24"/>
      <c r="T140" s="26" t="str">
        <f t="shared" si="34"/>
        <v>Same Decision</v>
      </c>
      <c r="U140" s="38" t="str">
        <f t="shared" si="35"/>
        <v>Different Rationale</v>
      </c>
      <c r="V140" s="155" t="s">
        <v>524</v>
      </c>
      <c r="W140" s="27" t="s">
        <v>51</v>
      </c>
      <c r="X140" s="14" t="s">
        <v>52</v>
      </c>
      <c r="Y140" s="41"/>
      <c r="Z140" s="22" t="s">
        <v>50</v>
      </c>
      <c r="AA140" s="161" t="s">
        <v>51</v>
      </c>
      <c r="AB140" s="24"/>
      <c r="AC140" s="14"/>
      <c r="AD140" s="28" t="str">
        <f t="shared" si="36"/>
        <v>Emily's Protocol Word Doc</v>
      </c>
      <c r="AE140" s="160" t="s">
        <v>673</v>
      </c>
    </row>
    <row r="141" ht="138.0" customHeight="1">
      <c r="A141" s="153" t="s">
        <v>2597</v>
      </c>
      <c r="B141" s="14" t="s">
        <v>2598</v>
      </c>
      <c r="C141" s="14" t="s">
        <v>2599</v>
      </c>
      <c r="D141" s="30" t="s">
        <v>756</v>
      </c>
      <c r="E141" s="18">
        <v>43566.166666666664</v>
      </c>
      <c r="F141" s="18">
        <v>43566.55625</v>
      </c>
      <c r="G141" s="14" t="s">
        <v>35</v>
      </c>
      <c r="H141" s="14" t="s">
        <v>2600</v>
      </c>
      <c r="I141" s="14" t="s">
        <v>2601</v>
      </c>
      <c r="J141" s="14" t="s">
        <v>62</v>
      </c>
      <c r="K141" s="14" t="s">
        <v>2602</v>
      </c>
      <c r="L141" s="154" t="s">
        <v>2603</v>
      </c>
      <c r="M141" s="14" t="s">
        <v>2604</v>
      </c>
      <c r="N141" s="14" t="s">
        <v>2605</v>
      </c>
      <c r="O141" s="14" t="s">
        <v>2606</v>
      </c>
      <c r="P141" s="14" t="s">
        <v>2607</v>
      </c>
      <c r="Q141" s="14" t="s">
        <v>2608</v>
      </c>
      <c r="R141" s="14" t="s">
        <v>2609</v>
      </c>
      <c r="S141" s="24"/>
      <c r="T141" s="26" t="str">
        <f t="shared" si="34"/>
        <v>Diff. Decisions</v>
      </c>
      <c r="U141" s="38" t="str">
        <f t="shared" si="35"/>
        <v>Different Rationale</v>
      </c>
      <c r="V141" s="155" t="s">
        <v>524</v>
      </c>
      <c r="W141" s="27" t="s">
        <v>51</v>
      </c>
      <c r="X141" s="14" t="s">
        <v>72</v>
      </c>
      <c r="Y141" s="41"/>
      <c r="Z141" s="22" t="s">
        <v>50</v>
      </c>
      <c r="AA141" s="143" t="s">
        <v>591</v>
      </c>
      <c r="AB141" s="24"/>
      <c r="AC141" s="14"/>
      <c r="AD141" s="28" t="str">
        <f t="shared" si="36"/>
        <v>Emily's Protocol Word Doc</v>
      </c>
      <c r="AE141" s="160" t="s">
        <v>673</v>
      </c>
    </row>
    <row r="142" ht="138.0" customHeight="1">
      <c r="A142" s="13" t="s">
        <v>2610</v>
      </c>
      <c r="B142" s="14" t="s">
        <v>2611</v>
      </c>
      <c r="C142" s="15" t="s">
        <v>1037</v>
      </c>
      <c r="D142" s="16" t="s">
        <v>822</v>
      </c>
      <c r="E142" s="17">
        <v>41466.166666666664</v>
      </c>
      <c r="F142" s="17">
        <v>43614.572916666664</v>
      </c>
      <c r="G142" s="15" t="s">
        <v>808</v>
      </c>
      <c r="H142" s="15" t="s">
        <v>2612</v>
      </c>
      <c r="I142" s="15" t="s">
        <v>2613</v>
      </c>
      <c r="J142" s="15" t="s">
        <v>2614</v>
      </c>
      <c r="K142" s="15" t="s">
        <v>2615</v>
      </c>
      <c r="L142" s="15" t="s">
        <v>2616</v>
      </c>
      <c r="M142" s="15" t="s">
        <v>2617</v>
      </c>
      <c r="N142" s="15" t="s">
        <v>2618</v>
      </c>
      <c r="O142" s="15" t="s">
        <v>2619</v>
      </c>
      <c r="P142" s="15" t="s">
        <v>2620</v>
      </c>
      <c r="Q142" s="18" t="s">
        <v>2621</v>
      </c>
      <c r="R142" s="18" t="s">
        <v>2120</v>
      </c>
      <c r="S142" s="19" t="s">
        <v>47</v>
      </c>
      <c r="T142" s="26" t="str">
        <f t="shared" si="34"/>
        <v>Diff. Decisions</v>
      </c>
      <c r="U142" s="38" t="str">
        <f t="shared" si="35"/>
        <v>Same Rationale</v>
      </c>
      <c r="V142" s="22" t="s">
        <v>50</v>
      </c>
      <c r="W142" s="27" t="s">
        <v>51</v>
      </c>
      <c r="X142" s="24"/>
      <c r="Y142" s="41"/>
      <c r="Z142" s="26" t="s">
        <v>53</v>
      </c>
      <c r="AA142" s="143" t="s">
        <v>591</v>
      </c>
      <c r="AB142" s="24"/>
      <c r="AC142" s="14"/>
      <c r="AD142" s="28" t="str">
        <f t="shared" ref="AD142:AD152" si="37">HYPERLINK("https://docs.google.com/document/d/1vgJGancMRWOC5fpG_XZKlmvZ036cG_5jw0TJteY-90E/edit","Brian's Review Sheet")</f>
        <v>Brian's Review Sheet</v>
      </c>
      <c r="AE142" s="160" t="s">
        <v>673</v>
      </c>
    </row>
    <row r="143" ht="138.0" customHeight="1">
      <c r="A143" s="13" t="s">
        <v>2622</v>
      </c>
      <c r="B143" s="14" t="s">
        <v>2623</v>
      </c>
      <c r="C143" s="15" t="s">
        <v>2624</v>
      </c>
      <c r="D143" s="16" t="s">
        <v>120</v>
      </c>
      <c r="E143" s="17">
        <v>41577.166666666664</v>
      </c>
      <c r="F143" s="17">
        <v>42564.760416666664</v>
      </c>
      <c r="G143" s="15" t="s">
        <v>35</v>
      </c>
      <c r="H143" s="15" t="s">
        <v>2625</v>
      </c>
      <c r="I143" s="15" t="s">
        <v>2626</v>
      </c>
      <c r="J143" s="15" t="s">
        <v>2627</v>
      </c>
      <c r="K143" s="15" t="s">
        <v>2628</v>
      </c>
      <c r="L143" s="15" t="s">
        <v>2629</v>
      </c>
      <c r="M143" s="15" t="s">
        <v>2630</v>
      </c>
      <c r="N143" s="15" t="s">
        <v>2631</v>
      </c>
      <c r="O143" s="15" t="s">
        <v>2632</v>
      </c>
      <c r="P143" s="15" t="s">
        <v>2633</v>
      </c>
      <c r="Q143" s="18" t="s">
        <v>2634</v>
      </c>
      <c r="R143" s="18" t="s">
        <v>115</v>
      </c>
      <c r="S143" s="19" t="s">
        <v>47</v>
      </c>
      <c r="T143" s="26" t="str">
        <f t="shared" si="34"/>
        <v>Diff. Decisions</v>
      </c>
      <c r="U143" s="38" t="str">
        <f t="shared" si="35"/>
        <v>Same Rationale</v>
      </c>
      <c r="V143" s="22" t="s">
        <v>50</v>
      </c>
      <c r="W143" s="27" t="s">
        <v>51</v>
      </c>
      <c r="X143" s="24"/>
      <c r="Y143" s="41"/>
      <c r="Z143" s="26" t="s">
        <v>53</v>
      </c>
      <c r="AA143" s="143" t="s">
        <v>591</v>
      </c>
      <c r="AB143" s="24"/>
      <c r="AC143" s="14"/>
      <c r="AD143" s="28" t="str">
        <f t="shared" si="37"/>
        <v>Brian's Review Sheet</v>
      </c>
      <c r="AE143" s="160" t="s">
        <v>673</v>
      </c>
    </row>
    <row r="144" ht="138.0" customHeight="1">
      <c r="A144" s="13" t="s">
        <v>2635</v>
      </c>
      <c r="B144" s="14" t="s">
        <v>2636</v>
      </c>
      <c r="C144" s="15" t="s">
        <v>1474</v>
      </c>
      <c r="D144" s="16" t="s">
        <v>90</v>
      </c>
      <c r="E144" s="17">
        <v>41598.208333333336</v>
      </c>
      <c r="F144" s="17">
        <v>42564.79583333333</v>
      </c>
      <c r="G144" s="15" t="s">
        <v>35</v>
      </c>
      <c r="H144" s="15" t="s">
        <v>2637</v>
      </c>
      <c r="I144" s="15" t="s">
        <v>2638</v>
      </c>
      <c r="J144" s="15" t="s">
        <v>2639</v>
      </c>
      <c r="K144" s="15" t="s">
        <v>2640</v>
      </c>
      <c r="L144" s="15" t="s">
        <v>2641</v>
      </c>
      <c r="M144" s="15" t="s">
        <v>2642</v>
      </c>
      <c r="N144" s="15" t="s">
        <v>2643</v>
      </c>
      <c r="O144" s="15" t="s">
        <v>2644</v>
      </c>
      <c r="P144" s="15" t="s">
        <v>2645</v>
      </c>
      <c r="Q144" s="18" t="s">
        <v>2646</v>
      </c>
      <c r="R144" s="18" t="s">
        <v>46</v>
      </c>
      <c r="S144" s="19" t="s">
        <v>47</v>
      </c>
      <c r="T144" s="26" t="str">
        <f t="shared" si="34"/>
        <v>Diff. Decisions</v>
      </c>
      <c r="U144" s="38" t="str">
        <f t="shared" si="35"/>
        <v>Different Rationale</v>
      </c>
      <c r="V144" s="22" t="s">
        <v>50</v>
      </c>
      <c r="W144" s="27" t="s">
        <v>51</v>
      </c>
      <c r="X144" s="24" t="s">
        <v>69</v>
      </c>
      <c r="Y144" s="41"/>
      <c r="Z144" s="26" t="s">
        <v>53</v>
      </c>
      <c r="AA144" s="143" t="s">
        <v>591</v>
      </c>
      <c r="AB144" s="24"/>
      <c r="AC144" s="14"/>
      <c r="AD144" s="28" t="str">
        <f t="shared" si="37"/>
        <v>Brian's Review Sheet</v>
      </c>
      <c r="AE144" s="160" t="s">
        <v>673</v>
      </c>
    </row>
    <row r="145" ht="138.0" customHeight="1">
      <c r="A145" s="13" t="s">
        <v>2647</v>
      </c>
      <c r="B145" s="14" t="s">
        <v>2648</v>
      </c>
      <c r="C145" s="15" t="s">
        <v>2649</v>
      </c>
      <c r="D145" s="16" t="s">
        <v>2650</v>
      </c>
      <c r="E145" s="17">
        <v>41389.166666666664</v>
      </c>
      <c r="F145" s="17">
        <v>42564.7625</v>
      </c>
      <c r="G145" s="15" t="s">
        <v>35</v>
      </c>
      <c r="H145" s="15" t="s">
        <v>2651</v>
      </c>
      <c r="I145" s="15" t="s">
        <v>2652</v>
      </c>
      <c r="J145" s="15" t="s">
        <v>62</v>
      </c>
      <c r="K145" s="15" t="s">
        <v>2653</v>
      </c>
      <c r="L145" s="15" t="s">
        <v>2654</v>
      </c>
      <c r="M145" s="15" t="s">
        <v>2655</v>
      </c>
      <c r="N145" s="15" t="s">
        <v>2656</v>
      </c>
      <c r="O145" s="15" t="s">
        <v>2657</v>
      </c>
      <c r="P145" s="15" t="s">
        <v>2658</v>
      </c>
      <c r="Q145" s="18" t="s">
        <v>2659</v>
      </c>
      <c r="R145" s="18" t="s">
        <v>86</v>
      </c>
      <c r="S145" s="19" t="s">
        <v>47</v>
      </c>
      <c r="T145" s="26" t="str">
        <f t="shared" si="34"/>
        <v>Diff. Decisions</v>
      </c>
      <c r="U145" s="38" t="str">
        <f t="shared" si="35"/>
        <v>Different Rationale</v>
      </c>
      <c r="V145" s="22" t="s">
        <v>50</v>
      </c>
      <c r="W145" s="27" t="s">
        <v>51</v>
      </c>
      <c r="X145" s="24" t="s">
        <v>72</v>
      </c>
      <c r="Y145" s="41"/>
      <c r="Z145" s="26" t="s">
        <v>53</v>
      </c>
      <c r="AA145" s="143" t="s">
        <v>591</v>
      </c>
      <c r="AB145" s="24"/>
      <c r="AC145" s="14"/>
      <c r="AD145" s="28" t="str">
        <f t="shared" si="37"/>
        <v>Brian's Review Sheet</v>
      </c>
      <c r="AE145" s="160" t="s">
        <v>673</v>
      </c>
    </row>
    <row r="146" ht="138.0" customHeight="1">
      <c r="A146" s="13" t="s">
        <v>2660</v>
      </c>
      <c r="B146" s="14" t="s">
        <v>2661</v>
      </c>
      <c r="C146" s="15" t="s">
        <v>2662</v>
      </c>
      <c r="D146" s="16" t="s">
        <v>742</v>
      </c>
      <c r="E146" s="17">
        <v>41764.166666666664</v>
      </c>
      <c r="F146" s="17">
        <v>42752.92569444444</v>
      </c>
      <c r="G146" s="15" t="s">
        <v>35</v>
      </c>
      <c r="H146" s="15" t="s">
        <v>2663</v>
      </c>
      <c r="I146" s="15" t="s">
        <v>2664</v>
      </c>
      <c r="J146" s="15" t="s">
        <v>62</v>
      </c>
      <c r="K146" s="15" t="s">
        <v>2665</v>
      </c>
      <c r="L146" s="15" t="s">
        <v>2666</v>
      </c>
      <c r="M146" s="15" t="s">
        <v>2667</v>
      </c>
      <c r="N146" s="15" t="s">
        <v>2668</v>
      </c>
      <c r="O146" s="15" t="s">
        <v>2669</v>
      </c>
      <c r="P146" s="15" t="s">
        <v>2670</v>
      </c>
      <c r="Q146" s="18" t="s">
        <v>2671</v>
      </c>
      <c r="R146" s="18" t="s">
        <v>115</v>
      </c>
      <c r="S146" s="19" t="s">
        <v>47</v>
      </c>
      <c r="T146" s="26" t="str">
        <f t="shared" si="34"/>
        <v>Diff. Decisions</v>
      </c>
      <c r="U146" s="38" t="str">
        <f t="shared" si="35"/>
        <v>Different Rationale</v>
      </c>
      <c r="V146" s="22" t="s">
        <v>50</v>
      </c>
      <c r="W146" s="27" t="s">
        <v>51</v>
      </c>
      <c r="X146" s="24" t="s">
        <v>116</v>
      </c>
      <c r="Y146" s="41"/>
      <c r="Z146" s="26" t="s">
        <v>53</v>
      </c>
      <c r="AA146" s="143" t="s">
        <v>591</v>
      </c>
      <c r="AB146" s="24"/>
      <c r="AC146" s="14"/>
      <c r="AD146" s="28" t="str">
        <f t="shared" si="37"/>
        <v>Brian's Review Sheet</v>
      </c>
      <c r="AE146" s="160" t="s">
        <v>673</v>
      </c>
    </row>
    <row r="147" ht="138.0" customHeight="1">
      <c r="A147" s="13" t="s">
        <v>2672</v>
      </c>
      <c r="B147" s="14" t="s">
        <v>2673</v>
      </c>
      <c r="C147" s="15" t="s">
        <v>2674</v>
      </c>
      <c r="D147" s="16" t="s">
        <v>2675</v>
      </c>
      <c r="E147" s="17">
        <v>42011.208333333336</v>
      </c>
      <c r="F147" s="17">
        <v>43108.47222222222</v>
      </c>
      <c r="G147" s="15" t="s">
        <v>59</v>
      </c>
      <c r="H147" s="15" t="s">
        <v>2676</v>
      </c>
      <c r="I147" s="15" t="s">
        <v>2677</v>
      </c>
      <c r="J147" s="15" t="s">
        <v>2678</v>
      </c>
      <c r="K147" s="15" t="s">
        <v>2679</v>
      </c>
      <c r="L147" s="15" t="s">
        <v>2680</v>
      </c>
      <c r="M147" s="15" t="s">
        <v>2681</v>
      </c>
      <c r="N147" s="15" t="s">
        <v>2682</v>
      </c>
      <c r="O147" s="15" t="s">
        <v>2683</v>
      </c>
      <c r="P147" s="15" t="s">
        <v>2684</v>
      </c>
      <c r="Q147" s="18" t="s">
        <v>2685</v>
      </c>
      <c r="R147" s="18" t="s">
        <v>115</v>
      </c>
      <c r="S147" s="19" t="s">
        <v>47</v>
      </c>
      <c r="T147" s="26" t="str">
        <f t="shared" si="34"/>
        <v>Diff. Decisions</v>
      </c>
      <c r="U147" s="38" t="str">
        <f t="shared" si="35"/>
        <v>Different Rationale</v>
      </c>
      <c r="V147" s="22" t="s">
        <v>50</v>
      </c>
      <c r="W147" s="27" t="s">
        <v>51</v>
      </c>
      <c r="X147" s="24" t="s">
        <v>52</v>
      </c>
      <c r="Y147" s="41"/>
      <c r="Z147" s="26" t="s">
        <v>53</v>
      </c>
      <c r="AA147" s="143" t="s">
        <v>591</v>
      </c>
      <c r="AB147" s="24"/>
      <c r="AC147" s="14"/>
      <c r="AD147" s="28" t="str">
        <f t="shared" si="37"/>
        <v>Brian's Review Sheet</v>
      </c>
      <c r="AE147" s="160" t="s">
        <v>673</v>
      </c>
    </row>
    <row r="148" ht="138.0" customHeight="1">
      <c r="A148" s="13" t="s">
        <v>2686</v>
      </c>
      <c r="B148" s="14" t="s">
        <v>2687</v>
      </c>
      <c r="C148" s="15" t="s">
        <v>2688</v>
      </c>
      <c r="D148" s="16" t="s">
        <v>677</v>
      </c>
      <c r="E148" s="17">
        <v>42236.166666666664</v>
      </c>
      <c r="F148" s="17">
        <v>42879.634722222225</v>
      </c>
      <c r="G148" s="15" t="s">
        <v>35</v>
      </c>
      <c r="H148" s="15" t="s">
        <v>2689</v>
      </c>
      <c r="I148" s="15" t="s">
        <v>2690</v>
      </c>
      <c r="J148" s="15" t="s">
        <v>2691</v>
      </c>
      <c r="K148" s="15" t="s">
        <v>2692</v>
      </c>
      <c r="L148" s="15" t="s">
        <v>2693</v>
      </c>
      <c r="M148" s="15" t="s">
        <v>2694</v>
      </c>
      <c r="N148" s="15" t="s">
        <v>2695</v>
      </c>
      <c r="O148" s="15" t="s">
        <v>2696</v>
      </c>
      <c r="P148" s="15" t="s">
        <v>2697</v>
      </c>
      <c r="Q148" s="18" t="s">
        <v>2698</v>
      </c>
      <c r="R148" s="18" t="s">
        <v>2699</v>
      </c>
      <c r="S148" s="19" t="s">
        <v>47</v>
      </c>
      <c r="T148" s="26" t="str">
        <f t="shared" si="34"/>
        <v>Diff. Decisions</v>
      </c>
      <c r="U148" s="38" t="str">
        <f t="shared" si="35"/>
        <v>Different Rationale</v>
      </c>
      <c r="V148" s="22" t="s">
        <v>50</v>
      </c>
      <c r="W148" s="27" t="s">
        <v>51</v>
      </c>
      <c r="X148" s="24" t="s">
        <v>69</v>
      </c>
      <c r="Y148" s="41"/>
      <c r="Z148" s="26" t="s">
        <v>53</v>
      </c>
      <c r="AA148" s="143" t="s">
        <v>591</v>
      </c>
      <c r="AB148" s="24"/>
      <c r="AC148" s="14"/>
      <c r="AD148" s="28" t="str">
        <f t="shared" si="37"/>
        <v>Brian's Review Sheet</v>
      </c>
      <c r="AE148" s="160" t="s">
        <v>673</v>
      </c>
    </row>
    <row r="149" ht="138.0" customHeight="1">
      <c r="A149" s="13" t="s">
        <v>2700</v>
      </c>
      <c r="B149" s="14" t="s">
        <v>2701</v>
      </c>
      <c r="C149" s="15" t="s">
        <v>2702</v>
      </c>
      <c r="D149" s="16" t="s">
        <v>201</v>
      </c>
      <c r="E149" s="15" t="s">
        <v>62</v>
      </c>
      <c r="F149" s="17">
        <v>42436.7625</v>
      </c>
      <c r="G149" s="15" t="s">
        <v>62</v>
      </c>
      <c r="H149" s="15" t="s">
        <v>2703</v>
      </c>
      <c r="I149" s="15" t="s">
        <v>2704</v>
      </c>
      <c r="J149" s="15" t="s">
        <v>2705</v>
      </c>
      <c r="K149" s="15" t="s">
        <v>2706</v>
      </c>
      <c r="L149" s="15" t="s">
        <v>2707</v>
      </c>
      <c r="M149" s="15" t="s">
        <v>2708</v>
      </c>
      <c r="N149" s="15" t="s">
        <v>2709</v>
      </c>
      <c r="O149" s="15" t="s">
        <v>2710</v>
      </c>
      <c r="P149" s="15" t="s">
        <v>2711</v>
      </c>
      <c r="Q149" s="18" t="s">
        <v>2712</v>
      </c>
      <c r="R149" s="18" t="s">
        <v>497</v>
      </c>
      <c r="S149" s="19" t="s">
        <v>47</v>
      </c>
      <c r="T149" s="26" t="str">
        <f t="shared" si="34"/>
        <v>Diff. Decisions</v>
      </c>
      <c r="U149" s="38" t="str">
        <f t="shared" si="35"/>
        <v>Different Rationale</v>
      </c>
      <c r="V149" s="22" t="s">
        <v>50</v>
      </c>
      <c r="W149" s="27" t="s">
        <v>51</v>
      </c>
      <c r="X149" s="24" t="s">
        <v>69</v>
      </c>
      <c r="Y149" s="41"/>
      <c r="Z149" s="26" t="s">
        <v>53</v>
      </c>
      <c r="AA149" s="143" t="s">
        <v>591</v>
      </c>
      <c r="AB149" s="24"/>
      <c r="AC149" s="14"/>
      <c r="AD149" s="28" t="str">
        <f t="shared" si="37"/>
        <v>Brian's Review Sheet</v>
      </c>
      <c r="AE149" s="160" t="s">
        <v>673</v>
      </c>
    </row>
    <row r="150" ht="138.0" customHeight="1">
      <c r="A150" s="13" t="s">
        <v>2713</v>
      </c>
      <c r="B150" s="14" t="s">
        <v>2714</v>
      </c>
      <c r="C150" s="15" t="s">
        <v>2715</v>
      </c>
      <c r="D150" s="16" t="s">
        <v>120</v>
      </c>
      <c r="E150" s="17">
        <v>42678.166666666664</v>
      </c>
      <c r="F150" s="17">
        <v>43602.629166666666</v>
      </c>
      <c r="G150" s="15" t="s">
        <v>59</v>
      </c>
      <c r="H150" s="15" t="s">
        <v>2716</v>
      </c>
      <c r="I150" s="15" t="s">
        <v>215</v>
      </c>
      <c r="J150" s="15" t="s">
        <v>2717</v>
      </c>
      <c r="K150" s="15" t="s">
        <v>2718</v>
      </c>
      <c r="L150" s="15" t="s">
        <v>2719</v>
      </c>
      <c r="M150" s="15" t="s">
        <v>2720</v>
      </c>
      <c r="N150" s="15" t="s">
        <v>2721</v>
      </c>
      <c r="O150" s="15" t="s">
        <v>2722</v>
      </c>
      <c r="P150" s="15" t="s">
        <v>2723</v>
      </c>
      <c r="Q150" s="18" t="s">
        <v>2724</v>
      </c>
      <c r="R150" s="18" t="s">
        <v>2725</v>
      </c>
      <c r="S150" s="19" t="s">
        <v>47</v>
      </c>
      <c r="T150" s="26" t="str">
        <f t="shared" si="34"/>
        <v>Diff. Decisions</v>
      </c>
      <c r="U150" s="38" t="str">
        <f t="shared" si="35"/>
        <v>Different Rationale</v>
      </c>
      <c r="V150" s="22" t="s">
        <v>50</v>
      </c>
      <c r="W150" s="27" t="s">
        <v>51</v>
      </c>
      <c r="X150" s="24" t="s">
        <v>72</v>
      </c>
      <c r="Y150" s="41"/>
      <c r="Z150" s="26" t="s">
        <v>53</v>
      </c>
      <c r="AA150" s="143" t="s">
        <v>591</v>
      </c>
      <c r="AB150" s="24"/>
      <c r="AC150" s="14"/>
      <c r="AD150" s="28" t="str">
        <f t="shared" si="37"/>
        <v>Brian's Review Sheet</v>
      </c>
      <c r="AE150" s="160" t="s">
        <v>673</v>
      </c>
    </row>
    <row r="151" ht="138.0" customHeight="1">
      <c r="A151" s="13" t="s">
        <v>2726</v>
      </c>
      <c r="B151" s="14" t="s">
        <v>2727</v>
      </c>
      <c r="C151" s="15" t="s">
        <v>2728</v>
      </c>
      <c r="D151" s="16" t="s">
        <v>160</v>
      </c>
      <c r="E151" s="17">
        <v>42465.166666666664</v>
      </c>
      <c r="F151" s="17">
        <v>42804.686111111114</v>
      </c>
      <c r="G151" s="15" t="s">
        <v>35</v>
      </c>
      <c r="H151" s="15" t="s">
        <v>2729</v>
      </c>
      <c r="I151" s="15" t="s">
        <v>2730</v>
      </c>
      <c r="J151" s="15" t="s">
        <v>2731</v>
      </c>
      <c r="K151" s="15" t="s">
        <v>2732</v>
      </c>
      <c r="L151" s="15" t="s">
        <v>2733</v>
      </c>
      <c r="M151" s="15" t="s">
        <v>2734</v>
      </c>
      <c r="N151" s="15" t="s">
        <v>2735</v>
      </c>
      <c r="O151" s="15" t="s">
        <v>2736</v>
      </c>
      <c r="P151" s="15" t="s">
        <v>2737</v>
      </c>
      <c r="Q151" s="18" t="s">
        <v>2738</v>
      </c>
      <c r="R151" s="18" t="s">
        <v>2739</v>
      </c>
      <c r="S151" s="19" t="s">
        <v>47</v>
      </c>
      <c r="T151" s="26" t="str">
        <f t="shared" si="34"/>
        <v>Diff. Decisions</v>
      </c>
      <c r="U151" s="38" t="str">
        <f t="shared" si="35"/>
        <v>Different Rationale</v>
      </c>
      <c r="V151" s="22" t="s">
        <v>50</v>
      </c>
      <c r="W151" s="27" t="s">
        <v>51</v>
      </c>
      <c r="X151" s="24" t="s">
        <v>69</v>
      </c>
      <c r="Y151" s="41"/>
      <c r="Z151" s="26" t="s">
        <v>53</v>
      </c>
      <c r="AA151" s="143" t="s">
        <v>591</v>
      </c>
      <c r="AB151" s="24"/>
      <c r="AC151" s="14"/>
      <c r="AD151" s="28" t="str">
        <f t="shared" si="37"/>
        <v>Brian's Review Sheet</v>
      </c>
      <c r="AE151" s="160" t="s">
        <v>673</v>
      </c>
    </row>
    <row r="152" ht="138.0" customHeight="1">
      <c r="A152" s="13" t="s">
        <v>2740</v>
      </c>
      <c r="B152" s="14" t="s">
        <v>2741</v>
      </c>
      <c r="C152" s="15" t="s">
        <v>2742</v>
      </c>
      <c r="D152" s="16" t="s">
        <v>742</v>
      </c>
      <c r="E152" s="17">
        <v>42613.166666666664</v>
      </c>
      <c r="F152" s="17">
        <v>42860.805555555555</v>
      </c>
      <c r="G152" s="15" t="s">
        <v>59</v>
      </c>
      <c r="H152" s="15" t="s">
        <v>2743</v>
      </c>
      <c r="I152" s="15" t="s">
        <v>2744</v>
      </c>
      <c r="J152" s="15" t="s">
        <v>2745</v>
      </c>
      <c r="K152" s="15" t="s">
        <v>2746</v>
      </c>
      <c r="L152" s="15" t="s">
        <v>2747</v>
      </c>
      <c r="M152" s="15" t="s">
        <v>2748</v>
      </c>
      <c r="N152" s="15" t="s">
        <v>2749</v>
      </c>
      <c r="O152" s="15" t="s">
        <v>2750</v>
      </c>
      <c r="P152" s="15" t="s">
        <v>2751</v>
      </c>
      <c r="Q152" s="18" t="s">
        <v>2752</v>
      </c>
      <c r="R152" s="18" t="s">
        <v>1894</v>
      </c>
      <c r="S152" s="19" t="s">
        <v>47</v>
      </c>
      <c r="T152" s="26" t="str">
        <f t="shared" si="34"/>
        <v>Diff. Decisions</v>
      </c>
      <c r="U152" s="38" t="str">
        <f t="shared" si="35"/>
        <v>Different Rationale</v>
      </c>
      <c r="V152" s="22" t="s">
        <v>50</v>
      </c>
      <c r="W152" s="27" t="s">
        <v>51</v>
      </c>
      <c r="X152" s="24" t="s">
        <v>69</v>
      </c>
      <c r="Y152" s="41"/>
      <c r="Z152" s="26" t="s">
        <v>53</v>
      </c>
      <c r="AA152" s="143" t="s">
        <v>591</v>
      </c>
      <c r="AB152" s="24"/>
      <c r="AC152" s="14"/>
      <c r="AD152" s="28" t="str">
        <f t="shared" si="37"/>
        <v>Brian's Review Sheet</v>
      </c>
      <c r="AE152" s="160" t="s">
        <v>673</v>
      </c>
    </row>
    <row r="153" ht="114.75" customHeight="1">
      <c r="A153" s="162" t="s">
        <v>2753</v>
      </c>
      <c r="B153" s="163" t="s">
        <v>2754</v>
      </c>
      <c r="C153" s="163" t="s">
        <v>2755</v>
      </c>
      <c r="D153" s="164" t="s">
        <v>597</v>
      </c>
      <c r="E153" s="165">
        <v>43158.208333333336</v>
      </c>
      <c r="F153" s="165">
        <v>43158.77361111111</v>
      </c>
      <c r="G153" s="166" t="s">
        <v>59</v>
      </c>
      <c r="H153" s="166" t="s">
        <v>2756</v>
      </c>
      <c r="I153" s="166" t="s">
        <v>2757</v>
      </c>
      <c r="J153" s="166" t="s">
        <v>62</v>
      </c>
      <c r="K153" s="166" t="s">
        <v>2758</v>
      </c>
      <c r="L153" s="167" t="s">
        <v>2759</v>
      </c>
      <c r="M153" s="166" t="s">
        <v>2760</v>
      </c>
      <c r="N153" s="166" t="s">
        <v>2761</v>
      </c>
      <c r="O153" s="166" t="s">
        <v>2762</v>
      </c>
      <c r="P153" s="166" t="s">
        <v>2763</v>
      </c>
      <c r="Q153" s="168"/>
      <c r="R153" s="168"/>
      <c r="S153" s="49" t="s">
        <v>47</v>
      </c>
      <c r="T153" s="169" t="s">
        <v>536</v>
      </c>
      <c r="U153" s="170" t="s">
        <v>49</v>
      </c>
      <c r="V153" s="169" t="s">
        <v>53</v>
      </c>
      <c r="W153" s="171" t="s">
        <v>51</v>
      </c>
      <c r="X153" s="172" t="s">
        <v>69</v>
      </c>
      <c r="Y153" s="41"/>
      <c r="Z153" s="169" t="s">
        <v>50</v>
      </c>
      <c r="AA153" s="171" t="s">
        <v>591</v>
      </c>
      <c r="AB153" s="173" t="s">
        <v>2764</v>
      </c>
      <c r="AC153" s="14"/>
      <c r="AD153" s="174" t="s">
        <v>437</v>
      </c>
      <c r="AE153" s="160" t="s">
        <v>673</v>
      </c>
      <c r="AF153" s="175" t="s">
        <v>2765</v>
      </c>
    </row>
    <row r="154" ht="114.75" customHeight="1">
      <c r="A154" s="162" t="s">
        <v>2766</v>
      </c>
      <c r="B154" s="163" t="s">
        <v>2767</v>
      </c>
      <c r="C154" s="163" t="s">
        <v>2768</v>
      </c>
      <c r="D154" s="164" t="s">
        <v>597</v>
      </c>
      <c r="E154" s="163" t="s">
        <v>62</v>
      </c>
      <c r="F154" s="165">
        <v>43124.5625</v>
      </c>
      <c r="G154" s="166" t="s">
        <v>62</v>
      </c>
      <c r="H154" s="166" t="s">
        <v>2769</v>
      </c>
      <c r="I154" s="166" t="s">
        <v>2770</v>
      </c>
      <c r="J154" s="166" t="s">
        <v>62</v>
      </c>
      <c r="K154" s="166" t="s">
        <v>2771</v>
      </c>
      <c r="L154" s="167" t="s">
        <v>2772</v>
      </c>
      <c r="M154" s="166" t="s">
        <v>2773</v>
      </c>
      <c r="N154" s="166" t="s">
        <v>2774</v>
      </c>
      <c r="O154" s="166" t="s">
        <v>2775</v>
      </c>
      <c r="P154" s="166" t="s">
        <v>2776</v>
      </c>
      <c r="Q154" s="168"/>
      <c r="R154" s="168"/>
      <c r="S154" s="49" t="s">
        <v>47</v>
      </c>
      <c r="T154" s="169" t="s">
        <v>536</v>
      </c>
      <c r="U154" s="170" t="s">
        <v>49</v>
      </c>
      <c r="V154" s="169" t="s">
        <v>53</v>
      </c>
      <c r="W154" s="171" t="s">
        <v>51</v>
      </c>
      <c r="X154" s="172" t="s">
        <v>357</v>
      </c>
      <c r="Y154" s="41"/>
      <c r="Z154" s="169" t="s">
        <v>50</v>
      </c>
      <c r="AA154" s="171" t="s">
        <v>591</v>
      </c>
      <c r="AB154" s="173" t="s">
        <v>2777</v>
      </c>
      <c r="AC154" s="14"/>
      <c r="AD154" s="174" t="s">
        <v>437</v>
      </c>
      <c r="AE154" s="160" t="s">
        <v>673</v>
      </c>
      <c r="AF154" s="175" t="s">
        <v>2778</v>
      </c>
    </row>
    <row r="155" ht="114.75" customHeight="1">
      <c r="A155" s="162" t="s">
        <v>2779</v>
      </c>
      <c r="B155" s="172" t="s">
        <v>2780</v>
      </c>
      <c r="C155" s="172" t="s">
        <v>89</v>
      </c>
      <c r="D155" s="176" t="s">
        <v>90</v>
      </c>
      <c r="E155" s="177">
        <v>42787.208333333336</v>
      </c>
      <c r="F155" s="177">
        <v>43271.7375</v>
      </c>
      <c r="G155" s="166" t="s">
        <v>35</v>
      </c>
      <c r="H155" s="166" t="s">
        <v>2781</v>
      </c>
      <c r="I155" s="166" t="s">
        <v>215</v>
      </c>
      <c r="J155" s="166" t="s">
        <v>2782</v>
      </c>
      <c r="K155" s="166" t="s">
        <v>2783</v>
      </c>
      <c r="L155" s="167" t="s">
        <v>2784</v>
      </c>
      <c r="M155" s="166" t="s">
        <v>2785</v>
      </c>
      <c r="N155" s="166" t="s">
        <v>2786</v>
      </c>
      <c r="O155" s="166" t="s">
        <v>2787</v>
      </c>
      <c r="P155" s="166" t="s">
        <v>2788</v>
      </c>
      <c r="Q155" s="168"/>
      <c r="R155" s="168"/>
      <c r="S155" s="49" t="s">
        <v>47</v>
      </c>
      <c r="T155" s="169" t="s">
        <v>536</v>
      </c>
      <c r="U155" s="170" t="s">
        <v>49</v>
      </c>
      <c r="V155" s="169" t="s">
        <v>50</v>
      </c>
      <c r="W155" s="171" t="s">
        <v>51</v>
      </c>
      <c r="X155" s="172" t="s">
        <v>72</v>
      </c>
      <c r="Y155" s="41"/>
      <c r="Z155" s="169" t="s">
        <v>53</v>
      </c>
      <c r="AA155" s="171" t="s">
        <v>591</v>
      </c>
      <c r="AB155" s="178"/>
      <c r="AC155" s="14"/>
      <c r="AD155" s="174" t="s">
        <v>462</v>
      </c>
      <c r="AE155" s="160" t="s">
        <v>673</v>
      </c>
      <c r="AF155" s="175" t="s">
        <v>2789</v>
      </c>
    </row>
    <row r="156" ht="138.0" customHeight="1">
      <c r="A156" s="13" t="s">
        <v>2790</v>
      </c>
      <c r="B156" s="14" t="s">
        <v>2791</v>
      </c>
      <c r="C156" s="15" t="s">
        <v>2792</v>
      </c>
      <c r="D156" s="16" t="s">
        <v>120</v>
      </c>
      <c r="E156" s="158">
        <v>41611.208333333336</v>
      </c>
      <c r="F156" s="158">
        <v>42564.76875</v>
      </c>
      <c r="G156" s="15" t="s">
        <v>35</v>
      </c>
      <c r="H156" s="15" t="s">
        <v>2793</v>
      </c>
      <c r="I156" s="15" t="s">
        <v>2794</v>
      </c>
      <c r="J156" s="15" t="s">
        <v>2795</v>
      </c>
      <c r="K156" s="15" t="s">
        <v>2796</v>
      </c>
      <c r="L156" s="15" t="s">
        <v>2797</v>
      </c>
      <c r="M156" s="15" t="s">
        <v>2798</v>
      </c>
      <c r="N156" s="15" t="s">
        <v>2799</v>
      </c>
      <c r="O156" s="15" t="s">
        <v>2800</v>
      </c>
      <c r="P156" s="15" t="s">
        <v>2801</v>
      </c>
      <c r="Q156" s="14" t="s">
        <v>2802</v>
      </c>
      <c r="R156" s="14" t="s">
        <v>2018</v>
      </c>
      <c r="S156" s="19" t="s">
        <v>47</v>
      </c>
      <c r="T156" s="26" t="str">
        <f t="shared" ref="T156:T166" si="38">IFS(W156=AA156,"Same Decision", TRUE, "Diff. Decisions")</f>
        <v>Diff. Decisions</v>
      </c>
      <c r="U156" s="38" t="str">
        <f t="shared" ref="U156:U166" si="39">IFS(X156=AB156,"Same Rationale", TRUE, "Different Rationale")</f>
        <v>Same Rationale</v>
      </c>
      <c r="V156" s="22" t="s">
        <v>50</v>
      </c>
      <c r="W156" s="147" t="s">
        <v>804</v>
      </c>
      <c r="X156" s="24"/>
      <c r="Y156" s="41"/>
      <c r="Z156" s="26" t="s">
        <v>53</v>
      </c>
      <c r="AA156" s="143" t="s">
        <v>591</v>
      </c>
      <c r="AB156" s="24"/>
      <c r="AC156" s="14"/>
      <c r="AD156" s="28" t="str">
        <f t="shared" ref="AD156:AD171" si="40">HYPERLINK("https://docs.google.com/document/d/1vgJGancMRWOC5fpG_XZKlmvZ036cG_5jw0TJteY-90E/edit","Brian's Review Sheet")</f>
        <v>Brian's Review Sheet</v>
      </c>
      <c r="AE156" s="160" t="s">
        <v>51</v>
      </c>
      <c r="AF156" s="179"/>
    </row>
    <row r="157" ht="138.0" customHeight="1">
      <c r="A157" s="13" t="s">
        <v>2803</v>
      </c>
      <c r="B157" s="14" t="s">
        <v>2804</v>
      </c>
      <c r="C157" s="15" t="s">
        <v>2805</v>
      </c>
      <c r="D157" s="16" t="s">
        <v>2675</v>
      </c>
      <c r="E157" s="17">
        <v>41655.208333333336</v>
      </c>
      <c r="F157" s="17">
        <v>42752.47222222222</v>
      </c>
      <c r="G157" s="15" t="s">
        <v>59</v>
      </c>
      <c r="H157" s="15" t="s">
        <v>2806</v>
      </c>
      <c r="I157" s="15" t="s">
        <v>2807</v>
      </c>
      <c r="J157" s="15" t="s">
        <v>2808</v>
      </c>
      <c r="K157" s="15" t="s">
        <v>2809</v>
      </c>
      <c r="L157" s="15" t="s">
        <v>2810</v>
      </c>
      <c r="M157" s="15" t="s">
        <v>2811</v>
      </c>
      <c r="N157" s="15" t="s">
        <v>2812</v>
      </c>
      <c r="O157" s="15" t="s">
        <v>2813</v>
      </c>
      <c r="P157" s="15" t="s">
        <v>2814</v>
      </c>
      <c r="Q157" s="18" t="s">
        <v>2815</v>
      </c>
      <c r="R157" s="18" t="s">
        <v>2816</v>
      </c>
      <c r="S157" s="19" t="s">
        <v>47</v>
      </c>
      <c r="T157" s="26" t="str">
        <f t="shared" si="38"/>
        <v>Diff. Decisions</v>
      </c>
      <c r="U157" s="38" t="str">
        <f t="shared" si="39"/>
        <v>Same Rationale</v>
      </c>
      <c r="V157" s="22" t="s">
        <v>50</v>
      </c>
      <c r="W157" s="147" t="s">
        <v>804</v>
      </c>
      <c r="X157" s="24"/>
      <c r="Y157" s="41"/>
      <c r="Z157" s="26" t="s">
        <v>53</v>
      </c>
      <c r="AA157" s="143" t="s">
        <v>591</v>
      </c>
      <c r="AB157" s="24"/>
      <c r="AC157" s="14"/>
      <c r="AD157" s="28" t="str">
        <f t="shared" si="40"/>
        <v>Brian's Review Sheet</v>
      </c>
      <c r="AE157" s="160" t="s">
        <v>51</v>
      </c>
      <c r="AF157" s="179"/>
    </row>
    <row r="158" ht="138.0" customHeight="1">
      <c r="A158" s="13" t="s">
        <v>2817</v>
      </c>
      <c r="B158" s="14" t="s">
        <v>2818</v>
      </c>
      <c r="C158" s="15" t="s">
        <v>2819</v>
      </c>
      <c r="D158" s="16" t="s">
        <v>120</v>
      </c>
      <c r="E158" s="17">
        <v>41789.166666666664</v>
      </c>
      <c r="F158" s="17">
        <v>42135.586805555555</v>
      </c>
      <c r="G158" s="15" t="s">
        <v>35</v>
      </c>
      <c r="H158" s="15" t="s">
        <v>2820</v>
      </c>
      <c r="I158" s="15" t="s">
        <v>2821</v>
      </c>
      <c r="J158" s="15" t="s">
        <v>2822</v>
      </c>
      <c r="K158" s="15" t="s">
        <v>2823</v>
      </c>
      <c r="L158" s="15" t="s">
        <v>2824</v>
      </c>
      <c r="M158" s="15" t="s">
        <v>2825</v>
      </c>
      <c r="N158" s="15" t="s">
        <v>2826</v>
      </c>
      <c r="O158" s="15" t="s">
        <v>2827</v>
      </c>
      <c r="P158" s="15" t="s">
        <v>2828</v>
      </c>
      <c r="Q158" s="18" t="s">
        <v>2829</v>
      </c>
      <c r="R158" s="18" t="s">
        <v>2120</v>
      </c>
      <c r="S158" s="19" t="s">
        <v>47</v>
      </c>
      <c r="T158" s="26" t="str">
        <f t="shared" si="38"/>
        <v>Diff. Decisions</v>
      </c>
      <c r="U158" s="38" t="str">
        <f t="shared" si="39"/>
        <v>Same Rationale</v>
      </c>
      <c r="V158" s="22" t="s">
        <v>50</v>
      </c>
      <c r="W158" s="147" t="s">
        <v>804</v>
      </c>
      <c r="X158" s="24"/>
      <c r="Y158" s="41"/>
      <c r="Z158" s="26" t="s">
        <v>53</v>
      </c>
      <c r="AA158" s="143" t="s">
        <v>591</v>
      </c>
      <c r="AB158" s="24"/>
      <c r="AC158" s="14"/>
      <c r="AD158" s="28" t="str">
        <f t="shared" si="40"/>
        <v>Brian's Review Sheet</v>
      </c>
      <c r="AE158" s="160" t="s">
        <v>51</v>
      </c>
      <c r="AF158" s="179"/>
    </row>
    <row r="159" ht="138.0" customHeight="1">
      <c r="A159" s="13" t="s">
        <v>2830</v>
      </c>
      <c r="B159" s="14" t="s">
        <v>2831</v>
      </c>
      <c r="C159" s="15" t="s">
        <v>2832</v>
      </c>
      <c r="D159" s="16" t="s">
        <v>120</v>
      </c>
      <c r="E159" s="17">
        <v>41678.208333333336</v>
      </c>
      <c r="F159" s="17">
        <v>42564.77361111111</v>
      </c>
      <c r="G159" s="15" t="s">
        <v>35</v>
      </c>
      <c r="H159" s="15" t="s">
        <v>2833</v>
      </c>
      <c r="I159" s="15" t="s">
        <v>2834</v>
      </c>
      <c r="J159" s="15" t="s">
        <v>62</v>
      </c>
      <c r="K159" s="15" t="s">
        <v>2835</v>
      </c>
      <c r="L159" s="15" t="s">
        <v>2836</v>
      </c>
      <c r="M159" s="15" t="s">
        <v>2837</v>
      </c>
      <c r="N159" s="15" t="s">
        <v>2838</v>
      </c>
      <c r="O159" s="15" t="s">
        <v>2839</v>
      </c>
      <c r="P159" s="15" t="s">
        <v>2840</v>
      </c>
      <c r="Q159" s="18" t="s">
        <v>2841</v>
      </c>
      <c r="R159" s="18" t="s">
        <v>115</v>
      </c>
      <c r="S159" s="19" t="s">
        <v>47</v>
      </c>
      <c r="T159" s="26" t="str">
        <f t="shared" si="38"/>
        <v>Diff. Decisions</v>
      </c>
      <c r="U159" s="38" t="str">
        <f t="shared" si="39"/>
        <v>Same Rationale</v>
      </c>
      <c r="V159" s="22" t="s">
        <v>50</v>
      </c>
      <c r="W159" s="147" t="s">
        <v>804</v>
      </c>
      <c r="X159" s="24"/>
      <c r="Y159" s="41"/>
      <c r="Z159" s="26" t="s">
        <v>53</v>
      </c>
      <c r="AA159" s="143" t="s">
        <v>591</v>
      </c>
      <c r="AB159" s="24"/>
      <c r="AC159" s="14"/>
      <c r="AD159" s="28" t="str">
        <f t="shared" si="40"/>
        <v>Brian's Review Sheet</v>
      </c>
      <c r="AE159" s="160" t="s">
        <v>51</v>
      </c>
      <c r="AF159" s="179"/>
    </row>
    <row r="160" ht="138.0" customHeight="1">
      <c r="A160" s="13" t="s">
        <v>2842</v>
      </c>
      <c r="B160" s="14" t="s">
        <v>2843</v>
      </c>
      <c r="C160" s="15" t="s">
        <v>2844</v>
      </c>
      <c r="D160" s="16" t="s">
        <v>597</v>
      </c>
      <c r="E160" s="17">
        <v>41849.166666666664</v>
      </c>
      <c r="F160" s="17">
        <v>42946.430555555555</v>
      </c>
      <c r="G160" s="15" t="s">
        <v>59</v>
      </c>
      <c r="H160" s="15" t="s">
        <v>2845</v>
      </c>
      <c r="I160" s="15" t="s">
        <v>2846</v>
      </c>
      <c r="J160" s="15" t="s">
        <v>2847</v>
      </c>
      <c r="K160" s="15" t="s">
        <v>2848</v>
      </c>
      <c r="L160" s="15" t="s">
        <v>2849</v>
      </c>
      <c r="M160" s="15" t="s">
        <v>2850</v>
      </c>
      <c r="N160" s="15" t="s">
        <v>2851</v>
      </c>
      <c r="O160" s="15" t="s">
        <v>2852</v>
      </c>
      <c r="P160" s="15" t="s">
        <v>2853</v>
      </c>
      <c r="Q160" s="18" t="s">
        <v>2854</v>
      </c>
      <c r="R160" s="18" t="s">
        <v>1931</v>
      </c>
      <c r="S160" s="19" t="s">
        <v>47</v>
      </c>
      <c r="T160" s="26" t="str">
        <f t="shared" si="38"/>
        <v>Diff. Decisions</v>
      </c>
      <c r="U160" s="38" t="str">
        <f t="shared" si="39"/>
        <v>Same Rationale</v>
      </c>
      <c r="V160" s="22" t="s">
        <v>50</v>
      </c>
      <c r="W160" s="147" t="s">
        <v>804</v>
      </c>
      <c r="X160" s="24"/>
      <c r="Y160" s="41"/>
      <c r="Z160" s="26" t="s">
        <v>53</v>
      </c>
      <c r="AA160" s="143" t="s">
        <v>591</v>
      </c>
      <c r="AB160" s="24"/>
      <c r="AC160" s="14"/>
      <c r="AD160" s="28" t="str">
        <f t="shared" si="40"/>
        <v>Brian's Review Sheet</v>
      </c>
      <c r="AE160" s="160" t="s">
        <v>51</v>
      </c>
      <c r="AF160" s="179"/>
    </row>
    <row r="161" ht="138.0" customHeight="1">
      <c r="A161" s="13" t="s">
        <v>2855</v>
      </c>
      <c r="B161" s="14" t="s">
        <v>2856</v>
      </c>
      <c r="C161" s="15" t="s">
        <v>2857</v>
      </c>
      <c r="D161" s="16" t="s">
        <v>148</v>
      </c>
      <c r="E161" s="17">
        <v>41877.166666666664</v>
      </c>
      <c r="F161" s="17">
        <v>43688.4375</v>
      </c>
      <c r="G161" s="15" t="s">
        <v>35</v>
      </c>
      <c r="H161" s="15" t="s">
        <v>2858</v>
      </c>
      <c r="I161" s="15" t="s">
        <v>2859</v>
      </c>
      <c r="J161" s="15" t="s">
        <v>731</v>
      </c>
      <c r="K161" s="15" t="s">
        <v>2860</v>
      </c>
      <c r="L161" s="15" t="s">
        <v>2861</v>
      </c>
      <c r="M161" s="15" t="s">
        <v>2862</v>
      </c>
      <c r="N161" s="180" t="s">
        <v>2863</v>
      </c>
      <c r="O161" s="15" t="s">
        <v>2864</v>
      </c>
      <c r="P161" s="15"/>
      <c r="Q161" s="18" t="s">
        <v>2865</v>
      </c>
      <c r="R161" s="18" t="s">
        <v>2866</v>
      </c>
      <c r="S161" s="19" t="s">
        <v>47</v>
      </c>
      <c r="T161" s="26" t="str">
        <f t="shared" si="38"/>
        <v>Diff. Decisions</v>
      </c>
      <c r="U161" s="38" t="str">
        <f t="shared" si="39"/>
        <v>Same Rationale</v>
      </c>
      <c r="V161" s="22" t="s">
        <v>50</v>
      </c>
      <c r="W161" s="147" t="s">
        <v>804</v>
      </c>
      <c r="X161" s="24"/>
      <c r="Y161" s="41"/>
      <c r="Z161" s="26" t="s">
        <v>53</v>
      </c>
      <c r="AA161" s="143" t="s">
        <v>591</v>
      </c>
      <c r="AB161" s="24"/>
      <c r="AC161" s="14"/>
      <c r="AD161" s="28" t="str">
        <f t="shared" si="40"/>
        <v>Brian's Review Sheet</v>
      </c>
      <c r="AE161" s="160" t="s">
        <v>51</v>
      </c>
      <c r="AF161" s="179"/>
    </row>
    <row r="162" ht="138.0" customHeight="1">
      <c r="A162" s="13" t="s">
        <v>2867</v>
      </c>
      <c r="B162" s="14" t="s">
        <v>2868</v>
      </c>
      <c r="C162" s="15" t="s">
        <v>2869</v>
      </c>
      <c r="D162" s="16" t="s">
        <v>90</v>
      </c>
      <c r="E162" s="15" t="s">
        <v>62</v>
      </c>
      <c r="F162" s="17">
        <v>42247.538194444445</v>
      </c>
      <c r="G162" s="15" t="s">
        <v>62</v>
      </c>
      <c r="H162" s="15" t="s">
        <v>2870</v>
      </c>
      <c r="I162" s="15" t="s">
        <v>2871</v>
      </c>
      <c r="J162" s="15" t="s">
        <v>2872</v>
      </c>
      <c r="K162" s="15" t="s">
        <v>2873</v>
      </c>
      <c r="L162" s="15" t="s">
        <v>2874</v>
      </c>
      <c r="M162" s="15" t="s">
        <v>2875</v>
      </c>
      <c r="N162" s="15" t="s">
        <v>2876</v>
      </c>
      <c r="O162" s="15" t="s">
        <v>2877</v>
      </c>
      <c r="P162" s="15" t="s">
        <v>2878</v>
      </c>
      <c r="Q162" s="18" t="s">
        <v>2879</v>
      </c>
      <c r="R162" s="18" t="s">
        <v>552</v>
      </c>
      <c r="S162" s="19" t="s">
        <v>47</v>
      </c>
      <c r="T162" s="26" t="str">
        <f t="shared" si="38"/>
        <v>Diff. Decisions</v>
      </c>
      <c r="U162" s="38" t="str">
        <f t="shared" si="39"/>
        <v>Same Rationale</v>
      </c>
      <c r="V162" s="22" t="s">
        <v>50</v>
      </c>
      <c r="W162" s="147" t="s">
        <v>804</v>
      </c>
      <c r="X162" s="24"/>
      <c r="Y162" s="41"/>
      <c r="Z162" s="26" t="s">
        <v>53</v>
      </c>
      <c r="AA162" s="143" t="s">
        <v>591</v>
      </c>
      <c r="AB162" s="24"/>
      <c r="AC162" s="14"/>
      <c r="AD162" s="28" t="str">
        <f t="shared" si="40"/>
        <v>Brian's Review Sheet</v>
      </c>
      <c r="AE162" s="160" t="s">
        <v>51</v>
      </c>
      <c r="AF162" s="179"/>
    </row>
    <row r="163" ht="138.0" customHeight="1">
      <c r="A163" s="13" t="s">
        <v>2880</v>
      </c>
      <c r="B163" s="14" t="s">
        <v>2881</v>
      </c>
      <c r="C163" s="15" t="s">
        <v>2882</v>
      </c>
      <c r="D163" s="16" t="s">
        <v>148</v>
      </c>
      <c r="E163" s="17">
        <v>42143.166666666664</v>
      </c>
      <c r="F163" s="17">
        <v>42590.59722222222</v>
      </c>
      <c r="G163" s="15" t="s">
        <v>35</v>
      </c>
      <c r="H163" s="15" t="s">
        <v>2883</v>
      </c>
      <c r="I163" s="15" t="s">
        <v>2884</v>
      </c>
      <c r="J163" s="15" t="s">
        <v>2885</v>
      </c>
      <c r="K163" s="15" t="s">
        <v>2886</v>
      </c>
      <c r="L163" s="15" t="s">
        <v>2887</v>
      </c>
      <c r="M163" s="15" t="s">
        <v>2888</v>
      </c>
      <c r="N163" s="15" t="s">
        <v>2889</v>
      </c>
      <c r="O163" s="15" t="s">
        <v>2890</v>
      </c>
      <c r="P163" s="15" t="s">
        <v>2891</v>
      </c>
      <c r="Q163" s="18" t="s">
        <v>2892</v>
      </c>
      <c r="R163" s="18" t="s">
        <v>86</v>
      </c>
      <c r="S163" s="19" t="s">
        <v>47</v>
      </c>
      <c r="T163" s="26" t="str">
        <f t="shared" si="38"/>
        <v>Diff. Decisions</v>
      </c>
      <c r="U163" s="38" t="str">
        <f t="shared" si="39"/>
        <v>Same Rationale</v>
      </c>
      <c r="V163" s="22" t="s">
        <v>50</v>
      </c>
      <c r="W163" s="147" t="s">
        <v>804</v>
      </c>
      <c r="X163" s="24"/>
      <c r="Y163" s="41"/>
      <c r="Z163" s="26" t="s">
        <v>53</v>
      </c>
      <c r="AA163" s="143" t="s">
        <v>591</v>
      </c>
      <c r="AB163" s="24"/>
      <c r="AC163" s="14"/>
      <c r="AD163" s="28" t="str">
        <f t="shared" si="40"/>
        <v>Brian's Review Sheet</v>
      </c>
      <c r="AE163" s="160" t="s">
        <v>51</v>
      </c>
      <c r="AF163" s="179"/>
    </row>
    <row r="164" ht="138.0" customHeight="1">
      <c r="A164" s="13" t="s">
        <v>2893</v>
      </c>
      <c r="B164" s="14" t="s">
        <v>2894</v>
      </c>
      <c r="C164" s="15" t="s">
        <v>2895</v>
      </c>
      <c r="D164" s="16" t="s">
        <v>120</v>
      </c>
      <c r="E164" s="15" t="s">
        <v>62</v>
      </c>
      <c r="F164" s="17">
        <v>42088.10138888889</v>
      </c>
      <c r="G164" s="15" t="s">
        <v>808</v>
      </c>
      <c r="H164" s="15" t="s">
        <v>2896</v>
      </c>
      <c r="I164" s="15" t="s">
        <v>2897</v>
      </c>
      <c r="J164" s="15" t="s">
        <v>2898</v>
      </c>
      <c r="K164" s="15" t="s">
        <v>2899</v>
      </c>
      <c r="L164" s="15" t="s">
        <v>2900</v>
      </c>
      <c r="M164" s="15" t="s">
        <v>2897</v>
      </c>
      <c r="N164" s="15" t="s">
        <v>2901</v>
      </c>
      <c r="O164" s="15" t="s">
        <v>2902</v>
      </c>
      <c r="P164" s="15" t="s">
        <v>2903</v>
      </c>
      <c r="Q164" s="18" t="s">
        <v>2904</v>
      </c>
      <c r="R164" s="18" t="s">
        <v>371</v>
      </c>
      <c r="S164" s="19" t="s">
        <v>47</v>
      </c>
      <c r="T164" s="26" t="str">
        <f t="shared" si="38"/>
        <v>Diff. Decisions</v>
      </c>
      <c r="U164" s="38" t="str">
        <f t="shared" si="39"/>
        <v>Same Rationale</v>
      </c>
      <c r="V164" s="22" t="s">
        <v>50</v>
      </c>
      <c r="W164" s="147" t="s">
        <v>804</v>
      </c>
      <c r="X164" s="24"/>
      <c r="Y164" s="41"/>
      <c r="Z164" s="26" t="s">
        <v>53</v>
      </c>
      <c r="AA164" s="143" t="s">
        <v>591</v>
      </c>
      <c r="AB164" s="24"/>
      <c r="AC164" s="14"/>
      <c r="AD164" s="28" t="str">
        <f t="shared" si="40"/>
        <v>Brian's Review Sheet</v>
      </c>
      <c r="AE164" s="160" t="s">
        <v>51</v>
      </c>
      <c r="AF164" s="179"/>
    </row>
    <row r="165" ht="138.0" customHeight="1">
      <c r="A165" s="13" t="s">
        <v>2905</v>
      </c>
      <c r="B165" s="14" t="s">
        <v>2906</v>
      </c>
      <c r="C165" s="15" t="s">
        <v>2907</v>
      </c>
      <c r="D165" s="16" t="s">
        <v>148</v>
      </c>
      <c r="E165" s="17">
        <v>42151.166666666664</v>
      </c>
      <c r="F165" s="17">
        <v>42564.79375</v>
      </c>
      <c r="G165" s="15" t="s">
        <v>35</v>
      </c>
      <c r="H165" s="15" t="s">
        <v>2908</v>
      </c>
      <c r="I165" s="15" t="s">
        <v>1281</v>
      </c>
      <c r="J165" s="15" t="s">
        <v>2909</v>
      </c>
      <c r="K165" s="15" t="s">
        <v>2910</v>
      </c>
      <c r="L165" s="15" t="s">
        <v>2911</v>
      </c>
      <c r="M165" s="15" t="s">
        <v>2912</v>
      </c>
      <c r="N165" s="15" t="s">
        <v>2913</v>
      </c>
      <c r="O165" s="15" t="s">
        <v>2914</v>
      </c>
      <c r="P165" s="15" t="s">
        <v>2915</v>
      </c>
      <c r="Q165" s="18" t="s">
        <v>2916</v>
      </c>
      <c r="R165" s="18" t="s">
        <v>792</v>
      </c>
      <c r="S165" s="19" t="s">
        <v>47</v>
      </c>
      <c r="T165" s="26" t="str">
        <f t="shared" si="38"/>
        <v>Diff. Decisions</v>
      </c>
      <c r="U165" s="38" t="str">
        <f t="shared" si="39"/>
        <v>Same Rationale</v>
      </c>
      <c r="V165" s="22" t="s">
        <v>50</v>
      </c>
      <c r="W165" s="147" t="s">
        <v>804</v>
      </c>
      <c r="X165" s="24"/>
      <c r="Y165" s="41"/>
      <c r="Z165" s="26" t="s">
        <v>53</v>
      </c>
      <c r="AA165" s="143" t="s">
        <v>591</v>
      </c>
      <c r="AB165" s="24"/>
      <c r="AC165" s="14"/>
      <c r="AD165" s="28" t="str">
        <f t="shared" si="40"/>
        <v>Brian's Review Sheet</v>
      </c>
      <c r="AE165" s="160" t="s">
        <v>51</v>
      </c>
      <c r="AF165" s="179"/>
    </row>
    <row r="166" ht="138.0" customHeight="1">
      <c r="A166" s="13" t="s">
        <v>2917</v>
      </c>
      <c r="B166" s="14" t="s">
        <v>2918</v>
      </c>
      <c r="C166" s="15" t="s">
        <v>2919</v>
      </c>
      <c r="D166" s="16" t="s">
        <v>148</v>
      </c>
      <c r="E166" s="15" t="s">
        <v>62</v>
      </c>
      <c r="F166" s="17">
        <v>43624.84930555556</v>
      </c>
      <c r="G166" s="15" t="s">
        <v>808</v>
      </c>
      <c r="H166" s="15" t="s">
        <v>2920</v>
      </c>
      <c r="I166" s="15" t="s">
        <v>2921</v>
      </c>
      <c r="J166" s="15" t="s">
        <v>2922</v>
      </c>
      <c r="K166" s="15" t="s">
        <v>2923</v>
      </c>
      <c r="L166" s="15" t="s">
        <v>2924</v>
      </c>
      <c r="M166" s="15" t="s">
        <v>2925</v>
      </c>
      <c r="N166" s="15" t="s">
        <v>2926</v>
      </c>
      <c r="O166" s="15" t="s">
        <v>2927</v>
      </c>
      <c r="P166" s="15" t="s">
        <v>2928</v>
      </c>
      <c r="Q166" s="18" t="s">
        <v>2929</v>
      </c>
      <c r="R166" s="18" t="s">
        <v>371</v>
      </c>
      <c r="S166" s="19" t="s">
        <v>47</v>
      </c>
      <c r="T166" s="26" t="str">
        <f t="shared" si="38"/>
        <v>Diff. Decisions</v>
      </c>
      <c r="U166" s="38" t="str">
        <f t="shared" si="39"/>
        <v>Same Rationale</v>
      </c>
      <c r="V166" s="22" t="s">
        <v>50</v>
      </c>
      <c r="W166" s="147" t="s">
        <v>804</v>
      </c>
      <c r="X166" s="24"/>
      <c r="Y166" s="41"/>
      <c r="Z166" s="26" t="s">
        <v>53</v>
      </c>
      <c r="AA166" s="143" t="s">
        <v>591</v>
      </c>
      <c r="AB166" s="24"/>
      <c r="AC166" s="14"/>
      <c r="AD166" s="28" t="str">
        <f t="shared" si="40"/>
        <v>Brian's Review Sheet</v>
      </c>
      <c r="AE166" s="160" t="s">
        <v>51</v>
      </c>
      <c r="AF166" s="179"/>
    </row>
    <row r="167" ht="138.0" customHeight="1">
      <c r="A167" s="13" t="s">
        <v>2930</v>
      </c>
      <c r="B167" s="14" t="s">
        <v>2931</v>
      </c>
      <c r="C167" s="15" t="s">
        <v>2932</v>
      </c>
      <c r="D167" s="16" t="s">
        <v>2933</v>
      </c>
      <c r="E167" s="17">
        <v>42451.166666666664</v>
      </c>
      <c r="F167" s="17">
        <v>43119.88958333333</v>
      </c>
      <c r="G167" s="15" t="s">
        <v>35</v>
      </c>
      <c r="H167" s="15" t="s">
        <v>2934</v>
      </c>
      <c r="I167" s="15" t="s">
        <v>2935</v>
      </c>
      <c r="J167" s="15" t="s">
        <v>2936</v>
      </c>
      <c r="K167" s="15" t="s">
        <v>2937</v>
      </c>
      <c r="L167" s="15" t="s">
        <v>2938</v>
      </c>
      <c r="M167" s="15" t="s">
        <v>2939</v>
      </c>
      <c r="N167" s="15" t="s">
        <v>2940</v>
      </c>
      <c r="O167" s="15" t="s">
        <v>2941</v>
      </c>
      <c r="P167" s="15" t="s">
        <v>2942</v>
      </c>
      <c r="Q167" s="18" t="s">
        <v>2943</v>
      </c>
      <c r="R167" s="18" t="s">
        <v>2120</v>
      </c>
      <c r="S167" s="19" t="s">
        <v>47</v>
      </c>
      <c r="T167" s="26" t="str">
        <f t="shared" ref="T167:T168" si="41">IFS(Y177=AB177,"Same Decision", TRUE, "Diff. Decisions")</f>
        <v>Same Decision</v>
      </c>
      <c r="U167" s="38" t="str">
        <f t="shared" ref="U167:U168" si="42">IFS(Z177=AF177,"Same Rationale", TRUE, "Different Rationale")</f>
        <v>Same Rationale</v>
      </c>
      <c r="V167" s="22" t="s">
        <v>50</v>
      </c>
      <c r="W167" s="147" t="s">
        <v>804</v>
      </c>
      <c r="X167" s="24"/>
      <c r="Y167" s="41"/>
      <c r="Z167" s="26" t="s">
        <v>53</v>
      </c>
      <c r="AA167" s="143" t="s">
        <v>591</v>
      </c>
      <c r="AB167" s="24"/>
      <c r="AC167" s="14"/>
      <c r="AD167" s="28" t="str">
        <f t="shared" si="40"/>
        <v>Brian's Review Sheet</v>
      </c>
      <c r="AE167" s="160" t="s">
        <v>51</v>
      </c>
      <c r="AF167" s="179"/>
    </row>
    <row r="168" ht="138.0" customHeight="1">
      <c r="A168" s="13" t="s">
        <v>2944</v>
      </c>
      <c r="B168" s="14" t="s">
        <v>2945</v>
      </c>
      <c r="C168" s="15" t="s">
        <v>2946</v>
      </c>
      <c r="D168" s="16" t="s">
        <v>120</v>
      </c>
      <c r="E168" s="17">
        <v>42689.208333333336</v>
      </c>
      <c r="F168" s="17">
        <v>43369.779861111114</v>
      </c>
      <c r="G168" s="15" t="s">
        <v>59</v>
      </c>
      <c r="H168" s="15" t="s">
        <v>2947</v>
      </c>
      <c r="I168" s="15" t="s">
        <v>2948</v>
      </c>
      <c r="J168" s="15" t="s">
        <v>2949</v>
      </c>
      <c r="K168" s="15" t="s">
        <v>2950</v>
      </c>
      <c r="L168" s="15" t="s">
        <v>2951</v>
      </c>
      <c r="M168" s="15" t="s">
        <v>2952</v>
      </c>
      <c r="N168" s="15" t="s">
        <v>2953</v>
      </c>
      <c r="O168" s="15" t="s">
        <v>2954</v>
      </c>
      <c r="P168" s="15" t="s">
        <v>2955</v>
      </c>
      <c r="Q168" s="18" t="s">
        <v>2956</v>
      </c>
      <c r="R168" s="18" t="s">
        <v>2427</v>
      </c>
      <c r="S168" s="19" t="s">
        <v>47</v>
      </c>
      <c r="T168" s="20" t="str">
        <f t="shared" si="41"/>
        <v>Same Decision</v>
      </c>
      <c r="U168" s="21" t="str">
        <f t="shared" si="42"/>
        <v>Same Rationale</v>
      </c>
      <c r="V168" s="22" t="s">
        <v>50</v>
      </c>
      <c r="W168" s="147" t="s">
        <v>804</v>
      </c>
      <c r="X168" s="24"/>
      <c r="Y168" s="41"/>
      <c r="Z168" s="26" t="s">
        <v>53</v>
      </c>
      <c r="AA168" s="143" t="s">
        <v>591</v>
      </c>
      <c r="AB168" s="24"/>
      <c r="AC168" s="14"/>
      <c r="AD168" s="28" t="str">
        <f t="shared" si="40"/>
        <v>Brian's Review Sheet</v>
      </c>
      <c r="AE168" s="160" t="s">
        <v>51</v>
      </c>
      <c r="AF168" s="179"/>
    </row>
    <row r="169" ht="138.0" customHeight="1">
      <c r="A169" s="13" t="s">
        <v>2957</v>
      </c>
      <c r="B169" s="14" t="s">
        <v>2958</v>
      </c>
      <c r="C169" s="15" t="s">
        <v>2959</v>
      </c>
      <c r="D169" s="16" t="s">
        <v>148</v>
      </c>
      <c r="E169" s="17">
        <v>42422.208333333336</v>
      </c>
      <c r="F169" s="17">
        <v>42874.751388888886</v>
      </c>
      <c r="G169" s="15" t="s">
        <v>35</v>
      </c>
      <c r="H169" s="15" t="s">
        <v>2960</v>
      </c>
      <c r="I169" s="15" t="s">
        <v>2961</v>
      </c>
      <c r="J169" s="15" t="s">
        <v>2962</v>
      </c>
      <c r="K169" s="15" t="s">
        <v>2963</v>
      </c>
      <c r="L169" s="15" t="s">
        <v>2964</v>
      </c>
      <c r="M169" s="15" t="s">
        <v>2965</v>
      </c>
      <c r="N169" s="15" t="s">
        <v>2966</v>
      </c>
      <c r="O169" s="15" t="s">
        <v>2967</v>
      </c>
      <c r="P169" s="15" t="s">
        <v>2968</v>
      </c>
      <c r="Q169" s="18" t="s">
        <v>2969</v>
      </c>
      <c r="R169" s="18" t="s">
        <v>2970</v>
      </c>
      <c r="S169" s="19" t="s">
        <v>47</v>
      </c>
      <c r="T169" s="26" t="str">
        <f>IFS(W169=AA169,"Same Decision", TRUE, "Diff. Decisions")</f>
        <v>Diff. Decisions</v>
      </c>
      <c r="U169" s="38" t="str">
        <f>IFS(X169=AB169,"Same Rationale", TRUE, "Different Rationale")</f>
        <v>Same Rationale</v>
      </c>
      <c r="V169" s="22" t="s">
        <v>50</v>
      </c>
      <c r="W169" s="143" t="s">
        <v>591</v>
      </c>
      <c r="X169" s="24"/>
      <c r="Y169" s="41"/>
      <c r="Z169" s="26" t="s">
        <v>53</v>
      </c>
      <c r="AA169" s="147" t="s">
        <v>804</v>
      </c>
      <c r="AB169" s="24"/>
      <c r="AC169" s="14"/>
      <c r="AD169" s="144" t="str">
        <f t="shared" si="40"/>
        <v>Brian's Review Sheet</v>
      </c>
      <c r="AE169" s="145" t="s">
        <v>51</v>
      </c>
      <c r="AF169" s="179"/>
    </row>
    <row r="170" ht="138.0" customHeight="1">
      <c r="A170" s="13" t="s">
        <v>2971</v>
      </c>
      <c r="B170" s="14" t="s">
        <v>2972</v>
      </c>
      <c r="C170" s="15" t="s">
        <v>2973</v>
      </c>
      <c r="D170" s="16" t="s">
        <v>120</v>
      </c>
      <c r="E170" s="15" t="s">
        <v>62</v>
      </c>
      <c r="F170" s="17">
        <v>41909.839583333334</v>
      </c>
      <c r="G170" s="15" t="s">
        <v>59</v>
      </c>
      <c r="H170" s="15" t="s">
        <v>2974</v>
      </c>
      <c r="I170" s="15" t="s">
        <v>1356</v>
      </c>
      <c r="J170" s="15" t="s">
        <v>62</v>
      </c>
      <c r="K170" s="15" t="s">
        <v>2975</v>
      </c>
      <c r="L170" s="15" t="s">
        <v>2976</v>
      </c>
      <c r="M170" s="15" t="s">
        <v>2977</v>
      </c>
      <c r="N170" s="15" t="s">
        <v>2978</v>
      </c>
      <c r="O170" s="15" t="s">
        <v>2979</v>
      </c>
      <c r="P170" s="15" t="s">
        <v>2980</v>
      </c>
      <c r="Q170" s="18" t="s">
        <v>2981</v>
      </c>
      <c r="R170" s="18" t="s">
        <v>552</v>
      </c>
      <c r="S170" s="19" t="s">
        <v>47</v>
      </c>
      <c r="T170" s="26" t="str">
        <f t="shared" ref="T170:T171" si="43">IFS(W170=Z170,"Same Decision", TRUE, "Diff. Decisions")</f>
        <v>Diff. Decisions</v>
      </c>
      <c r="U170" s="38" t="str">
        <f t="shared" ref="U170:U171" si="44">IFS(X170=AA170,"Same Rationale", TRUE, "Different Rationale")</f>
        <v>Different Rationale</v>
      </c>
      <c r="V170" s="22" t="s">
        <v>50</v>
      </c>
      <c r="W170" s="143" t="s">
        <v>591</v>
      </c>
      <c r="X170" s="24"/>
      <c r="Y170" s="41"/>
      <c r="Z170" s="26" t="s">
        <v>53</v>
      </c>
      <c r="AA170" s="147" t="s">
        <v>804</v>
      </c>
      <c r="AB170" s="144"/>
      <c r="AC170" s="14"/>
      <c r="AD170" s="144" t="str">
        <f t="shared" si="40"/>
        <v>Brian's Review Sheet</v>
      </c>
      <c r="AE170" s="145" t="s">
        <v>2982</v>
      </c>
      <c r="AF170" s="179"/>
    </row>
    <row r="171" ht="138.0" customHeight="1">
      <c r="A171" s="13" t="s">
        <v>2983</v>
      </c>
      <c r="B171" s="14" t="s">
        <v>2984</v>
      </c>
      <c r="C171" s="15" t="s">
        <v>2985</v>
      </c>
      <c r="D171" s="16" t="s">
        <v>90</v>
      </c>
      <c r="E171" s="17">
        <v>42018.208333333336</v>
      </c>
      <c r="F171" s="17">
        <v>43115.47222222222</v>
      </c>
      <c r="G171" s="15" t="s">
        <v>59</v>
      </c>
      <c r="H171" s="15" t="s">
        <v>2986</v>
      </c>
      <c r="I171" s="15" t="s">
        <v>2987</v>
      </c>
      <c r="J171" s="15" t="s">
        <v>2988</v>
      </c>
      <c r="K171" s="15" t="s">
        <v>2989</v>
      </c>
      <c r="L171" s="15" t="s">
        <v>2990</v>
      </c>
      <c r="M171" s="15" t="s">
        <v>2991</v>
      </c>
      <c r="N171" s="15" t="s">
        <v>2992</v>
      </c>
      <c r="O171" s="15" t="s">
        <v>2993</v>
      </c>
      <c r="P171" s="15" t="s">
        <v>2994</v>
      </c>
      <c r="Q171" s="18" t="s">
        <v>2995</v>
      </c>
      <c r="R171" s="18" t="s">
        <v>144</v>
      </c>
      <c r="S171" s="19" t="s">
        <v>47</v>
      </c>
      <c r="T171" s="26" t="str">
        <f t="shared" si="43"/>
        <v>Diff. Decisions</v>
      </c>
      <c r="U171" s="38" t="str">
        <f t="shared" si="44"/>
        <v>Different Rationale</v>
      </c>
      <c r="V171" s="22" t="s">
        <v>50</v>
      </c>
      <c r="W171" s="143" t="s">
        <v>591</v>
      </c>
      <c r="X171" s="24"/>
      <c r="Y171" s="41"/>
      <c r="Z171" s="26" t="s">
        <v>53</v>
      </c>
      <c r="AA171" s="147" t="s">
        <v>804</v>
      </c>
      <c r="AB171" s="144"/>
      <c r="AC171" s="14"/>
      <c r="AD171" s="144" t="str">
        <f t="shared" si="40"/>
        <v>Brian's Review Sheet</v>
      </c>
      <c r="AE171" s="145" t="s">
        <v>2982</v>
      </c>
      <c r="AF171" s="179"/>
    </row>
    <row r="172" ht="138.0" customHeight="1">
      <c r="Y172" s="181"/>
    </row>
    <row r="173" ht="138.0" customHeight="1">
      <c r="Y173" s="181"/>
    </row>
    <row r="174" ht="138.0" customHeight="1">
      <c r="Y174" s="181"/>
    </row>
    <row r="175" ht="138.0" customHeight="1">
      <c r="Y175" s="181"/>
    </row>
    <row r="176" ht="138.0" customHeight="1">
      <c r="Y176" s="181"/>
    </row>
    <row r="177" ht="138.0" customHeight="1">
      <c r="Y177" s="181"/>
    </row>
    <row r="178" ht="138.0" customHeight="1">
      <c r="Y178" s="181"/>
    </row>
    <row r="179" ht="138.0" customHeight="1">
      <c r="Y179" s="181"/>
    </row>
    <row r="180" ht="138.0" customHeight="1">
      <c r="Y180" s="181"/>
    </row>
    <row r="181" ht="138.0" customHeight="1">
      <c r="Y181" s="181"/>
    </row>
    <row r="182" ht="138.0" customHeight="1">
      <c r="Y182" s="181"/>
    </row>
    <row r="183" ht="138.0" customHeight="1">
      <c r="Y183" s="181"/>
    </row>
    <row r="184" ht="138.0" customHeight="1">
      <c r="Y184" s="181"/>
    </row>
    <row r="185" ht="138.0" customHeight="1">
      <c r="Y185" s="181"/>
    </row>
    <row r="186" ht="138.0" customHeight="1">
      <c r="Y186" s="181"/>
    </row>
    <row r="187" ht="138.0" customHeight="1">
      <c r="Y187" s="181"/>
    </row>
    <row r="188" ht="138.0" customHeight="1">
      <c r="Y188" s="181"/>
    </row>
    <row r="189" ht="138.0" customHeight="1">
      <c r="Y189" s="181"/>
    </row>
    <row r="190" ht="138.0" customHeight="1">
      <c r="Y190" s="181"/>
    </row>
    <row r="191" ht="138.0" customHeight="1">
      <c r="Y191" s="181"/>
    </row>
    <row r="192" ht="138.0" customHeight="1">
      <c r="Y192" s="181"/>
    </row>
    <row r="193" ht="138.0" customHeight="1">
      <c r="Y193" s="181"/>
    </row>
    <row r="194" ht="138.0" customHeight="1">
      <c r="Y194" s="181"/>
    </row>
    <row r="195" ht="138.0" customHeight="1">
      <c r="Y195" s="181"/>
    </row>
    <row r="196" ht="138.0" customHeight="1">
      <c r="Y196" s="181"/>
    </row>
    <row r="197" ht="138.0" customHeight="1">
      <c r="Y197" s="181"/>
    </row>
    <row r="198" ht="138.0" customHeight="1">
      <c r="Y198" s="181"/>
    </row>
    <row r="199" ht="138.0" customHeight="1">
      <c r="Y199" s="181"/>
    </row>
    <row r="200" ht="138.0" customHeight="1">
      <c r="Y200" s="181"/>
    </row>
    <row r="201" ht="138.0" customHeight="1">
      <c r="Y201" s="181"/>
    </row>
    <row r="202" ht="138.0" customHeight="1">
      <c r="Y202" s="181"/>
    </row>
    <row r="203" ht="138.0" customHeight="1">
      <c r="Y203" s="181"/>
    </row>
    <row r="204" ht="138.0" customHeight="1">
      <c r="Y204" s="181"/>
    </row>
    <row r="205" ht="138.0" customHeight="1">
      <c r="Y205" s="181"/>
    </row>
    <row r="206" ht="138.0" customHeight="1">
      <c r="Y206" s="181"/>
    </row>
    <row r="207" ht="138.0" customHeight="1">
      <c r="Y207" s="181"/>
    </row>
    <row r="208" ht="138.0" customHeight="1">
      <c r="Y208" s="181"/>
    </row>
    <row r="209" ht="138.0" customHeight="1">
      <c r="Y209" s="181"/>
    </row>
    <row r="210" ht="138.0" customHeight="1">
      <c r="Y210" s="181"/>
    </row>
    <row r="211" ht="138.0" customHeight="1">
      <c r="Y211" s="181"/>
    </row>
    <row r="212" ht="138.0" customHeight="1">
      <c r="Y212" s="181"/>
    </row>
    <row r="213" ht="138.0" customHeight="1">
      <c r="Y213" s="181"/>
    </row>
    <row r="214" ht="138.0" customHeight="1">
      <c r="Y214" s="181"/>
    </row>
    <row r="215" ht="138.0" customHeight="1">
      <c r="Y215" s="181"/>
    </row>
    <row r="216" ht="138.0" customHeight="1">
      <c r="Y216" s="181"/>
    </row>
    <row r="217" ht="138.0" customHeight="1">
      <c r="Y217" s="181"/>
    </row>
    <row r="218" ht="138.0" customHeight="1">
      <c r="Y218" s="181"/>
    </row>
    <row r="219" ht="138.0" customHeight="1">
      <c r="Y219" s="181"/>
    </row>
    <row r="220" ht="138.0" customHeight="1">
      <c r="Y220" s="181"/>
    </row>
    <row r="221" ht="138.0" customHeight="1">
      <c r="Y221" s="181"/>
    </row>
    <row r="222" ht="138.0" customHeight="1">
      <c r="Y222" s="181"/>
    </row>
    <row r="223" ht="138.0" customHeight="1">
      <c r="Y223" s="181"/>
    </row>
    <row r="224" ht="138.0" customHeight="1">
      <c r="Y224" s="181"/>
    </row>
    <row r="225" ht="138.0" customHeight="1">
      <c r="Y225" s="181"/>
    </row>
    <row r="226" ht="138.0" customHeight="1">
      <c r="Y226" s="181"/>
    </row>
    <row r="227" ht="138.0" customHeight="1">
      <c r="Y227" s="181"/>
    </row>
    <row r="228" ht="138.0" customHeight="1">
      <c r="Y228" s="181"/>
    </row>
    <row r="229" ht="138.0" customHeight="1">
      <c r="Y229" s="181"/>
    </row>
    <row r="230" ht="138.0" customHeight="1">
      <c r="Y230" s="181"/>
    </row>
    <row r="231" ht="138.0" customHeight="1">
      <c r="Y231" s="181"/>
    </row>
    <row r="232" ht="138.0" customHeight="1">
      <c r="Y232" s="181"/>
    </row>
    <row r="233" ht="138.0" customHeight="1">
      <c r="Y233" s="181"/>
    </row>
    <row r="234" ht="138.0" customHeight="1">
      <c r="Y234" s="181"/>
    </row>
    <row r="235" ht="138.0" customHeight="1">
      <c r="Y235" s="181"/>
    </row>
    <row r="236" ht="138.0" customHeight="1">
      <c r="Y236" s="181"/>
    </row>
    <row r="237" ht="138.0" customHeight="1">
      <c r="Y237" s="181"/>
    </row>
    <row r="238" ht="138.0" customHeight="1">
      <c r="Y238" s="181"/>
    </row>
    <row r="239" ht="138.0" customHeight="1">
      <c r="Y239" s="181"/>
    </row>
    <row r="240" ht="138.0" customHeight="1">
      <c r="Y240" s="181"/>
    </row>
    <row r="241" ht="138.0" customHeight="1">
      <c r="Y241" s="181"/>
    </row>
    <row r="242" ht="138.0" customHeight="1">
      <c r="Y242" s="181"/>
    </row>
    <row r="243" ht="138.0" customHeight="1">
      <c r="Y243" s="181"/>
    </row>
    <row r="244" ht="138.0" customHeight="1">
      <c r="Y244" s="181"/>
    </row>
    <row r="245" ht="138.0" customHeight="1">
      <c r="Y245" s="181"/>
    </row>
    <row r="246" ht="138.0" customHeight="1">
      <c r="Y246" s="181"/>
    </row>
    <row r="247" ht="138.0" customHeight="1">
      <c r="Y247" s="181"/>
    </row>
    <row r="248" ht="138.0" customHeight="1">
      <c r="Y248" s="181"/>
    </row>
    <row r="249" ht="138.0" customHeight="1">
      <c r="Y249" s="181"/>
    </row>
    <row r="250" ht="138.0" customHeight="1">
      <c r="Y250" s="181"/>
    </row>
    <row r="251" ht="138.0" customHeight="1">
      <c r="Y251" s="181"/>
    </row>
    <row r="252" ht="138.0" customHeight="1">
      <c r="Y252" s="181"/>
    </row>
    <row r="253" ht="138.0" customHeight="1">
      <c r="Y253" s="181"/>
    </row>
    <row r="254" ht="138.0" customHeight="1">
      <c r="Y254" s="181"/>
    </row>
    <row r="255" ht="138.0" customHeight="1">
      <c r="Y255" s="181"/>
    </row>
    <row r="256" ht="138.0" customHeight="1">
      <c r="Y256" s="181"/>
    </row>
    <row r="257" ht="138.0" customHeight="1">
      <c r="Y257" s="181"/>
    </row>
    <row r="258" ht="138.0" customHeight="1">
      <c r="Y258" s="181"/>
    </row>
    <row r="259" ht="138.0" customHeight="1">
      <c r="Y259" s="181"/>
    </row>
    <row r="260" ht="138.0" customHeight="1">
      <c r="Y260" s="181"/>
    </row>
    <row r="261" ht="138.0" customHeight="1">
      <c r="Y261" s="181"/>
    </row>
    <row r="262" ht="138.0" customHeight="1">
      <c r="Y262" s="181"/>
    </row>
    <row r="263" ht="138.0" customHeight="1">
      <c r="Y263" s="181"/>
    </row>
    <row r="264" ht="138.0" customHeight="1">
      <c r="Y264" s="181"/>
    </row>
    <row r="265" ht="138.0" customHeight="1">
      <c r="Y265" s="181"/>
    </row>
    <row r="266" ht="138.0" customHeight="1">
      <c r="Y266" s="181"/>
    </row>
    <row r="267" ht="138.0" customHeight="1">
      <c r="Y267" s="181"/>
    </row>
    <row r="268" ht="138.0" customHeight="1">
      <c r="Y268" s="181"/>
    </row>
    <row r="269" ht="138.0" customHeight="1">
      <c r="Y269" s="181"/>
    </row>
    <row r="270" ht="138.0" customHeight="1">
      <c r="Y270" s="181"/>
    </row>
    <row r="271" ht="138.0" customHeight="1">
      <c r="Y271" s="181"/>
    </row>
    <row r="272" ht="138.0" customHeight="1">
      <c r="Y272" s="181"/>
    </row>
    <row r="273" ht="138.0" customHeight="1">
      <c r="Y273" s="181"/>
    </row>
    <row r="274" ht="138.0" customHeight="1">
      <c r="Y274" s="181"/>
    </row>
    <row r="275" ht="138.0" customHeight="1">
      <c r="Y275" s="181"/>
    </row>
    <row r="276" ht="138.0" customHeight="1">
      <c r="Y276" s="181"/>
    </row>
    <row r="277" ht="138.0" customHeight="1">
      <c r="Y277" s="181"/>
    </row>
    <row r="278" ht="138.0" customHeight="1">
      <c r="Y278" s="181"/>
    </row>
    <row r="279" ht="138.0" customHeight="1">
      <c r="Y279" s="181"/>
    </row>
    <row r="280" ht="138.0" customHeight="1">
      <c r="Y280" s="181"/>
    </row>
    <row r="281" ht="138.0" customHeight="1">
      <c r="Y281" s="181"/>
    </row>
    <row r="282" ht="138.0" customHeight="1">
      <c r="Y282" s="181"/>
    </row>
    <row r="283" ht="138.0" customHeight="1">
      <c r="Y283" s="181"/>
    </row>
    <row r="284" ht="138.0" customHeight="1">
      <c r="Y284" s="181"/>
    </row>
    <row r="285" ht="138.0" customHeight="1">
      <c r="Y285" s="181"/>
    </row>
    <row r="286" ht="138.0" customHeight="1">
      <c r="Y286" s="181"/>
    </row>
    <row r="287" ht="138.0" customHeight="1">
      <c r="Y287" s="181"/>
    </row>
    <row r="288" ht="138.0" customHeight="1">
      <c r="Y288" s="181"/>
    </row>
    <row r="289" ht="138.0" customHeight="1">
      <c r="Y289" s="181"/>
    </row>
    <row r="290" ht="138.0" customHeight="1">
      <c r="Y290" s="181"/>
    </row>
    <row r="291" ht="138.0" customHeight="1">
      <c r="Y291" s="181"/>
    </row>
    <row r="292" ht="138.0" customHeight="1">
      <c r="Y292" s="181"/>
    </row>
    <row r="293" ht="138.0" customHeight="1">
      <c r="Y293" s="181"/>
    </row>
    <row r="294" ht="138.0" customHeight="1">
      <c r="Y294" s="181"/>
    </row>
    <row r="295" ht="138.0" customHeight="1">
      <c r="Y295" s="181"/>
    </row>
    <row r="296" ht="138.0" customHeight="1">
      <c r="Y296" s="181"/>
    </row>
    <row r="297" ht="138.0" customHeight="1">
      <c r="Y297" s="181"/>
    </row>
    <row r="298" ht="138.0" customHeight="1">
      <c r="Y298" s="181"/>
    </row>
    <row r="299" ht="138.0" customHeight="1">
      <c r="Y299" s="181"/>
    </row>
    <row r="300" ht="138.0" customHeight="1">
      <c r="Y300" s="181"/>
    </row>
    <row r="301" ht="138.0" customHeight="1">
      <c r="Y301" s="181"/>
    </row>
    <row r="302" ht="138.0" customHeight="1">
      <c r="Y302" s="181"/>
    </row>
    <row r="303" ht="138.0" customHeight="1">
      <c r="Y303" s="181"/>
    </row>
    <row r="304" ht="138.0" customHeight="1">
      <c r="Y304" s="181"/>
    </row>
    <row r="305" ht="138.0" customHeight="1">
      <c r="Y305" s="181"/>
    </row>
    <row r="306" ht="138.0" customHeight="1">
      <c r="Y306" s="181"/>
    </row>
    <row r="307" ht="138.0" customHeight="1">
      <c r="Y307" s="181"/>
    </row>
    <row r="308" ht="138.0" customHeight="1">
      <c r="Y308" s="181"/>
    </row>
    <row r="309" ht="138.0" customHeight="1">
      <c r="Y309" s="181"/>
    </row>
    <row r="310" ht="138.0" customHeight="1">
      <c r="Y310" s="181"/>
    </row>
    <row r="311" ht="138.0" customHeight="1">
      <c r="Y311" s="181"/>
    </row>
    <row r="312" ht="138.0" customHeight="1">
      <c r="Y312" s="181"/>
    </row>
    <row r="313" ht="138.0" customHeight="1">
      <c r="Y313" s="181"/>
    </row>
    <row r="314" ht="138.0" customHeight="1">
      <c r="Y314" s="181"/>
    </row>
    <row r="315" ht="138.0" customHeight="1">
      <c r="Y315" s="181"/>
    </row>
    <row r="316" ht="138.0" customHeight="1">
      <c r="Y316" s="181"/>
    </row>
    <row r="317" ht="138.0" customHeight="1">
      <c r="Y317" s="181"/>
    </row>
    <row r="318" ht="138.0" customHeight="1">
      <c r="Y318" s="181"/>
    </row>
    <row r="319" ht="138.0" customHeight="1">
      <c r="Y319" s="181"/>
    </row>
    <row r="320" ht="138.0" customHeight="1">
      <c r="Y320" s="181"/>
    </row>
    <row r="321" ht="138.0" customHeight="1">
      <c r="Y321" s="181"/>
    </row>
    <row r="322" ht="138.0" customHeight="1">
      <c r="Y322" s="181"/>
    </row>
    <row r="323" ht="138.0" customHeight="1">
      <c r="Y323" s="181"/>
    </row>
    <row r="324" ht="138.0" customHeight="1">
      <c r="Y324" s="181"/>
    </row>
    <row r="325" ht="138.0" customHeight="1">
      <c r="Y325" s="181"/>
    </row>
    <row r="326" ht="138.0" customHeight="1">
      <c r="Y326" s="181"/>
    </row>
    <row r="327" ht="138.0" customHeight="1">
      <c r="Y327" s="181"/>
    </row>
    <row r="328" ht="138.0" customHeight="1">
      <c r="Y328" s="181"/>
    </row>
    <row r="329" ht="138.0" customHeight="1">
      <c r="Y329" s="181"/>
    </row>
    <row r="330" ht="138.0" customHeight="1">
      <c r="Y330" s="181"/>
    </row>
    <row r="331" ht="138.0" customHeight="1">
      <c r="Y331" s="181"/>
    </row>
    <row r="332" ht="138.0" customHeight="1">
      <c r="Y332" s="181"/>
    </row>
    <row r="333" ht="138.0" customHeight="1">
      <c r="Y333" s="181"/>
    </row>
    <row r="334" ht="138.0" customHeight="1">
      <c r="Y334" s="181"/>
    </row>
    <row r="335" ht="138.0" customHeight="1">
      <c r="Y335" s="181"/>
    </row>
    <row r="336" ht="138.0" customHeight="1">
      <c r="Y336" s="181"/>
    </row>
    <row r="337" ht="138.0" customHeight="1">
      <c r="Y337" s="181"/>
    </row>
    <row r="338" ht="138.0" customHeight="1">
      <c r="Y338" s="181"/>
    </row>
    <row r="339" ht="138.0" customHeight="1">
      <c r="Y339" s="181"/>
    </row>
    <row r="340" ht="138.0" customHeight="1">
      <c r="Y340" s="181"/>
    </row>
    <row r="341" ht="138.0" customHeight="1">
      <c r="Y341" s="181"/>
    </row>
    <row r="342" ht="138.0" customHeight="1">
      <c r="Y342" s="181"/>
    </row>
    <row r="343" ht="138.0" customHeight="1">
      <c r="Y343" s="181"/>
    </row>
    <row r="344" ht="138.0" customHeight="1">
      <c r="Y344" s="181"/>
    </row>
    <row r="345" ht="138.0" customHeight="1">
      <c r="Y345" s="181"/>
    </row>
    <row r="346" ht="138.0" customHeight="1">
      <c r="Y346" s="181"/>
    </row>
    <row r="347" ht="138.0" customHeight="1">
      <c r="Y347" s="181"/>
    </row>
    <row r="348" ht="138.0" customHeight="1">
      <c r="Y348" s="181"/>
    </row>
    <row r="349" ht="138.0" customHeight="1">
      <c r="Y349" s="181"/>
    </row>
    <row r="350" ht="138.0" customHeight="1">
      <c r="Y350" s="181"/>
    </row>
    <row r="351" ht="138.0" customHeight="1">
      <c r="Y351" s="181"/>
    </row>
    <row r="352" ht="138.0" customHeight="1">
      <c r="Y352" s="181"/>
    </row>
    <row r="353" ht="138.0" customHeight="1">
      <c r="Y353" s="181"/>
    </row>
    <row r="354" ht="138.0" customHeight="1">
      <c r="Y354" s="181"/>
    </row>
    <row r="355" ht="138.0" customHeight="1">
      <c r="Y355" s="181"/>
    </row>
    <row r="356" ht="138.0" customHeight="1">
      <c r="Y356" s="181"/>
    </row>
    <row r="357" ht="138.0" customHeight="1">
      <c r="Y357" s="181"/>
    </row>
    <row r="358" ht="138.0" customHeight="1">
      <c r="Y358" s="181"/>
    </row>
    <row r="359" ht="138.0" customHeight="1">
      <c r="Y359" s="181"/>
    </row>
    <row r="360" ht="138.0" customHeight="1">
      <c r="Y360" s="181"/>
    </row>
    <row r="361" ht="138.0" customHeight="1">
      <c r="Y361" s="181"/>
    </row>
    <row r="362" ht="138.0" customHeight="1">
      <c r="Y362" s="181"/>
    </row>
    <row r="363" ht="138.0" customHeight="1">
      <c r="Y363" s="181"/>
    </row>
    <row r="364" ht="138.0" customHeight="1">
      <c r="Y364" s="181"/>
    </row>
    <row r="365" ht="138.0" customHeight="1">
      <c r="Y365" s="181"/>
    </row>
    <row r="366" ht="138.0" customHeight="1">
      <c r="Y366" s="181"/>
    </row>
    <row r="367" ht="138.0" customHeight="1">
      <c r="Y367" s="181"/>
    </row>
    <row r="368" ht="138.0" customHeight="1">
      <c r="Y368" s="181"/>
    </row>
    <row r="369" ht="138.0" customHeight="1">
      <c r="Y369" s="181"/>
    </row>
    <row r="370" ht="138.0" customHeight="1">
      <c r="Y370" s="181"/>
    </row>
    <row r="371" ht="138.0" customHeight="1">
      <c r="Y371" s="181"/>
    </row>
    <row r="372" ht="138.0" customHeight="1">
      <c r="Y372" s="181"/>
    </row>
    <row r="373" ht="138.0" customHeight="1">
      <c r="Y373" s="181"/>
    </row>
    <row r="374" ht="138.0" customHeight="1">
      <c r="Y374" s="181"/>
    </row>
    <row r="375" ht="138.0" customHeight="1">
      <c r="Y375" s="181"/>
    </row>
    <row r="376" ht="138.0" customHeight="1">
      <c r="Y376" s="181"/>
    </row>
    <row r="377" ht="138.0" customHeight="1">
      <c r="Y377" s="181"/>
    </row>
    <row r="378" ht="138.0" customHeight="1">
      <c r="Y378" s="181"/>
    </row>
    <row r="379" ht="138.0" customHeight="1">
      <c r="Y379" s="181"/>
    </row>
    <row r="380" ht="138.0" customHeight="1">
      <c r="Y380" s="181"/>
    </row>
    <row r="381" ht="138.0" customHeight="1">
      <c r="Y381" s="181"/>
    </row>
    <row r="382" ht="138.0" customHeight="1">
      <c r="Y382" s="181"/>
    </row>
    <row r="383" ht="138.0" customHeight="1">
      <c r="Y383" s="181"/>
    </row>
    <row r="384" ht="138.0" customHeight="1">
      <c r="Y384" s="181"/>
    </row>
    <row r="385" ht="138.0" customHeight="1">
      <c r="Y385" s="181"/>
    </row>
    <row r="386" ht="138.0" customHeight="1">
      <c r="Y386" s="181"/>
    </row>
    <row r="387" ht="138.0" customHeight="1">
      <c r="Y387" s="181"/>
    </row>
    <row r="388" ht="138.0" customHeight="1">
      <c r="Y388" s="181"/>
    </row>
    <row r="389" ht="138.0" customHeight="1">
      <c r="Y389" s="181"/>
    </row>
    <row r="390" ht="138.0" customHeight="1">
      <c r="Y390" s="181"/>
    </row>
    <row r="391" ht="138.0" customHeight="1">
      <c r="Y391" s="181"/>
    </row>
    <row r="392" ht="138.0" customHeight="1">
      <c r="Y392" s="181"/>
    </row>
    <row r="393" ht="138.0" customHeight="1">
      <c r="Y393" s="181"/>
    </row>
    <row r="394" ht="138.0" customHeight="1">
      <c r="Y394" s="181"/>
    </row>
    <row r="395" ht="138.0" customHeight="1">
      <c r="Y395" s="181"/>
    </row>
    <row r="396" ht="138.0" customHeight="1">
      <c r="Y396" s="181"/>
    </row>
    <row r="397" ht="138.0" customHeight="1">
      <c r="Y397" s="181"/>
    </row>
    <row r="398" ht="138.0" customHeight="1">
      <c r="Y398" s="181"/>
    </row>
    <row r="399" ht="138.0" customHeight="1">
      <c r="Y399" s="181"/>
    </row>
    <row r="400" ht="138.0" customHeight="1">
      <c r="Y400" s="181"/>
    </row>
    <row r="401" ht="138.0" customHeight="1">
      <c r="Y401" s="181"/>
    </row>
    <row r="402" ht="138.0" customHeight="1">
      <c r="Y402" s="181"/>
    </row>
    <row r="403" ht="138.0" customHeight="1">
      <c r="Y403" s="181"/>
    </row>
    <row r="404" ht="138.0" customHeight="1">
      <c r="Y404" s="181"/>
    </row>
    <row r="405" ht="138.0" customHeight="1">
      <c r="Y405" s="181"/>
    </row>
    <row r="406" ht="138.0" customHeight="1">
      <c r="Y406" s="181"/>
    </row>
    <row r="407" ht="138.0" customHeight="1">
      <c r="Y407" s="181"/>
    </row>
    <row r="408" ht="138.0" customHeight="1">
      <c r="Y408" s="181"/>
    </row>
    <row r="409" ht="138.0" customHeight="1">
      <c r="Y409" s="181"/>
    </row>
    <row r="410" ht="138.0" customHeight="1">
      <c r="Y410" s="181"/>
    </row>
    <row r="411" ht="138.0" customHeight="1">
      <c r="Y411" s="181"/>
    </row>
    <row r="412" ht="138.0" customHeight="1">
      <c r="Y412" s="181"/>
    </row>
    <row r="413" ht="138.0" customHeight="1">
      <c r="Y413" s="181"/>
    </row>
    <row r="414" ht="138.0" customHeight="1">
      <c r="Y414" s="181"/>
    </row>
    <row r="415" ht="138.0" customHeight="1">
      <c r="Y415" s="181"/>
    </row>
    <row r="416" ht="138.0" customHeight="1">
      <c r="Y416" s="181"/>
    </row>
    <row r="417" ht="138.0" customHeight="1">
      <c r="Y417" s="181"/>
    </row>
    <row r="418" ht="138.0" customHeight="1">
      <c r="Y418" s="181"/>
    </row>
    <row r="419" ht="138.0" customHeight="1">
      <c r="Y419" s="181"/>
    </row>
    <row r="420" ht="138.0" customHeight="1">
      <c r="Y420" s="181"/>
    </row>
    <row r="421" ht="138.0" customHeight="1">
      <c r="Y421" s="181"/>
    </row>
    <row r="422" ht="138.0" customHeight="1">
      <c r="Y422" s="181"/>
    </row>
    <row r="423" ht="138.0" customHeight="1">
      <c r="Y423" s="181"/>
    </row>
    <row r="424" ht="138.0" customHeight="1">
      <c r="Y424" s="181"/>
    </row>
    <row r="425" ht="138.0" customHeight="1">
      <c r="Y425" s="181"/>
    </row>
    <row r="426" ht="138.0" customHeight="1">
      <c r="Y426" s="181"/>
    </row>
    <row r="427" ht="138.0" customHeight="1">
      <c r="Y427" s="181"/>
    </row>
    <row r="428" ht="138.0" customHeight="1">
      <c r="Y428" s="181"/>
    </row>
    <row r="429" ht="138.0" customHeight="1">
      <c r="Y429" s="181"/>
    </row>
    <row r="430" ht="138.0" customHeight="1">
      <c r="Y430" s="181"/>
    </row>
    <row r="431" ht="138.0" customHeight="1">
      <c r="Y431" s="181"/>
    </row>
    <row r="432" ht="138.0" customHeight="1">
      <c r="Y432" s="181"/>
    </row>
    <row r="433" ht="138.0" customHeight="1">
      <c r="Y433" s="181"/>
    </row>
    <row r="434" ht="138.0" customHeight="1">
      <c r="Y434" s="181"/>
    </row>
    <row r="435" ht="138.0" customHeight="1">
      <c r="Y435" s="181"/>
    </row>
    <row r="436" ht="138.0" customHeight="1">
      <c r="Y436" s="181"/>
    </row>
    <row r="437" ht="138.0" customHeight="1">
      <c r="Y437" s="181"/>
    </row>
    <row r="438" ht="138.0" customHeight="1">
      <c r="Y438" s="181"/>
    </row>
    <row r="439" ht="138.0" customHeight="1">
      <c r="Y439" s="181"/>
    </row>
    <row r="440" ht="138.0" customHeight="1">
      <c r="Y440" s="181"/>
    </row>
    <row r="441" ht="138.0" customHeight="1">
      <c r="Y441" s="181"/>
    </row>
    <row r="442" ht="138.0" customHeight="1">
      <c r="Y442" s="181"/>
    </row>
    <row r="443" ht="138.0" customHeight="1">
      <c r="Y443" s="181"/>
    </row>
    <row r="444" ht="138.0" customHeight="1">
      <c r="Y444" s="181"/>
    </row>
    <row r="445" ht="138.0" customHeight="1">
      <c r="Y445" s="181"/>
    </row>
    <row r="446" ht="138.0" customHeight="1">
      <c r="Y446" s="181"/>
    </row>
    <row r="447" ht="138.0" customHeight="1">
      <c r="Y447" s="181"/>
    </row>
    <row r="448" ht="138.0" customHeight="1">
      <c r="Y448" s="181"/>
    </row>
    <row r="449" ht="138.0" customHeight="1">
      <c r="Y449" s="181"/>
    </row>
    <row r="450" ht="138.0" customHeight="1">
      <c r="Y450" s="181"/>
    </row>
    <row r="451" ht="138.0" customHeight="1">
      <c r="Y451" s="181"/>
    </row>
    <row r="452" ht="138.0" customHeight="1">
      <c r="Y452" s="181"/>
    </row>
    <row r="453" ht="138.0" customHeight="1">
      <c r="Y453" s="181"/>
    </row>
    <row r="454" ht="138.0" customHeight="1">
      <c r="Y454" s="181"/>
    </row>
    <row r="455" ht="138.0" customHeight="1">
      <c r="Y455" s="181"/>
    </row>
    <row r="456" ht="138.0" customHeight="1">
      <c r="Y456" s="181"/>
    </row>
    <row r="457" ht="138.0" customHeight="1">
      <c r="Y457" s="181"/>
    </row>
    <row r="458" ht="138.0" customHeight="1">
      <c r="Y458" s="181"/>
    </row>
    <row r="459" ht="138.0" customHeight="1">
      <c r="Y459" s="181"/>
    </row>
    <row r="460" ht="138.0" customHeight="1">
      <c r="Y460" s="181"/>
    </row>
    <row r="461" ht="138.0" customHeight="1">
      <c r="Y461" s="181"/>
    </row>
    <row r="462" ht="138.0" customHeight="1">
      <c r="Y462" s="181"/>
    </row>
    <row r="463" ht="138.0" customHeight="1">
      <c r="Y463" s="181"/>
    </row>
    <row r="464" ht="138.0" customHeight="1">
      <c r="Y464" s="181"/>
    </row>
    <row r="465" ht="138.0" customHeight="1">
      <c r="Y465" s="181"/>
    </row>
    <row r="466" ht="138.0" customHeight="1">
      <c r="Y466" s="181"/>
    </row>
    <row r="467" ht="138.0" customHeight="1">
      <c r="Y467" s="181"/>
    </row>
    <row r="468" ht="138.0" customHeight="1">
      <c r="Y468" s="181"/>
    </row>
    <row r="469" ht="138.0" customHeight="1">
      <c r="Y469" s="181"/>
    </row>
    <row r="470" ht="138.0" customHeight="1">
      <c r="Y470" s="181"/>
    </row>
    <row r="471" ht="138.0" customHeight="1">
      <c r="Y471" s="181"/>
    </row>
    <row r="472" ht="138.0" customHeight="1">
      <c r="Y472" s="181"/>
    </row>
    <row r="473" ht="138.0" customHeight="1">
      <c r="Y473" s="181"/>
    </row>
    <row r="474" ht="138.0" customHeight="1">
      <c r="Y474" s="181"/>
    </row>
    <row r="475" ht="138.0" customHeight="1">
      <c r="Y475" s="181"/>
    </row>
    <row r="476" ht="138.0" customHeight="1">
      <c r="Y476" s="181"/>
    </row>
    <row r="477" ht="138.0" customHeight="1">
      <c r="Y477" s="181"/>
    </row>
    <row r="478" ht="138.0" customHeight="1">
      <c r="Y478" s="181"/>
    </row>
    <row r="479" ht="138.0" customHeight="1">
      <c r="Y479" s="181"/>
    </row>
    <row r="480" ht="138.0" customHeight="1">
      <c r="Y480" s="181"/>
    </row>
    <row r="481" ht="138.0" customHeight="1">
      <c r="Y481" s="181"/>
    </row>
    <row r="482" ht="138.0" customHeight="1">
      <c r="Y482" s="181"/>
    </row>
    <row r="483" ht="138.0" customHeight="1">
      <c r="Y483" s="181"/>
    </row>
    <row r="484" ht="138.0" customHeight="1">
      <c r="Y484" s="181"/>
    </row>
    <row r="485" ht="138.0" customHeight="1">
      <c r="Y485" s="181"/>
    </row>
    <row r="486" ht="138.0" customHeight="1">
      <c r="Y486" s="181"/>
    </row>
    <row r="487" ht="138.0" customHeight="1">
      <c r="Y487" s="181"/>
    </row>
    <row r="488" ht="138.0" customHeight="1">
      <c r="Y488" s="181"/>
    </row>
    <row r="489" ht="138.0" customHeight="1">
      <c r="Y489" s="181"/>
    </row>
    <row r="490" ht="138.0" customHeight="1">
      <c r="Y490" s="181"/>
    </row>
    <row r="491" ht="138.0" customHeight="1">
      <c r="Y491" s="181"/>
    </row>
    <row r="492" ht="138.0" customHeight="1">
      <c r="Y492" s="181"/>
    </row>
    <row r="493" ht="138.0" customHeight="1">
      <c r="Y493" s="181"/>
    </row>
    <row r="494" ht="138.0" customHeight="1">
      <c r="Y494" s="181"/>
    </row>
    <row r="495" ht="138.0" customHeight="1">
      <c r="Y495" s="181"/>
    </row>
    <row r="496" ht="138.0" customHeight="1">
      <c r="Y496" s="181"/>
    </row>
    <row r="497" ht="138.0" customHeight="1">
      <c r="Y497" s="181"/>
    </row>
    <row r="498" ht="138.0" customHeight="1">
      <c r="Y498" s="181"/>
    </row>
    <row r="499" ht="138.0" customHeight="1">
      <c r="Y499" s="181"/>
    </row>
    <row r="500" ht="138.0" customHeight="1">
      <c r="Y500" s="181"/>
    </row>
    <row r="501" ht="138.0" customHeight="1">
      <c r="Y501" s="181"/>
    </row>
    <row r="502" ht="138.0" customHeight="1">
      <c r="Y502" s="181"/>
    </row>
    <row r="503" ht="138.0" customHeight="1">
      <c r="Y503" s="181"/>
    </row>
    <row r="504" ht="138.0" customHeight="1">
      <c r="Y504" s="181"/>
    </row>
    <row r="505" ht="138.0" customHeight="1">
      <c r="Y505" s="181"/>
    </row>
    <row r="506" ht="138.0" customHeight="1">
      <c r="Y506" s="181"/>
    </row>
    <row r="507" ht="138.0" customHeight="1">
      <c r="Y507" s="181"/>
    </row>
    <row r="508" ht="138.0" customHeight="1">
      <c r="Y508" s="181"/>
    </row>
    <row r="509" ht="138.0" customHeight="1">
      <c r="Y509" s="181"/>
    </row>
    <row r="510" ht="138.0" customHeight="1">
      <c r="Y510" s="181"/>
    </row>
    <row r="511" ht="138.0" customHeight="1">
      <c r="Y511" s="181"/>
    </row>
    <row r="512" ht="138.0" customHeight="1">
      <c r="Y512" s="181"/>
    </row>
    <row r="513" ht="138.0" customHeight="1">
      <c r="Y513" s="181"/>
    </row>
    <row r="514" ht="138.0" customHeight="1">
      <c r="Y514" s="181"/>
    </row>
    <row r="515" ht="138.0" customHeight="1">
      <c r="Y515" s="181"/>
    </row>
    <row r="516" ht="138.0" customHeight="1">
      <c r="Y516" s="181"/>
    </row>
    <row r="517" ht="138.0" customHeight="1">
      <c r="Y517" s="181"/>
    </row>
    <row r="518" ht="138.0" customHeight="1">
      <c r="Y518" s="181"/>
    </row>
    <row r="519" ht="138.0" customHeight="1">
      <c r="Y519" s="181"/>
    </row>
    <row r="520" ht="138.0" customHeight="1">
      <c r="Y520" s="181"/>
    </row>
    <row r="521" ht="138.0" customHeight="1">
      <c r="Y521" s="181"/>
    </row>
    <row r="522" ht="138.0" customHeight="1">
      <c r="Y522" s="181"/>
    </row>
    <row r="523" ht="138.0" customHeight="1">
      <c r="Y523" s="181"/>
    </row>
    <row r="524" ht="138.0" customHeight="1">
      <c r="Y524" s="181"/>
    </row>
    <row r="525" ht="138.0" customHeight="1">
      <c r="Y525" s="181"/>
    </row>
    <row r="526" ht="138.0" customHeight="1">
      <c r="Y526" s="181"/>
    </row>
    <row r="527" ht="138.0" customHeight="1">
      <c r="Y527" s="181"/>
    </row>
    <row r="528" ht="138.0" customHeight="1">
      <c r="Y528" s="181"/>
    </row>
    <row r="529" ht="138.0" customHeight="1">
      <c r="Y529" s="181"/>
    </row>
    <row r="530" ht="138.0" customHeight="1">
      <c r="Y530" s="181"/>
    </row>
    <row r="531" ht="138.0" customHeight="1">
      <c r="Y531" s="181"/>
    </row>
    <row r="532" ht="138.0" customHeight="1">
      <c r="Y532" s="181"/>
    </row>
    <row r="533" ht="138.0" customHeight="1">
      <c r="Y533" s="181"/>
    </row>
    <row r="534" ht="138.0" customHeight="1">
      <c r="Y534" s="181"/>
    </row>
    <row r="535" ht="138.0" customHeight="1">
      <c r="Y535" s="181"/>
    </row>
    <row r="536" ht="138.0" customHeight="1">
      <c r="Y536" s="181"/>
    </row>
    <row r="537" ht="138.0" customHeight="1">
      <c r="Y537" s="181"/>
    </row>
    <row r="538" ht="138.0" customHeight="1">
      <c r="Y538" s="181"/>
    </row>
    <row r="539" ht="138.0" customHeight="1">
      <c r="Y539" s="181"/>
    </row>
    <row r="540" ht="138.0" customHeight="1">
      <c r="Y540" s="181"/>
    </row>
    <row r="541" ht="138.0" customHeight="1">
      <c r="Y541" s="181"/>
    </row>
    <row r="542" ht="138.0" customHeight="1">
      <c r="Y542" s="181"/>
    </row>
    <row r="543" ht="138.0" customHeight="1">
      <c r="Y543" s="181"/>
    </row>
    <row r="544" ht="138.0" customHeight="1">
      <c r="Y544" s="181"/>
    </row>
    <row r="545" ht="138.0" customHeight="1">
      <c r="Y545" s="181"/>
    </row>
    <row r="546" ht="138.0" customHeight="1">
      <c r="Y546" s="181"/>
    </row>
    <row r="547" ht="138.0" customHeight="1">
      <c r="Y547" s="181"/>
    </row>
    <row r="548" ht="138.0" customHeight="1">
      <c r="Y548" s="181"/>
    </row>
    <row r="549" ht="138.0" customHeight="1">
      <c r="Y549" s="181"/>
    </row>
    <row r="550" ht="138.0" customHeight="1">
      <c r="Y550" s="181"/>
    </row>
    <row r="551" ht="138.0" customHeight="1">
      <c r="Y551" s="181"/>
    </row>
    <row r="552" ht="138.0" customHeight="1">
      <c r="Y552" s="181"/>
    </row>
    <row r="553" ht="138.0" customHeight="1">
      <c r="Y553" s="181"/>
    </row>
    <row r="554" ht="138.0" customHeight="1">
      <c r="Y554" s="181"/>
    </row>
    <row r="555" ht="138.0" customHeight="1">
      <c r="Y555" s="181"/>
    </row>
    <row r="556" ht="138.0" customHeight="1">
      <c r="Y556" s="181"/>
    </row>
    <row r="557" ht="138.0" customHeight="1">
      <c r="Y557" s="181"/>
    </row>
    <row r="558" ht="138.0" customHeight="1">
      <c r="Y558" s="181"/>
    </row>
    <row r="559" ht="138.0" customHeight="1">
      <c r="Y559" s="181"/>
    </row>
    <row r="560" ht="138.0" customHeight="1">
      <c r="Y560" s="181"/>
    </row>
    <row r="561" ht="138.0" customHeight="1">
      <c r="Y561" s="181"/>
    </row>
    <row r="562" ht="138.0" customHeight="1">
      <c r="Y562" s="181"/>
    </row>
    <row r="563" ht="138.0" customHeight="1">
      <c r="Y563" s="181"/>
    </row>
    <row r="564" ht="138.0" customHeight="1">
      <c r="Y564" s="181"/>
    </row>
    <row r="565" ht="138.0" customHeight="1">
      <c r="Y565" s="181"/>
    </row>
    <row r="566" ht="138.0" customHeight="1">
      <c r="Y566" s="181"/>
    </row>
    <row r="567" ht="138.0" customHeight="1">
      <c r="Y567" s="181"/>
    </row>
    <row r="568" ht="138.0" customHeight="1">
      <c r="Y568" s="181"/>
    </row>
    <row r="569" ht="138.0" customHeight="1">
      <c r="Y569" s="181"/>
    </row>
    <row r="570" ht="138.0" customHeight="1">
      <c r="Y570" s="181"/>
    </row>
    <row r="571" ht="138.0" customHeight="1">
      <c r="Y571" s="181"/>
    </row>
    <row r="572" ht="138.0" customHeight="1">
      <c r="Y572" s="181"/>
    </row>
    <row r="573" ht="138.0" customHeight="1">
      <c r="Y573" s="181"/>
    </row>
    <row r="574" ht="138.0" customHeight="1">
      <c r="Y574" s="181"/>
    </row>
    <row r="575" ht="138.0" customHeight="1">
      <c r="Y575" s="181"/>
    </row>
    <row r="576" ht="138.0" customHeight="1">
      <c r="Y576" s="181"/>
    </row>
    <row r="577" ht="138.0" customHeight="1">
      <c r="Y577" s="181"/>
    </row>
    <row r="578" ht="138.0" customHeight="1">
      <c r="Y578" s="181"/>
    </row>
    <row r="579" ht="138.0" customHeight="1">
      <c r="Y579" s="181"/>
    </row>
    <row r="580" ht="138.0" customHeight="1">
      <c r="Y580" s="181"/>
    </row>
    <row r="581" ht="138.0" customHeight="1">
      <c r="Y581" s="181"/>
    </row>
    <row r="582" ht="138.0" customHeight="1">
      <c r="Y582" s="181"/>
    </row>
    <row r="583" ht="138.0" customHeight="1">
      <c r="Y583" s="181"/>
    </row>
    <row r="584" ht="138.0" customHeight="1">
      <c r="Y584" s="181"/>
    </row>
    <row r="585" ht="138.0" customHeight="1">
      <c r="Y585" s="181"/>
    </row>
    <row r="586" ht="138.0" customHeight="1">
      <c r="Y586" s="181"/>
    </row>
    <row r="587" ht="138.0" customHeight="1">
      <c r="Y587" s="181"/>
    </row>
    <row r="588" ht="138.0" customHeight="1">
      <c r="Y588" s="181"/>
    </row>
    <row r="589" ht="138.0" customHeight="1">
      <c r="Y589" s="181"/>
    </row>
    <row r="590" ht="138.0" customHeight="1">
      <c r="Y590" s="181"/>
    </row>
    <row r="591" ht="138.0" customHeight="1">
      <c r="Y591" s="181"/>
    </row>
    <row r="592" ht="138.0" customHeight="1">
      <c r="Y592" s="181"/>
    </row>
    <row r="593" ht="138.0" customHeight="1">
      <c r="Y593" s="181"/>
    </row>
    <row r="594" ht="138.0" customHeight="1">
      <c r="Y594" s="181"/>
    </row>
    <row r="595" ht="138.0" customHeight="1">
      <c r="Y595" s="181"/>
    </row>
    <row r="596" ht="138.0" customHeight="1">
      <c r="Y596" s="181"/>
    </row>
    <row r="597" ht="138.0" customHeight="1">
      <c r="Y597" s="181"/>
    </row>
    <row r="598" ht="138.0" customHeight="1">
      <c r="Y598" s="181"/>
    </row>
    <row r="599" ht="138.0" customHeight="1">
      <c r="Y599" s="181"/>
    </row>
    <row r="600" ht="138.0" customHeight="1">
      <c r="Y600" s="181"/>
    </row>
    <row r="601" ht="138.0" customHeight="1">
      <c r="Y601" s="181"/>
    </row>
    <row r="602" ht="138.0" customHeight="1">
      <c r="Y602" s="181"/>
    </row>
    <row r="603" ht="138.0" customHeight="1">
      <c r="Y603" s="181"/>
    </row>
    <row r="604" ht="138.0" customHeight="1">
      <c r="Y604" s="181"/>
    </row>
    <row r="605" ht="138.0" customHeight="1">
      <c r="Y605" s="181"/>
    </row>
    <row r="606" ht="138.0" customHeight="1">
      <c r="Y606" s="181"/>
    </row>
    <row r="607" ht="138.0" customHeight="1">
      <c r="Y607" s="181"/>
    </row>
    <row r="608" ht="138.0" customHeight="1">
      <c r="Y608" s="181"/>
    </row>
    <row r="609" ht="138.0" customHeight="1">
      <c r="Y609" s="181"/>
    </row>
    <row r="610" ht="138.0" customHeight="1">
      <c r="Y610" s="181"/>
    </row>
    <row r="611" ht="138.0" customHeight="1">
      <c r="Y611" s="181"/>
    </row>
    <row r="612" ht="138.0" customHeight="1">
      <c r="Y612" s="181"/>
    </row>
    <row r="613" ht="138.0" customHeight="1">
      <c r="Y613" s="181"/>
    </row>
    <row r="614" ht="138.0" customHeight="1">
      <c r="Y614" s="181"/>
    </row>
    <row r="615" ht="138.0" customHeight="1">
      <c r="Y615" s="181"/>
    </row>
    <row r="616" ht="138.0" customHeight="1">
      <c r="Y616" s="181"/>
    </row>
    <row r="617" ht="138.0" customHeight="1">
      <c r="Y617" s="181"/>
    </row>
    <row r="618" ht="138.0" customHeight="1">
      <c r="Y618" s="181"/>
    </row>
    <row r="619" ht="138.0" customHeight="1">
      <c r="Y619" s="181"/>
    </row>
    <row r="620" ht="138.0" customHeight="1">
      <c r="Y620" s="181"/>
    </row>
    <row r="621" ht="138.0" customHeight="1">
      <c r="Y621" s="181"/>
    </row>
    <row r="622" ht="138.0" customHeight="1">
      <c r="Y622" s="181"/>
    </row>
    <row r="623" ht="138.0" customHeight="1">
      <c r="Y623" s="181"/>
    </row>
    <row r="624" ht="138.0" customHeight="1">
      <c r="Y624" s="181"/>
    </row>
    <row r="625" ht="138.0" customHeight="1">
      <c r="Y625" s="181"/>
    </row>
    <row r="626" ht="138.0" customHeight="1">
      <c r="Y626" s="181"/>
    </row>
    <row r="627" ht="138.0" customHeight="1">
      <c r="Y627" s="181"/>
    </row>
    <row r="628" ht="138.0" customHeight="1">
      <c r="Y628" s="181"/>
    </row>
    <row r="629" ht="138.0" customHeight="1">
      <c r="Y629" s="181"/>
    </row>
    <row r="630" ht="138.0" customHeight="1">
      <c r="Y630" s="181"/>
    </row>
    <row r="631" ht="138.0" customHeight="1">
      <c r="Y631" s="181"/>
    </row>
    <row r="632" ht="138.0" customHeight="1">
      <c r="Y632" s="181"/>
    </row>
    <row r="633" ht="138.0" customHeight="1">
      <c r="Y633" s="181"/>
    </row>
    <row r="634" ht="138.0" customHeight="1">
      <c r="Y634" s="181"/>
    </row>
    <row r="635" ht="138.0" customHeight="1">
      <c r="Y635" s="181"/>
    </row>
    <row r="636" ht="138.0" customHeight="1">
      <c r="Y636" s="181"/>
    </row>
    <row r="637" ht="138.0" customHeight="1">
      <c r="Y637" s="181"/>
    </row>
    <row r="638" ht="138.0" customHeight="1">
      <c r="Y638" s="181"/>
    </row>
    <row r="639" ht="138.0" customHeight="1">
      <c r="Y639" s="181"/>
    </row>
    <row r="640" ht="138.0" customHeight="1">
      <c r="Y640" s="181"/>
    </row>
    <row r="641" ht="138.0" customHeight="1">
      <c r="Y641" s="181"/>
    </row>
    <row r="642" ht="138.0" customHeight="1">
      <c r="Y642" s="181"/>
    </row>
    <row r="643" ht="138.0" customHeight="1">
      <c r="Y643" s="181"/>
    </row>
    <row r="644" ht="138.0" customHeight="1">
      <c r="Y644" s="181"/>
    </row>
    <row r="645" ht="138.0" customHeight="1">
      <c r="Y645" s="181"/>
    </row>
    <row r="646" ht="138.0" customHeight="1">
      <c r="Y646" s="181"/>
    </row>
    <row r="647" ht="138.0" customHeight="1">
      <c r="Y647" s="181"/>
    </row>
    <row r="648" ht="138.0" customHeight="1">
      <c r="Y648" s="181"/>
    </row>
    <row r="649" ht="138.0" customHeight="1">
      <c r="Y649" s="181"/>
    </row>
    <row r="650" ht="138.0" customHeight="1">
      <c r="Y650" s="181"/>
    </row>
    <row r="651" ht="138.0" customHeight="1">
      <c r="Y651" s="181"/>
    </row>
    <row r="652" ht="138.0" customHeight="1">
      <c r="Y652" s="181"/>
    </row>
    <row r="653" ht="138.0" customHeight="1">
      <c r="Y653" s="181"/>
    </row>
    <row r="654" ht="138.0" customHeight="1">
      <c r="Y654" s="181"/>
    </row>
    <row r="655" ht="138.0" customHeight="1">
      <c r="Y655" s="181"/>
    </row>
    <row r="656" ht="138.0" customHeight="1">
      <c r="Y656" s="181"/>
    </row>
    <row r="657" ht="138.0" customHeight="1">
      <c r="Y657" s="181"/>
    </row>
    <row r="658" ht="138.0" customHeight="1">
      <c r="Y658" s="181"/>
    </row>
    <row r="659" ht="138.0" customHeight="1">
      <c r="Y659" s="181"/>
    </row>
    <row r="660" ht="138.0" customHeight="1">
      <c r="Y660" s="181"/>
    </row>
    <row r="661" ht="138.0" customHeight="1">
      <c r="Y661" s="181"/>
    </row>
    <row r="662" ht="138.0" customHeight="1">
      <c r="Y662" s="181"/>
    </row>
    <row r="663" ht="138.0" customHeight="1">
      <c r="Y663" s="181"/>
    </row>
    <row r="664" ht="138.0" customHeight="1">
      <c r="Y664" s="181"/>
    </row>
    <row r="665" ht="138.0" customHeight="1">
      <c r="Y665" s="181"/>
    </row>
    <row r="666" ht="138.0" customHeight="1">
      <c r="Y666" s="181"/>
    </row>
    <row r="667" ht="138.0" customHeight="1">
      <c r="Y667" s="181"/>
    </row>
    <row r="668" ht="138.0" customHeight="1">
      <c r="Y668" s="181"/>
    </row>
    <row r="669" ht="138.0" customHeight="1">
      <c r="Y669" s="181"/>
    </row>
    <row r="670" ht="138.0" customHeight="1">
      <c r="Y670" s="181"/>
    </row>
    <row r="671" ht="138.0" customHeight="1">
      <c r="Y671" s="181"/>
    </row>
    <row r="672" ht="138.0" customHeight="1">
      <c r="Y672" s="181"/>
    </row>
    <row r="673" ht="138.0" customHeight="1">
      <c r="Y673" s="181"/>
    </row>
    <row r="674" ht="138.0" customHeight="1">
      <c r="Y674" s="181"/>
    </row>
    <row r="675" ht="138.0" customHeight="1">
      <c r="Y675" s="181"/>
    </row>
    <row r="676" ht="138.0" customHeight="1">
      <c r="Y676" s="181"/>
    </row>
    <row r="677" ht="138.0" customHeight="1">
      <c r="Y677" s="181"/>
    </row>
    <row r="678" ht="138.0" customHeight="1">
      <c r="Y678" s="181"/>
    </row>
    <row r="679" ht="138.0" customHeight="1">
      <c r="Y679" s="181"/>
    </row>
    <row r="680" ht="138.0" customHeight="1">
      <c r="Y680" s="181"/>
    </row>
    <row r="681" ht="138.0" customHeight="1">
      <c r="Y681" s="181"/>
    </row>
    <row r="682" ht="138.0" customHeight="1">
      <c r="Y682" s="181"/>
    </row>
    <row r="683" ht="138.0" customHeight="1">
      <c r="Y683" s="181"/>
    </row>
    <row r="684" ht="138.0" customHeight="1">
      <c r="Y684" s="181"/>
    </row>
    <row r="685" ht="138.0" customHeight="1">
      <c r="Y685" s="181"/>
    </row>
    <row r="686" ht="138.0" customHeight="1">
      <c r="Y686" s="181"/>
    </row>
    <row r="687" ht="138.0" customHeight="1">
      <c r="Y687" s="181"/>
    </row>
    <row r="688" ht="138.0" customHeight="1">
      <c r="Y688" s="181"/>
    </row>
    <row r="689" ht="138.0" customHeight="1">
      <c r="Y689" s="181"/>
    </row>
    <row r="690" ht="138.0" customHeight="1">
      <c r="Y690" s="181"/>
    </row>
    <row r="691" ht="138.0" customHeight="1">
      <c r="Y691" s="181"/>
    </row>
    <row r="692" ht="138.0" customHeight="1">
      <c r="Y692" s="181"/>
    </row>
    <row r="693" ht="138.0" customHeight="1">
      <c r="Y693" s="181"/>
    </row>
    <row r="694" ht="138.0" customHeight="1">
      <c r="Y694" s="181"/>
    </row>
    <row r="695" ht="138.0" customHeight="1">
      <c r="Y695" s="181"/>
    </row>
    <row r="696" ht="138.0" customHeight="1">
      <c r="Y696" s="181"/>
    </row>
    <row r="697" ht="138.0" customHeight="1">
      <c r="Y697" s="181"/>
    </row>
    <row r="698" ht="138.0" customHeight="1">
      <c r="Y698" s="181"/>
    </row>
    <row r="699" ht="138.0" customHeight="1">
      <c r="Y699" s="181"/>
    </row>
    <row r="700" ht="138.0" customHeight="1">
      <c r="Y700" s="181"/>
    </row>
    <row r="701" ht="138.0" customHeight="1">
      <c r="Y701" s="181"/>
    </row>
    <row r="702" ht="138.0" customHeight="1">
      <c r="Y702" s="181"/>
    </row>
    <row r="703" ht="138.0" customHeight="1">
      <c r="Y703" s="181"/>
    </row>
    <row r="704" ht="138.0" customHeight="1">
      <c r="Y704" s="181"/>
    </row>
    <row r="705" ht="138.0" customHeight="1">
      <c r="Y705" s="181"/>
    </row>
    <row r="706" ht="138.0" customHeight="1">
      <c r="Y706" s="181"/>
    </row>
    <row r="707" ht="138.0" customHeight="1">
      <c r="Y707" s="181"/>
    </row>
    <row r="708" ht="138.0" customHeight="1">
      <c r="Y708" s="181"/>
    </row>
    <row r="709" ht="138.0" customHeight="1">
      <c r="Y709" s="181"/>
    </row>
    <row r="710" ht="138.0" customHeight="1">
      <c r="Y710" s="181"/>
    </row>
    <row r="711" ht="138.0" customHeight="1">
      <c r="Y711" s="181"/>
    </row>
    <row r="712" ht="138.0" customHeight="1">
      <c r="Y712" s="181"/>
    </row>
    <row r="713" ht="138.0" customHeight="1">
      <c r="Y713" s="181"/>
    </row>
    <row r="714" ht="138.0" customHeight="1">
      <c r="Y714" s="181"/>
    </row>
    <row r="715" ht="138.0" customHeight="1">
      <c r="Y715" s="181"/>
    </row>
    <row r="716" ht="138.0" customHeight="1">
      <c r="Y716" s="181"/>
    </row>
    <row r="717" ht="138.0" customHeight="1">
      <c r="Y717" s="181"/>
    </row>
    <row r="718" ht="138.0" customHeight="1">
      <c r="Y718" s="181"/>
    </row>
    <row r="719" ht="138.0" customHeight="1">
      <c r="Y719" s="181"/>
    </row>
    <row r="720" ht="138.0" customHeight="1">
      <c r="Y720" s="181"/>
    </row>
    <row r="721" ht="138.0" customHeight="1">
      <c r="Y721" s="181"/>
    </row>
    <row r="722" ht="138.0" customHeight="1">
      <c r="Y722" s="181"/>
    </row>
    <row r="723" ht="138.0" customHeight="1">
      <c r="Y723" s="181"/>
    </row>
    <row r="724" ht="138.0" customHeight="1">
      <c r="Y724" s="181"/>
    </row>
    <row r="725" ht="138.0" customHeight="1">
      <c r="Y725" s="181"/>
    </row>
    <row r="726" ht="138.0" customHeight="1">
      <c r="Y726" s="181"/>
    </row>
    <row r="727" ht="138.0" customHeight="1">
      <c r="Y727" s="181"/>
    </row>
    <row r="728" ht="138.0" customHeight="1">
      <c r="Y728" s="181"/>
    </row>
    <row r="729" ht="138.0" customHeight="1">
      <c r="Y729" s="181"/>
    </row>
    <row r="730" ht="138.0" customHeight="1">
      <c r="Y730" s="181"/>
    </row>
    <row r="731" ht="138.0" customHeight="1">
      <c r="Y731" s="181"/>
    </row>
    <row r="732" ht="138.0" customHeight="1">
      <c r="Y732" s="181"/>
    </row>
    <row r="733" ht="138.0" customHeight="1">
      <c r="Y733" s="181"/>
    </row>
    <row r="734" ht="138.0" customHeight="1">
      <c r="Y734" s="181"/>
    </row>
    <row r="735" ht="138.0" customHeight="1">
      <c r="Y735" s="181"/>
    </row>
    <row r="736" ht="138.0" customHeight="1">
      <c r="Y736" s="181"/>
    </row>
    <row r="737" ht="138.0" customHeight="1">
      <c r="Y737" s="181"/>
    </row>
    <row r="738" ht="138.0" customHeight="1">
      <c r="Y738" s="181"/>
    </row>
    <row r="739" ht="138.0" customHeight="1">
      <c r="Y739" s="181"/>
    </row>
    <row r="740" ht="138.0" customHeight="1">
      <c r="Y740" s="181"/>
    </row>
    <row r="741" ht="138.0" customHeight="1">
      <c r="Y741" s="181"/>
    </row>
    <row r="742" ht="138.0" customHeight="1">
      <c r="Y742" s="181"/>
    </row>
    <row r="743" ht="138.0" customHeight="1">
      <c r="Y743" s="181"/>
    </row>
    <row r="744" ht="138.0" customHeight="1">
      <c r="Y744" s="181"/>
    </row>
    <row r="745" ht="138.0" customHeight="1">
      <c r="Y745" s="181"/>
    </row>
    <row r="746" ht="138.0" customHeight="1">
      <c r="Y746" s="181"/>
    </row>
    <row r="747" ht="138.0" customHeight="1">
      <c r="Y747" s="181"/>
    </row>
    <row r="748" ht="138.0" customHeight="1">
      <c r="Y748" s="181"/>
    </row>
    <row r="749" ht="138.0" customHeight="1">
      <c r="Y749" s="181"/>
    </row>
    <row r="750" ht="138.0" customHeight="1">
      <c r="Y750" s="181"/>
    </row>
    <row r="751" ht="138.0" customHeight="1">
      <c r="Y751" s="181"/>
    </row>
    <row r="752" ht="138.0" customHeight="1">
      <c r="Y752" s="181"/>
    </row>
    <row r="753" ht="138.0" customHeight="1">
      <c r="Y753" s="181"/>
    </row>
    <row r="754" ht="138.0" customHeight="1">
      <c r="Y754" s="181"/>
    </row>
    <row r="755" ht="138.0" customHeight="1">
      <c r="Y755" s="181"/>
    </row>
    <row r="756" ht="138.0" customHeight="1">
      <c r="Y756" s="181"/>
    </row>
    <row r="757" ht="138.0" customHeight="1">
      <c r="Y757" s="181"/>
    </row>
    <row r="758" ht="138.0" customHeight="1">
      <c r="Y758" s="181"/>
    </row>
    <row r="759" ht="138.0" customHeight="1">
      <c r="Y759" s="181"/>
    </row>
    <row r="760" ht="138.0" customHeight="1">
      <c r="Y760" s="181"/>
    </row>
    <row r="761" ht="138.0" customHeight="1">
      <c r="Y761" s="181"/>
    </row>
    <row r="762" ht="138.0" customHeight="1">
      <c r="Y762" s="181"/>
    </row>
    <row r="763" ht="138.0" customHeight="1">
      <c r="Y763" s="181"/>
    </row>
    <row r="764" ht="138.0" customHeight="1">
      <c r="Y764" s="181"/>
    </row>
    <row r="765" ht="138.0" customHeight="1">
      <c r="Y765" s="181"/>
    </row>
    <row r="766" ht="138.0" customHeight="1">
      <c r="Y766" s="181"/>
    </row>
    <row r="767" ht="138.0" customHeight="1">
      <c r="Y767" s="181"/>
    </row>
    <row r="768" ht="138.0" customHeight="1">
      <c r="Y768" s="181"/>
    </row>
    <row r="769" ht="138.0" customHeight="1">
      <c r="Y769" s="181"/>
    </row>
    <row r="770" ht="138.0" customHeight="1">
      <c r="Y770" s="181"/>
    </row>
    <row r="771" ht="138.0" customHeight="1">
      <c r="Y771" s="181"/>
    </row>
    <row r="772" ht="138.0" customHeight="1">
      <c r="Y772" s="181"/>
    </row>
    <row r="773" ht="138.0" customHeight="1">
      <c r="Y773" s="181"/>
    </row>
    <row r="774" ht="138.0" customHeight="1">
      <c r="Y774" s="181"/>
    </row>
    <row r="775" ht="138.0" customHeight="1">
      <c r="Y775" s="181"/>
    </row>
    <row r="776" ht="138.0" customHeight="1">
      <c r="Y776" s="181"/>
    </row>
    <row r="777" ht="138.0" customHeight="1">
      <c r="Y777" s="181"/>
    </row>
    <row r="778" ht="138.0" customHeight="1">
      <c r="Y778" s="181"/>
    </row>
    <row r="779" ht="138.0" customHeight="1">
      <c r="Y779" s="181"/>
    </row>
    <row r="780" ht="138.0" customHeight="1">
      <c r="Y780" s="181"/>
    </row>
    <row r="781" ht="138.0" customHeight="1">
      <c r="Y781" s="181"/>
    </row>
    <row r="782" ht="138.0" customHeight="1">
      <c r="Y782" s="181"/>
    </row>
    <row r="783" ht="138.0" customHeight="1">
      <c r="Y783" s="181"/>
    </row>
    <row r="784" ht="138.0" customHeight="1">
      <c r="Y784" s="181"/>
    </row>
    <row r="785" ht="138.0" customHeight="1">
      <c r="Y785" s="181"/>
    </row>
    <row r="786" ht="138.0" customHeight="1">
      <c r="Y786" s="181"/>
    </row>
    <row r="787" ht="138.0" customHeight="1">
      <c r="Y787" s="181"/>
    </row>
    <row r="788" ht="138.0" customHeight="1">
      <c r="Y788" s="181"/>
    </row>
    <row r="789" ht="138.0" customHeight="1">
      <c r="Y789" s="181"/>
    </row>
    <row r="790" ht="138.0" customHeight="1">
      <c r="Y790" s="181"/>
    </row>
    <row r="791" ht="138.0" customHeight="1">
      <c r="Y791" s="181"/>
    </row>
    <row r="792" ht="138.0" customHeight="1">
      <c r="Y792" s="181"/>
    </row>
    <row r="793" ht="138.0" customHeight="1">
      <c r="Y793" s="181"/>
    </row>
    <row r="794" ht="138.0" customHeight="1">
      <c r="Y794" s="181"/>
    </row>
    <row r="795" ht="138.0" customHeight="1">
      <c r="Y795" s="181"/>
    </row>
    <row r="796" ht="138.0" customHeight="1">
      <c r="Y796" s="181"/>
    </row>
    <row r="797" ht="138.0" customHeight="1">
      <c r="Y797" s="181"/>
    </row>
    <row r="798" ht="138.0" customHeight="1">
      <c r="Y798" s="181"/>
    </row>
    <row r="799" ht="138.0" customHeight="1">
      <c r="Y799" s="181"/>
    </row>
    <row r="800" ht="138.0" customHeight="1">
      <c r="Y800" s="181"/>
    </row>
    <row r="801" ht="138.0" customHeight="1">
      <c r="Y801" s="181"/>
    </row>
    <row r="802" ht="138.0" customHeight="1">
      <c r="Y802" s="181"/>
    </row>
    <row r="803" ht="138.0" customHeight="1">
      <c r="Y803" s="181"/>
    </row>
    <row r="804" ht="138.0" customHeight="1">
      <c r="Y804" s="181"/>
    </row>
    <row r="805" ht="138.0" customHeight="1">
      <c r="Y805" s="181"/>
    </row>
    <row r="806" ht="138.0" customHeight="1">
      <c r="Y806" s="181"/>
    </row>
    <row r="807" ht="138.0" customHeight="1">
      <c r="Y807" s="181"/>
    </row>
    <row r="808" ht="138.0" customHeight="1">
      <c r="Y808" s="181"/>
    </row>
    <row r="809" ht="138.0" customHeight="1">
      <c r="Y809" s="181"/>
    </row>
    <row r="810" ht="138.0" customHeight="1">
      <c r="Y810" s="181"/>
    </row>
    <row r="811" ht="138.0" customHeight="1">
      <c r="Y811" s="181"/>
    </row>
    <row r="812" ht="138.0" customHeight="1">
      <c r="Y812" s="181"/>
    </row>
    <row r="813" ht="138.0" customHeight="1">
      <c r="Y813" s="181"/>
    </row>
    <row r="814" ht="138.0" customHeight="1">
      <c r="Y814" s="181"/>
    </row>
    <row r="815" ht="138.0" customHeight="1">
      <c r="Y815" s="181"/>
    </row>
    <row r="816" ht="138.0" customHeight="1">
      <c r="Y816" s="181"/>
    </row>
    <row r="817" ht="138.0" customHeight="1">
      <c r="Y817" s="181"/>
    </row>
    <row r="818" ht="138.0" customHeight="1">
      <c r="Y818" s="181"/>
    </row>
    <row r="819" ht="138.0" customHeight="1">
      <c r="Y819" s="181"/>
    </row>
    <row r="820" ht="138.0" customHeight="1">
      <c r="Y820" s="181"/>
    </row>
    <row r="821" ht="138.0" customHeight="1">
      <c r="Y821" s="181"/>
    </row>
    <row r="822" ht="138.0" customHeight="1">
      <c r="Y822" s="181"/>
    </row>
    <row r="823" ht="138.0" customHeight="1">
      <c r="Y823" s="181"/>
    </row>
    <row r="824" ht="138.0" customHeight="1">
      <c r="Y824" s="181"/>
    </row>
    <row r="825" ht="138.0" customHeight="1">
      <c r="Y825" s="181"/>
    </row>
    <row r="826" ht="138.0" customHeight="1">
      <c r="Y826" s="181"/>
    </row>
    <row r="827" ht="138.0" customHeight="1">
      <c r="Y827" s="181"/>
    </row>
    <row r="828" ht="138.0" customHeight="1">
      <c r="Y828" s="181"/>
    </row>
    <row r="829" ht="138.0" customHeight="1">
      <c r="Y829" s="181"/>
    </row>
    <row r="830" ht="138.0" customHeight="1">
      <c r="Y830" s="181"/>
    </row>
    <row r="831" ht="138.0" customHeight="1">
      <c r="Y831" s="181"/>
    </row>
    <row r="832" ht="138.0" customHeight="1">
      <c r="Y832" s="181"/>
    </row>
    <row r="833" ht="138.0" customHeight="1">
      <c r="Y833" s="181"/>
    </row>
    <row r="834" ht="138.0" customHeight="1">
      <c r="Y834" s="181"/>
    </row>
    <row r="835" ht="138.0" customHeight="1">
      <c r="Y835" s="181"/>
    </row>
    <row r="836" ht="138.0" customHeight="1">
      <c r="Y836" s="181"/>
    </row>
    <row r="837" ht="138.0" customHeight="1">
      <c r="Y837" s="181"/>
    </row>
    <row r="838" ht="138.0" customHeight="1">
      <c r="Y838" s="181"/>
    </row>
    <row r="839" ht="138.0" customHeight="1">
      <c r="Y839" s="181"/>
    </row>
    <row r="840" ht="138.0" customHeight="1">
      <c r="Y840" s="181"/>
    </row>
    <row r="841" ht="138.0" customHeight="1">
      <c r="Y841" s="181"/>
    </row>
    <row r="842" ht="138.0" customHeight="1">
      <c r="Y842" s="181"/>
    </row>
    <row r="843" ht="138.0" customHeight="1">
      <c r="Y843" s="181"/>
    </row>
    <row r="844" ht="138.0" customHeight="1">
      <c r="Y844" s="181"/>
    </row>
    <row r="845" ht="138.0" customHeight="1">
      <c r="Y845" s="181"/>
    </row>
    <row r="846" ht="138.0" customHeight="1">
      <c r="Y846" s="181"/>
    </row>
    <row r="847" ht="138.0" customHeight="1">
      <c r="Y847" s="181"/>
    </row>
    <row r="848" ht="138.0" customHeight="1">
      <c r="Y848" s="181"/>
    </row>
    <row r="849" ht="138.0" customHeight="1">
      <c r="Y849" s="181"/>
    </row>
    <row r="850" ht="138.0" customHeight="1">
      <c r="Y850" s="181"/>
    </row>
    <row r="851" ht="138.0" customHeight="1">
      <c r="Y851" s="181"/>
    </row>
    <row r="852" ht="138.0" customHeight="1">
      <c r="Y852" s="181"/>
    </row>
    <row r="853" ht="138.0" customHeight="1">
      <c r="Y853" s="181"/>
    </row>
    <row r="854" ht="138.0" customHeight="1">
      <c r="Y854" s="181"/>
    </row>
    <row r="855" ht="138.0" customHeight="1">
      <c r="Y855" s="181"/>
    </row>
    <row r="856" ht="138.0" customHeight="1">
      <c r="Y856" s="181"/>
    </row>
    <row r="857" ht="138.0" customHeight="1">
      <c r="Y857" s="181"/>
    </row>
    <row r="858" ht="138.0" customHeight="1">
      <c r="Y858" s="181"/>
    </row>
    <row r="859" ht="138.0" customHeight="1">
      <c r="Y859" s="181"/>
    </row>
    <row r="860" ht="138.0" customHeight="1">
      <c r="Y860" s="181"/>
    </row>
    <row r="861" ht="138.0" customHeight="1">
      <c r="Y861" s="181"/>
    </row>
    <row r="862" ht="138.0" customHeight="1">
      <c r="Y862" s="181"/>
    </row>
    <row r="863" ht="138.0" customHeight="1">
      <c r="Y863" s="181"/>
    </row>
    <row r="864" ht="138.0" customHeight="1">
      <c r="Y864" s="181"/>
    </row>
    <row r="865" ht="138.0" customHeight="1">
      <c r="Y865" s="181"/>
    </row>
    <row r="866" ht="138.0" customHeight="1">
      <c r="Y866" s="181"/>
    </row>
    <row r="867" ht="138.0" customHeight="1">
      <c r="Y867" s="181"/>
    </row>
    <row r="868" ht="138.0" customHeight="1">
      <c r="Y868" s="181"/>
    </row>
    <row r="869" ht="138.0" customHeight="1">
      <c r="Y869" s="181"/>
    </row>
    <row r="870" ht="138.0" customHeight="1">
      <c r="Y870" s="181"/>
    </row>
    <row r="871" ht="138.0" customHeight="1">
      <c r="Y871" s="181"/>
    </row>
    <row r="872" ht="138.0" customHeight="1">
      <c r="Y872" s="181"/>
    </row>
    <row r="873" ht="138.0" customHeight="1">
      <c r="Y873" s="181"/>
    </row>
    <row r="874" ht="138.0" customHeight="1">
      <c r="Y874" s="181"/>
    </row>
    <row r="875" ht="138.0" customHeight="1">
      <c r="Y875" s="181"/>
    </row>
    <row r="876" ht="138.0" customHeight="1">
      <c r="Y876" s="181"/>
    </row>
    <row r="877" ht="138.0" customHeight="1">
      <c r="Y877" s="181"/>
    </row>
    <row r="878" ht="138.0" customHeight="1">
      <c r="Y878" s="181"/>
    </row>
    <row r="879" ht="138.0" customHeight="1">
      <c r="Y879" s="181"/>
    </row>
    <row r="880" ht="138.0" customHeight="1">
      <c r="Y880" s="181"/>
    </row>
    <row r="881" ht="138.0" customHeight="1">
      <c r="Y881" s="181"/>
    </row>
    <row r="882" ht="138.0" customHeight="1">
      <c r="Y882" s="181"/>
    </row>
    <row r="883" ht="138.0" customHeight="1">
      <c r="Y883" s="181"/>
    </row>
    <row r="884" ht="138.0" customHeight="1">
      <c r="Y884" s="181"/>
    </row>
    <row r="885" ht="138.0" customHeight="1">
      <c r="Y885" s="181"/>
    </row>
    <row r="886" ht="138.0" customHeight="1">
      <c r="Y886" s="181"/>
    </row>
    <row r="887" ht="138.0" customHeight="1">
      <c r="Y887" s="181"/>
    </row>
    <row r="888" ht="138.0" customHeight="1">
      <c r="Y888" s="181"/>
    </row>
    <row r="889" ht="138.0" customHeight="1">
      <c r="Y889" s="181"/>
    </row>
    <row r="890" ht="138.0" customHeight="1">
      <c r="Y890" s="181"/>
    </row>
    <row r="891" ht="138.0" customHeight="1">
      <c r="Y891" s="181"/>
    </row>
    <row r="892" ht="138.0" customHeight="1">
      <c r="Y892" s="181"/>
    </row>
    <row r="893" ht="138.0" customHeight="1">
      <c r="Y893" s="181"/>
    </row>
    <row r="894" ht="138.0" customHeight="1">
      <c r="Y894" s="181"/>
    </row>
    <row r="895" ht="138.0" customHeight="1">
      <c r="Y895" s="181"/>
    </row>
    <row r="896" ht="138.0" customHeight="1">
      <c r="Y896" s="181"/>
    </row>
    <row r="897" ht="138.0" customHeight="1">
      <c r="Y897" s="181"/>
    </row>
    <row r="898" ht="138.0" customHeight="1">
      <c r="Y898" s="181"/>
    </row>
    <row r="899" ht="138.0" customHeight="1">
      <c r="Y899" s="181"/>
    </row>
    <row r="900" ht="138.0" customHeight="1">
      <c r="Y900" s="181"/>
    </row>
    <row r="901" ht="138.0" customHeight="1">
      <c r="Y901" s="181"/>
    </row>
    <row r="902" ht="138.0" customHeight="1">
      <c r="Y902" s="181"/>
    </row>
    <row r="903" ht="138.0" customHeight="1">
      <c r="Y903" s="181"/>
    </row>
    <row r="904" ht="138.0" customHeight="1">
      <c r="Y904" s="181"/>
    </row>
    <row r="905" ht="138.0" customHeight="1">
      <c r="Y905" s="181"/>
    </row>
    <row r="906" ht="138.0" customHeight="1">
      <c r="Y906" s="181"/>
    </row>
    <row r="907" ht="138.0" customHeight="1">
      <c r="Y907" s="181"/>
    </row>
    <row r="908" ht="138.0" customHeight="1">
      <c r="Y908" s="181"/>
    </row>
    <row r="909" ht="138.0" customHeight="1">
      <c r="Y909" s="181"/>
    </row>
    <row r="910" ht="138.0" customHeight="1">
      <c r="Y910" s="181"/>
    </row>
    <row r="911" ht="138.0" customHeight="1">
      <c r="Y911" s="181"/>
    </row>
    <row r="912" ht="138.0" customHeight="1">
      <c r="Y912" s="181"/>
    </row>
    <row r="913" ht="138.0" customHeight="1">
      <c r="Y913" s="181"/>
    </row>
    <row r="914" ht="138.0" customHeight="1">
      <c r="Y914" s="181"/>
    </row>
    <row r="915" ht="138.0" customHeight="1">
      <c r="Y915" s="181"/>
    </row>
    <row r="916" ht="138.0" customHeight="1">
      <c r="Y916" s="181"/>
    </row>
    <row r="917" ht="138.0" customHeight="1">
      <c r="Y917" s="181"/>
    </row>
    <row r="918" ht="138.0" customHeight="1">
      <c r="Y918" s="181"/>
    </row>
    <row r="919" ht="138.0" customHeight="1">
      <c r="Y919" s="181"/>
    </row>
    <row r="920" ht="138.0" customHeight="1">
      <c r="Y920" s="181"/>
    </row>
    <row r="921" ht="138.0" customHeight="1">
      <c r="Y921" s="181"/>
    </row>
    <row r="922" ht="138.0" customHeight="1">
      <c r="Y922" s="181"/>
    </row>
    <row r="923" ht="138.0" customHeight="1">
      <c r="Y923" s="181"/>
    </row>
    <row r="924" ht="138.0" customHeight="1">
      <c r="Y924" s="181"/>
    </row>
    <row r="925" ht="138.0" customHeight="1">
      <c r="Y925" s="181"/>
    </row>
    <row r="926" ht="138.0" customHeight="1">
      <c r="Y926" s="181"/>
    </row>
    <row r="927" ht="138.0" customHeight="1">
      <c r="Y927" s="181"/>
    </row>
    <row r="928" ht="138.0" customHeight="1">
      <c r="Y928" s="181"/>
    </row>
    <row r="929" ht="138.0" customHeight="1">
      <c r="Y929" s="181"/>
    </row>
    <row r="930" ht="138.0" customHeight="1">
      <c r="Y930" s="181"/>
    </row>
    <row r="931" ht="138.0" customHeight="1">
      <c r="Y931" s="181"/>
    </row>
    <row r="932" ht="138.0" customHeight="1">
      <c r="Y932" s="181"/>
    </row>
    <row r="933" ht="138.0" customHeight="1">
      <c r="Y933" s="181"/>
    </row>
    <row r="934" ht="138.0" customHeight="1">
      <c r="Y934" s="181"/>
    </row>
    <row r="935" ht="138.0" customHeight="1">
      <c r="Y935" s="181"/>
    </row>
    <row r="936" ht="138.0" customHeight="1">
      <c r="Y936" s="181"/>
    </row>
    <row r="937" ht="138.0" customHeight="1">
      <c r="Y937" s="181"/>
    </row>
    <row r="938" ht="138.0" customHeight="1">
      <c r="Y938" s="181"/>
    </row>
    <row r="939" ht="138.0" customHeight="1">
      <c r="Y939" s="181"/>
    </row>
    <row r="940" ht="138.0" customHeight="1">
      <c r="Y940" s="181"/>
    </row>
    <row r="941" ht="138.0" customHeight="1">
      <c r="Y941" s="181"/>
    </row>
    <row r="942" ht="138.0" customHeight="1">
      <c r="Y942" s="181"/>
    </row>
    <row r="943" ht="138.0" customHeight="1">
      <c r="Y943" s="181"/>
    </row>
    <row r="944" ht="138.0" customHeight="1">
      <c r="Y944" s="181"/>
    </row>
    <row r="945" ht="138.0" customHeight="1">
      <c r="Y945" s="181"/>
    </row>
    <row r="946" ht="138.0" customHeight="1">
      <c r="Y946" s="181"/>
    </row>
    <row r="947" ht="138.0" customHeight="1">
      <c r="Y947" s="181"/>
    </row>
    <row r="948" ht="138.0" customHeight="1">
      <c r="Y948" s="181"/>
    </row>
    <row r="949" ht="138.0" customHeight="1">
      <c r="Y949" s="181"/>
    </row>
    <row r="950" ht="138.0" customHeight="1">
      <c r="Y950" s="181"/>
    </row>
    <row r="951" ht="138.0" customHeight="1">
      <c r="Y951" s="181"/>
    </row>
    <row r="952" ht="138.0" customHeight="1">
      <c r="Y952" s="181"/>
    </row>
    <row r="953" ht="138.0" customHeight="1">
      <c r="Y953" s="181"/>
    </row>
    <row r="954" ht="138.0" customHeight="1">
      <c r="Y954" s="181"/>
    </row>
    <row r="955" ht="138.0" customHeight="1">
      <c r="Y955" s="181"/>
    </row>
    <row r="956" ht="138.0" customHeight="1">
      <c r="Y956" s="181"/>
    </row>
    <row r="957" ht="138.0" customHeight="1">
      <c r="Y957" s="181"/>
    </row>
    <row r="958" ht="138.0" customHeight="1">
      <c r="Y958" s="181"/>
    </row>
    <row r="959" ht="138.0" customHeight="1">
      <c r="Y959" s="181"/>
    </row>
    <row r="960" ht="138.0" customHeight="1">
      <c r="Y960" s="181"/>
    </row>
    <row r="961" ht="138.0" customHeight="1">
      <c r="Y961" s="181"/>
    </row>
    <row r="962" ht="138.0" customHeight="1">
      <c r="Y962" s="181"/>
    </row>
    <row r="963" ht="138.0" customHeight="1">
      <c r="Y963" s="181"/>
    </row>
    <row r="964" ht="138.0" customHeight="1">
      <c r="Y964" s="181"/>
    </row>
    <row r="965" ht="138.0" customHeight="1">
      <c r="Y965" s="181"/>
    </row>
    <row r="966" ht="138.0" customHeight="1">
      <c r="Y966" s="181"/>
    </row>
    <row r="967" ht="138.0" customHeight="1">
      <c r="Y967" s="181"/>
    </row>
    <row r="968" ht="138.0" customHeight="1">
      <c r="Y968" s="181"/>
    </row>
    <row r="969" ht="138.0" customHeight="1">
      <c r="Y969" s="181"/>
    </row>
    <row r="970" ht="138.0" customHeight="1">
      <c r="Y970" s="181"/>
    </row>
    <row r="971" ht="138.0" customHeight="1">
      <c r="Y971" s="181"/>
    </row>
    <row r="972" ht="138.0" customHeight="1">
      <c r="Y972" s="181"/>
    </row>
    <row r="973" ht="138.0" customHeight="1">
      <c r="Y973" s="181"/>
    </row>
    <row r="974" ht="138.0" customHeight="1">
      <c r="Y974" s="181"/>
    </row>
    <row r="975" ht="138.0" customHeight="1">
      <c r="Y975" s="181"/>
    </row>
    <row r="976" ht="138.0" customHeight="1">
      <c r="Y976" s="181"/>
    </row>
    <row r="977" ht="138.0" customHeight="1">
      <c r="Y977" s="181"/>
    </row>
    <row r="978" ht="138.0" customHeight="1">
      <c r="Y978" s="181"/>
    </row>
    <row r="979" ht="138.0" customHeight="1">
      <c r="Y979" s="181"/>
    </row>
    <row r="980" ht="138.0" customHeight="1">
      <c r="Y980" s="181"/>
    </row>
    <row r="981" ht="138.0" customHeight="1">
      <c r="Y981" s="181"/>
    </row>
    <row r="982" ht="138.0" customHeight="1">
      <c r="Y982" s="181"/>
    </row>
    <row r="983" ht="138.0" customHeight="1">
      <c r="Y983" s="181"/>
    </row>
    <row r="984" ht="138.0" customHeight="1">
      <c r="Y984" s="181"/>
    </row>
    <row r="985" ht="138.0" customHeight="1">
      <c r="Y985" s="181"/>
    </row>
    <row r="986" ht="138.0" customHeight="1">
      <c r="Y986" s="181"/>
    </row>
    <row r="987" ht="138.0" customHeight="1">
      <c r="Y987" s="181"/>
    </row>
    <row r="988" ht="138.0" customHeight="1">
      <c r="Y988" s="181"/>
    </row>
    <row r="989" ht="138.0" customHeight="1">
      <c r="Y989" s="181"/>
    </row>
    <row r="990" ht="138.0" customHeight="1">
      <c r="Y990" s="181"/>
    </row>
    <row r="991" ht="138.0" customHeight="1">
      <c r="Y991" s="181"/>
    </row>
    <row r="992" ht="138.0" customHeight="1">
      <c r="Y992" s="181"/>
    </row>
    <row r="993" ht="138.0" customHeight="1">
      <c r="Y993" s="181"/>
    </row>
    <row r="994" ht="138.0" customHeight="1">
      <c r="Y994" s="181"/>
    </row>
    <row r="995" ht="138.0" customHeight="1">
      <c r="Y995" s="181"/>
    </row>
    <row r="996" ht="138.0" customHeight="1">
      <c r="Y996" s="181"/>
    </row>
    <row r="997" ht="138.0" customHeight="1">
      <c r="Y997" s="181"/>
    </row>
    <row r="998" ht="138.0" customHeight="1">
      <c r="Y998" s="181"/>
    </row>
    <row r="999" ht="138.0" customHeight="1">
      <c r="Y999" s="181"/>
    </row>
    <row r="1000" ht="138.0" customHeight="1">
      <c r="Y1000" s="181"/>
    </row>
    <row r="1001" ht="138.0" customHeight="1">
      <c r="Y1001" s="181"/>
    </row>
    <row r="1002" ht="138.0" customHeight="1">
      <c r="Y1002" s="181"/>
    </row>
    <row r="1003" ht="138.0" customHeight="1">
      <c r="Y1003" s="181"/>
    </row>
    <row r="1004" ht="138.0" customHeight="1">
      <c r="Y1004" s="181"/>
    </row>
  </sheetData>
  <dataValidations>
    <dataValidation type="list" allowBlank="1" sqref="Y2:Y171">
      <formula1>",1,2,3,4"</formula1>
    </dataValidation>
    <dataValidation type="list" allowBlank="1" sqref="BE2:BE67 BI2:BI67 AC2:AC171">
      <formula1>"1,2,3,4"</formula1>
    </dataValidation>
  </dataValidations>
  <drawing r:id="rId2"/>
  <legacyDrawing r:id="rId3"/>
  <tableParts count="4">
    <tablePart r:id="rId8"/>
    <tablePart r:id="rId9"/>
    <tablePart r:id="rId10"/>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16.43"/>
    <col customWidth="1" min="12" max="12" width="19.0"/>
    <col customWidth="1" min="13" max="17" width="16.43"/>
    <col customWidth="1" hidden="1" min="18" max="28" width="16.43"/>
    <col customWidth="1" min="29" max="31" width="16.43"/>
  </cols>
  <sheetData>
    <row r="1" ht="138.0" customHeight="1">
      <c r="A1" s="1" t="s">
        <v>0</v>
      </c>
      <c r="B1" s="1" t="s">
        <v>1</v>
      </c>
      <c r="C1" s="1" t="s">
        <v>2</v>
      </c>
      <c r="D1" s="2" t="s">
        <v>3</v>
      </c>
      <c r="E1" s="3" t="s">
        <v>4</v>
      </c>
      <c r="F1" s="3" t="s">
        <v>5</v>
      </c>
      <c r="G1" s="1" t="s">
        <v>6</v>
      </c>
      <c r="H1" s="1" t="s">
        <v>7</v>
      </c>
      <c r="I1" s="1" t="s">
        <v>8</v>
      </c>
      <c r="J1" s="1" t="s">
        <v>9</v>
      </c>
      <c r="K1" s="1" t="s">
        <v>10</v>
      </c>
      <c r="L1" s="1" t="s">
        <v>11</v>
      </c>
      <c r="M1" s="1" t="s">
        <v>12</v>
      </c>
      <c r="N1" s="1" t="s">
        <v>13</v>
      </c>
      <c r="O1" s="1" t="s">
        <v>14</v>
      </c>
      <c r="P1" s="1" t="s">
        <v>15</v>
      </c>
      <c r="Q1" s="3" t="s">
        <v>16</v>
      </c>
      <c r="R1" s="3" t="s">
        <v>17</v>
      </c>
      <c r="S1" s="4" t="s">
        <v>18</v>
      </c>
      <c r="T1" s="5" t="s">
        <v>19</v>
      </c>
      <c r="U1" s="5" t="s">
        <v>20</v>
      </c>
      <c r="V1" s="5" t="s">
        <v>21</v>
      </c>
      <c r="W1" s="5" t="s">
        <v>22</v>
      </c>
      <c r="X1" s="5" t="s">
        <v>23</v>
      </c>
      <c r="Y1" s="6" t="s">
        <v>24</v>
      </c>
      <c r="Z1" s="5" t="s">
        <v>25</v>
      </c>
      <c r="AA1" s="5" t="s">
        <v>22</v>
      </c>
      <c r="AB1" s="5" t="s">
        <v>23</v>
      </c>
      <c r="AC1" s="7" t="s">
        <v>3124</v>
      </c>
      <c r="AD1" s="5" t="s">
        <v>27</v>
      </c>
      <c r="AE1" s="12"/>
    </row>
    <row r="2" ht="168.75" customHeight="1">
      <c r="A2" s="13" t="s">
        <v>101</v>
      </c>
      <c r="B2" s="14" t="s">
        <v>102</v>
      </c>
      <c r="C2" s="15" t="s">
        <v>103</v>
      </c>
      <c r="D2" s="16" t="s">
        <v>104</v>
      </c>
      <c r="E2" s="17">
        <v>41554.166666666664</v>
      </c>
      <c r="F2" s="17">
        <v>42651.430555555555</v>
      </c>
      <c r="G2" s="15" t="s">
        <v>59</v>
      </c>
      <c r="H2" s="15" t="s">
        <v>105</v>
      </c>
      <c r="I2" s="15" t="s">
        <v>106</v>
      </c>
      <c r="J2" s="15" t="s">
        <v>107</v>
      </c>
      <c r="K2" s="15" t="s">
        <v>108</v>
      </c>
      <c r="L2" s="15" t="s">
        <v>109</v>
      </c>
      <c r="M2" s="15" t="s">
        <v>110</v>
      </c>
      <c r="N2" s="15" t="s">
        <v>111</v>
      </c>
      <c r="O2" s="15" t="s">
        <v>112</v>
      </c>
      <c r="P2" s="15" t="s">
        <v>113</v>
      </c>
      <c r="Q2" s="18" t="s">
        <v>114</v>
      </c>
      <c r="R2" s="18" t="s">
        <v>115</v>
      </c>
      <c r="S2" s="19" t="s">
        <v>47</v>
      </c>
      <c r="T2" s="26" t="str">
        <f>IFS(W2=AA2,"Same Decision", TRUE, "Diff. Decisions")</f>
        <v>Same Decision</v>
      </c>
      <c r="U2" s="38" t="str">
        <f>IFS(X2=AB2,"Same Rationale", TRUE, "Different Rationale")</f>
        <v>Different Rationale</v>
      </c>
      <c r="V2" s="22" t="s">
        <v>50</v>
      </c>
      <c r="W2" s="27" t="s">
        <v>51</v>
      </c>
      <c r="X2" s="14" t="s">
        <v>116</v>
      </c>
      <c r="Y2" s="25">
        <v>1.0</v>
      </c>
      <c r="Z2" s="26" t="s">
        <v>53</v>
      </c>
      <c r="AA2" s="39" t="s">
        <v>51</v>
      </c>
      <c r="AB2" s="24"/>
      <c r="AC2" s="25">
        <v>1.0</v>
      </c>
      <c r="AD2" s="28" t="str">
        <f t="shared" ref="AD2:AD4" si="1">HYPERLINK("https://docs.google.com/document/d/1vgJGancMRWOC5fpG_XZKlmvZ036cG_5jw0TJteY-90E/edit","Brian's Review Sheet")</f>
        <v>Brian's Review Sheet</v>
      </c>
      <c r="AE2" s="37"/>
    </row>
    <row r="3" ht="168.75" customHeight="1">
      <c r="A3" s="42" t="s">
        <v>265</v>
      </c>
      <c r="B3" s="43" t="s">
        <v>266</v>
      </c>
      <c r="C3" s="44" t="s">
        <v>267</v>
      </c>
      <c r="D3" s="45" t="s">
        <v>268</v>
      </c>
      <c r="E3" s="46">
        <v>42487.166666666664</v>
      </c>
      <c r="F3" s="46">
        <v>43538.78055555555</v>
      </c>
      <c r="G3" s="47" t="s">
        <v>59</v>
      </c>
      <c r="H3" s="47" t="s">
        <v>269</v>
      </c>
      <c r="I3" s="47" t="s">
        <v>270</v>
      </c>
      <c r="J3" s="47" t="s">
        <v>62</v>
      </c>
      <c r="K3" s="47" t="s">
        <v>271</v>
      </c>
      <c r="L3" s="47" t="s">
        <v>272</v>
      </c>
      <c r="M3" s="47" t="s">
        <v>273</v>
      </c>
      <c r="N3" s="47" t="s">
        <v>274</v>
      </c>
      <c r="O3" s="47" t="s">
        <v>275</v>
      </c>
      <c r="P3" s="47" t="s">
        <v>276</v>
      </c>
      <c r="Q3" s="48" t="s">
        <v>277</v>
      </c>
      <c r="R3" s="48" t="s">
        <v>86</v>
      </c>
      <c r="S3" s="49" t="s">
        <v>47</v>
      </c>
      <c r="T3" s="56" t="str">
        <f t="shared" ref="T3:T4" si="2">IFS(W9=AA9,"Same Decision", TRUE, "Diff. Decisions")</f>
        <v>Same Decision</v>
      </c>
      <c r="U3" s="57" t="str">
        <f t="shared" ref="U3:U4" si="3">IFS(X9=AB9,"Same Rationale", TRUE, "Different Rationale")</f>
        <v>Different Rationale</v>
      </c>
      <c r="V3" s="52" t="s">
        <v>50</v>
      </c>
      <c r="W3" s="53" t="s">
        <v>51</v>
      </c>
      <c r="X3" s="43" t="s">
        <v>69</v>
      </c>
      <c r="Y3" s="25">
        <v>3.0</v>
      </c>
      <c r="Z3" s="50" t="s">
        <v>53</v>
      </c>
      <c r="AA3" s="53" t="s">
        <v>51</v>
      </c>
      <c r="AB3" s="54"/>
      <c r="AC3" s="25">
        <v>1.0</v>
      </c>
      <c r="AD3" s="55" t="str">
        <f t="shared" si="1"/>
        <v>Brian's Review Sheet</v>
      </c>
      <c r="AE3" s="297"/>
    </row>
    <row r="4" ht="168.75" customHeight="1">
      <c r="A4" s="42" t="s">
        <v>291</v>
      </c>
      <c r="B4" s="43" t="s">
        <v>292</v>
      </c>
      <c r="C4" s="44" t="s">
        <v>293</v>
      </c>
      <c r="D4" s="45" t="s">
        <v>90</v>
      </c>
      <c r="E4" s="44" t="s">
        <v>62</v>
      </c>
      <c r="F4" s="46">
        <v>42397.82916666667</v>
      </c>
      <c r="G4" s="47" t="s">
        <v>35</v>
      </c>
      <c r="H4" s="60" t="s">
        <v>294</v>
      </c>
      <c r="I4" s="47" t="s">
        <v>295</v>
      </c>
      <c r="J4" s="47" t="s">
        <v>62</v>
      </c>
      <c r="K4" s="47" t="s">
        <v>296</v>
      </c>
      <c r="L4" s="47" t="s">
        <v>297</v>
      </c>
      <c r="M4" s="47" t="s">
        <v>298</v>
      </c>
      <c r="N4" s="47" t="s">
        <v>299</v>
      </c>
      <c r="O4" s="47" t="s">
        <v>300</v>
      </c>
      <c r="P4" s="47" t="s">
        <v>301</v>
      </c>
      <c r="Q4" s="48" t="s">
        <v>302</v>
      </c>
      <c r="R4" s="48" t="s">
        <v>144</v>
      </c>
      <c r="S4" s="49" t="s">
        <v>47</v>
      </c>
      <c r="T4" s="56" t="str">
        <f t="shared" si="2"/>
        <v>Same Decision</v>
      </c>
      <c r="U4" s="57" t="str">
        <f t="shared" si="3"/>
        <v>Different Rationale</v>
      </c>
      <c r="V4" s="52" t="s">
        <v>50</v>
      </c>
      <c r="W4" s="53" t="s">
        <v>51</v>
      </c>
      <c r="X4" s="43" t="s">
        <v>69</v>
      </c>
      <c r="Y4" s="25">
        <v>2.0</v>
      </c>
      <c r="Z4" s="50" t="s">
        <v>53</v>
      </c>
      <c r="AA4" s="53" t="s">
        <v>51</v>
      </c>
      <c r="AB4" s="54"/>
      <c r="AC4" s="25">
        <v>1.0</v>
      </c>
      <c r="AD4" s="55" t="str">
        <f t="shared" si="1"/>
        <v>Brian's Review Sheet</v>
      </c>
      <c r="AE4" s="297"/>
    </row>
    <row r="5" ht="138.0" customHeight="1">
      <c r="A5" s="108" t="s">
        <v>594</v>
      </c>
      <c r="B5" s="43" t="s">
        <v>595</v>
      </c>
      <c r="C5" s="43" t="s">
        <v>596</v>
      </c>
      <c r="D5" s="109" t="s">
        <v>597</v>
      </c>
      <c r="E5" s="48">
        <v>42667.166666666664</v>
      </c>
      <c r="F5" s="48">
        <v>42667.84722222222</v>
      </c>
      <c r="G5" s="43" t="s">
        <v>59</v>
      </c>
      <c r="H5" s="43" t="s">
        <v>598</v>
      </c>
      <c r="I5" s="43" t="s">
        <v>599</v>
      </c>
      <c r="J5" s="43" t="s">
        <v>215</v>
      </c>
      <c r="K5" s="43" t="s">
        <v>600</v>
      </c>
      <c r="L5" s="110" t="s">
        <v>601</v>
      </c>
      <c r="M5" s="43" t="s">
        <v>602</v>
      </c>
      <c r="N5" s="43" t="s">
        <v>603</v>
      </c>
      <c r="O5" s="43" t="s">
        <v>604</v>
      </c>
      <c r="P5" s="43" t="s">
        <v>605</v>
      </c>
      <c r="Q5" s="43" t="s">
        <v>606</v>
      </c>
      <c r="R5" s="43" t="s">
        <v>115</v>
      </c>
      <c r="S5" s="111"/>
      <c r="T5" s="56" t="str">
        <f t="shared" ref="T5:T19" si="4">IFS(W5=AA5,"Same Decision", TRUE, "Diff. Decisions")</f>
        <v>Same Decision</v>
      </c>
      <c r="U5" s="57" t="str">
        <f t="shared" ref="U5:U19" si="5">IFS(X5=AB5,"Same Rationale", TRUE, "Different Rationale")</f>
        <v>Different Rationale</v>
      </c>
      <c r="V5" s="112" t="s">
        <v>524</v>
      </c>
      <c r="W5" s="53" t="s">
        <v>51</v>
      </c>
      <c r="X5" s="43" t="s">
        <v>72</v>
      </c>
      <c r="Y5" s="41"/>
      <c r="Z5" s="52" t="s">
        <v>50</v>
      </c>
      <c r="AA5" s="53" t="s">
        <v>51</v>
      </c>
      <c r="AB5" s="54"/>
      <c r="AC5" s="25">
        <v>1.0</v>
      </c>
      <c r="AD5" s="55" t="str">
        <f t="shared" ref="AD5:AD6" si="6">HYPERLINK("https://docs.google.com/document/d/1pSRoyrB8sXgVlZOkaxEcpRW3vl7yKjVe_ZJIhI7GlCg/edit","Emily's Protocol Word Doc")</f>
        <v>Emily's Protocol Word Doc</v>
      </c>
      <c r="AE5" s="297"/>
    </row>
    <row r="6" ht="138.0" customHeight="1">
      <c r="A6" s="108" t="s">
        <v>651</v>
      </c>
      <c r="B6" s="43" t="s">
        <v>652</v>
      </c>
      <c r="C6" s="43" t="s">
        <v>653</v>
      </c>
      <c r="D6" s="109" t="s">
        <v>654</v>
      </c>
      <c r="E6" s="48" t="s">
        <v>62</v>
      </c>
      <c r="F6" s="48">
        <v>43125.975694444445</v>
      </c>
      <c r="G6" s="43" t="s">
        <v>59</v>
      </c>
      <c r="H6" s="43" t="s">
        <v>655</v>
      </c>
      <c r="I6" s="43" t="s">
        <v>656</v>
      </c>
      <c r="J6" s="43" t="s">
        <v>657</v>
      </c>
      <c r="K6" s="43" t="s">
        <v>658</v>
      </c>
      <c r="L6" s="110" t="s">
        <v>659</v>
      </c>
      <c r="M6" s="43" t="s">
        <v>660</v>
      </c>
      <c r="N6" s="43" t="s">
        <v>661</v>
      </c>
      <c r="O6" s="43" t="s">
        <v>662</v>
      </c>
      <c r="P6" s="43" t="s">
        <v>663</v>
      </c>
      <c r="Q6" s="43" t="s">
        <v>664</v>
      </c>
      <c r="R6" s="43" t="s">
        <v>497</v>
      </c>
      <c r="S6" s="111"/>
      <c r="T6" s="56" t="str">
        <f t="shared" si="4"/>
        <v>Same Decision</v>
      </c>
      <c r="U6" s="57" t="str">
        <f t="shared" si="5"/>
        <v>Different Rationale</v>
      </c>
      <c r="V6" s="112" t="s">
        <v>524</v>
      </c>
      <c r="W6" s="53" t="s">
        <v>51</v>
      </c>
      <c r="X6" s="43" t="s">
        <v>72</v>
      </c>
      <c r="Y6" s="41"/>
      <c r="Z6" s="52" t="s">
        <v>50</v>
      </c>
      <c r="AA6" s="53" t="s">
        <v>51</v>
      </c>
      <c r="AB6" s="54"/>
      <c r="AC6" s="25">
        <v>1.0</v>
      </c>
      <c r="AD6" s="55" t="str">
        <f t="shared" si="6"/>
        <v>Emily's Protocol Word Doc</v>
      </c>
      <c r="AE6" s="297"/>
    </row>
    <row r="7" ht="138.0" customHeight="1">
      <c r="A7" s="108" t="s">
        <v>725</v>
      </c>
      <c r="B7" s="43" t="s">
        <v>726</v>
      </c>
      <c r="C7" s="43" t="s">
        <v>727</v>
      </c>
      <c r="D7" s="109" t="s">
        <v>728</v>
      </c>
      <c r="E7" s="48">
        <v>42706.208333333336</v>
      </c>
      <c r="F7" s="48">
        <v>43245.49930555555</v>
      </c>
      <c r="G7" s="43" t="s">
        <v>59</v>
      </c>
      <c r="H7" s="43" t="s">
        <v>729</v>
      </c>
      <c r="I7" s="43" t="s">
        <v>730</v>
      </c>
      <c r="J7" s="43" t="s">
        <v>731</v>
      </c>
      <c r="K7" s="43" t="s">
        <v>732</v>
      </c>
      <c r="L7" s="110" t="s">
        <v>733</v>
      </c>
      <c r="M7" s="43" t="s">
        <v>734</v>
      </c>
      <c r="N7" s="43" t="s">
        <v>735</v>
      </c>
      <c r="O7" s="43" t="s">
        <v>736</v>
      </c>
      <c r="P7" s="43" t="s">
        <v>737</v>
      </c>
      <c r="Q7" s="43" t="s">
        <v>738</v>
      </c>
      <c r="R7" s="43" t="s">
        <v>144</v>
      </c>
      <c r="S7" s="111"/>
      <c r="T7" s="56" t="str">
        <f t="shared" si="4"/>
        <v>Same Decision</v>
      </c>
      <c r="U7" s="57" t="str">
        <f t="shared" si="5"/>
        <v>Different Rationale</v>
      </c>
      <c r="V7" s="112" t="s">
        <v>524</v>
      </c>
      <c r="W7" s="53" t="s">
        <v>51</v>
      </c>
      <c r="X7" s="43" t="s">
        <v>52</v>
      </c>
      <c r="Y7" s="25"/>
      <c r="Z7" s="52" t="s">
        <v>50</v>
      </c>
      <c r="AA7" s="53" t="s">
        <v>51</v>
      </c>
      <c r="AB7" s="54"/>
      <c r="AC7" s="25">
        <v>1.0</v>
      </c>
      <c r="AD7" s="410" t="s">
        <v>3126</v>
      </c>
      <c r="AE7" s="297"/>
    </row>
    <row r="8" ht="138.0" customHeight="1">
      <c r="A8" s="108" t="s">
        <v>753</v>
      </c>
      <c r="B8" s="43" t="s">
        <v>754</v>
      </c>
      <c r="C8" s="43" t="s">
        <v>755</v>
      </c>
      <c r="D8" s="109" t="s">
        <v>756</v>
      </c>
      <c r="E8" s="48">
        <v>42738.208333333336</v>
      </c>
      <c r="F8" s="48">
        <v>43453.791666666664</v>
      </c>
      <c r="G8" s="43" t="s">
        <v>35</v>
      </c>
      <c r="H8" s="43" t="s">
        <v>757</v>
      </c>
      <c r="I8" s="43" t="s">
        <v>758</v>
      </c>
      <c r="J8" s="43" t="s">
        <v>759</v>
      </c>
      <c r="K8" s="43" t="s">
        <v>760</v>
      </c>
      <c r="L8" s="110" t="s">
        <v>761</v>
      </c>
      <c r="M8" s="43" t="s">
        <v>762</v>
      </c>
      <c r="N8" s="43" t="s">
        <v>763</v>
      </c>
      <c r="O8" s="43" t="s">
        <v>764</v>
      </c>
      <c r="P8" s="43" t="s">
        <v>765</v>
      </c>
      <c r="Q8" s="43" t="s">
        <v>766</v>
      </c>
      <c r="R8" s="43" t="s">
        <v>767</v>
      </c>
      <c r="S8" s="111"/>
      <c r="T8" s="56" t="str">
        <f t="shared" si="4"/>
        <v>Same Decision</v>
      </c>
      <c r="U8" s="57" t="str">
        <f t="shared" si="5"/>
        <v>Different Rationale</v>
      </c>
      <c r="V8" s="112" t="s">
        <v>524</v>
      </c>
      <c r="W8" s="53" t="s">
        <v>51</v>
      </c>
      <c r="X8" s="43" t="s">
        <v>72</v>
      </c>
      <c r="Y8" s="41"/>
      <c r="Z8" s="52" t="s">
        <v>50</v>
      </c>
      <c r="AA8" s="53" t="s">
        <v>51</v>
      </c>
      <c r="AB8" s="54"/>
      <c r="AC8" s="25">
        <v>1.0</v>
      </c>
      <c r="AD8" s="55" t="str">
        <f t="shared" ref="AD8:AD19" si="7">HYPERLINK("https://docs.google.com/document/d/1pSRoyrB8sXgVlZOkaxEcpRW3vl7yKjVe_ZJIhI7GlCg/edit","Emily's Protocol Word Doc")</f>
        <v>Emily's Protocol Word Doc</v>
      </c>
      <c r="AE8" s="297"/>
    </row>
    <row r="9" ht="138.0" customHeight="1">
      <c r="A9" s="108" t="s">
        <v>779</v>
      </c>
      <c r="B9" s="43" t="s">
        <v>780</v>
      </c>
      <c r="C9" s="43" t="s">
        <v>781</v>
      </c>
      <c r="D9" s="109" t="s">
        <v>782</v>
      </c>
      <c r="E9" s="48" t="s">
        <v>62</v>
      </c>
      <c r="F9" s="48">
        <v>42713.876388888886</v>
      </c>
      <c r="G9" s="43" t="s">
        <v>62</v>
      </c>
      <c r="H9" s="43" t="s">
        <v>783</v>
      </c>
      <c r="I9" s="43" t="s">
        <v>784</v>
      </c>
      <c r="J9" s="43" t="s">
        <v>62</v>
      </c>
      <c r="K9" s="43" t="s">
        <v>785</v>
      </c>
      <c r="L9" s="110" t="s">
        <v>786</v>
      </c>
      <c r="M9" s="43" t="s">
        <v>787</v>
      </c>
      <c r="N9" s="43" t="s">
        <v>788</v>
      </c>
      <c r="O9" s="43" t="s">
        <v>789</v>
      </c>
      <c r="P9" s="43" t="s">
        <v>790</v>
      </c>
      <c r="Q9" s="43" t="s">
        <v>791</v>
      </c>
      <c r="R9" s="43" t="s">
        <v>792</v>
      </c>
      <c r="S9" s="111"/>
      <c r="T9" s="56" t="str">
        <f t="shared" si="4"/>
        <v>Same Decision</v>
      </c>
      <c r="U9" s="57" t="str">
        <f t="shared" si="5"/>
        <v>Different Rationale</v>
      </c>
      <c r="V9" s="112" t="s">
        <v>524</v>
      </c>
      <c r="W9" s="53" t="s">
        <v>51</v>
      </c>
      <c r="X9" s="43" t="s">
        <v>52</v>
      </c>
      <c r="Y9" s="41"/>
      <c r="Z9" s="52" t="s">
        <v>50</v>
      </c>
      <c r="AA9" s="53" t="s">
        <v>51</v>
      </c>
      <c r="AB9" s="54"/>
      <c r="AC9" s="25">
        <v>1.0</v>
      </c>
      <c r="AD9" s="55" t="str">
        <f t="shared" si="7"/>
        <v>Emily's Protocol Word Doc</v>
      </c>
      <c r="AE9" s="297"/>
    </row>
    <row r="10" ht="138.0" customHeight="1">
      <c r="A10" s="108" t="s">
        <v>856</v>
      </c>
      <c r="B10" s="43" t="s">
        <v>857</v>
      </c>
      <c r="C10" s="43" t="s">
        <v>858</v>
      </c>
      <c r="D10" s="109" t="s">
        <v>859</v>
      </c>
      <c r="E10" s="48" t="s">
        <v>62</v>
      </c>
      <c r="F10" s="48">
        <v>42943.8875</v>
      </c>
      <c r="G10" s="43" t="s">
        <v>59</v>
      </c>
      <c r="H10" s="43" t="s">
        <v>860</v>
      </c>
      <c r="I10" s="43" t="s">
        <v>215</v>
      </c>
      <c r="J10" s="43" t="s">
        <v>37</v>
      </c>
      <c r="K10" s="43" t="s">
        <v>861</v>
      </c>
      <c r="L10" s="110" t="s">
        <v>862</v>
      </c>
      <c r="M10" s="43" t="s">
        <v>863</v>
      </c>
      <c r="N10" s="43" t="s">
        <v>661</v>
      </c>
      <c r="O10" s="43" t="s">
        <v>864</v>
      </c>
      <c r="P10" s="43" t="s">
        <v>865</v>
      </c>
      <c r="Q10" s="43" t="s">
        <v>866</v>
      </c>
      <c r="R10" s="43" t="s">
        <v>371</v>
      </c>
      <c r="S10" s="111"/>
      <c r="T10" s="56" t="str">
        <f t="shared" si="4"/>
        <v>Same Decision</v>
      </c>
      <c r="U10" s="57" t="str">
        <f t="shared" si="5"/>
        <v>Different Rationale</v>
      </c>
      <c r="V10" s="112" t="s">
        <v>524</v>
      </c>
      <c r="W10" s="53" t="s">
        <v>51</v>
      </c>
      <c r="X10" s="43" t="s">
        <v>72</v>
      </c>
      <c r="Y10" s="25">
        <v>1.0</v>
      </c>
      <c r="Z10" s="52" t="s">
        <v>50</v>
      </c>
      <c r="AA10" s="53" t="s">
        <v>51</v>
      </c>
      <c r="AB10" s="54"/>
      <c r="AC10" s="25">
        <v>1.0</v>
      </c>
      <c r="AD10" s="55" t="str">
        <f t="shared" si="7"/>
        <v>Emily's Protocol Word Doc</v>
      </c>
      <c r="AE10" s="297"/>
    </row>
    <row r="11" ht="138.0" customHeight="1">
      <c r="A11" s="108" t="s">
        <v>975</v>
      </c>
      <c r="B11" s="43" t="s">
        <v>976</v>
      </c>
      <c r="C11" s="43" t="s">
        <v>977</v>
      </c>
      <c r="D11" s="109" t="s">
        <v>160</v>
      </c>
      <c r="E11" s="48">
        <v>43213.166666666664</v>
      </c>
      <c r="F11" s="48">
        <v>43551.77222222222</v>
      </c>
      <c r="G11" s="43" t="s">
        <v>35</v>
      </c>
      <c r="H11" s="43" t="s">
        <v>978</v>
      </c>
      <c r="I11" s="43" t="s">
        <v>979</v>
      </c>
      <c r="J11" s="43" t="s">
        <v>980</v>
      </c>
      <c r="K11" s="43" t="s">
        <v>981</v>
      </c>
      <c r="L11" s="110" t="s">
        <v>982</v>
      </c>
      <c r="M11" s="43" t="s">
        <v>983</v>
      </c>
      <c r="N11" s="43" t="s">
        <v>984</v>
      </c>
      <c r="O11" s="43" t="s">
        <v>985</v>
      </c>
      <c r="P11" s="43" t="s">
        <v>986</v>
      </c>
      <c r="Q11" s="43" t="s">
        <v>987</v>
      </c>
      <c r="R11" s="43" t="s">
        <v>144</v>
      </c>
      <c r="S11" s="111"/>
      <c r="T11" s="56" t="str">
        <f t="shared" si="4"/>
        <v>Same Decision</v>
      </c>
      <c r="U11" s="57" t="str">
        <f t="shared" si="5"/>
        <v>Different Rationale</v>
      </c>
      <c r="V11" s="112" t="s">
        <v>524</v>
      </c>
      <c r="W11" s="53" t="s">
        <v>51</v>
      </c>
      <c r="X11" s="43" t="s">
        <v>72</v>
      </c>
      <c r="Y11" s="41"/>
      <c r="Z11" s="52" t="s">
        <v>50</v>
      </c>
      <c r="AA11" s="53" t="s">
        <v>51</v>
      </c>
      <c r="AB11" s="54"/>
      <c r="AC11" s="25">
        <v>1.0</v>
      </c>
      <c r="AD11" s="55" t="str">
        <f t="shared" si="7"/>
        <v>Emily's Protocol Word Doc</v>
      </c>
      <c r="AE11" s="297"/>
    </row>
    <row r="12" ht="138.0" customHeight="1">
      <c r="A12" s="108" t="s">
        <v>1047</v>
      </c>
      <c r="B12" s="43" t="s">
        <v>1048</v>
      </c>
      <c r="C12" s="43" t="s">
        <v>1049</v>
      </c>
      <c r="D12" s="109" t="s">
        <v>120</v>
      </c>
      <c r="E12" s="48" t="s">
        <v>62</v>
      </c>
      <c r="F12" s="48">
        <v>42981.45138888889</v>
      </c>
      <c r="G12" s="43" t="s">
        <v>59</v>
      </c>
      <c r="H12" s="43" t="s">
        <v>1050</v>
      </c>
      <c r="I12" s="43" t="s">
        <v>1051</v>
      </c>
      <c r="J12" s="43" t="s">
        <v>1052</v>
      </c>
      <c r="K12" s="43" t="s">
        <v>1053</v>
      </c>
      <c r="L12" s="110" t="s">
        <v>1054</v>
      </c>
      <c r="M12" s="43" t="s">
        <v>1055</v>
      </c>
      <c r="N12" s="43" t="s">
        <v>1056</v>
      </c>
      <c r="O12" s="43" t="s">
        <v>1057</v>
      </c>
      <c r="P12" s="43" t="s">
        <v>1058</v>
      </c>
      <c r="Q12" s="43" t="s">
        <v>1059</v>
      </c>
      <c r="R12" s="43" t="s">
        <v>371</v>
      </c>
      <c r="S12" s="111"/>
      <c r="T12" s="56" t="str">
        <f t="shared" si="4"/>
        <v>Same Decision</v>
      </c>
      <c r="U12" s="57" t="str">
        <f t="shared" si="5"/>
        <v>Different Rationale</v>
      </c>
      <c r="V12" s="112" t="s">
        <v>524</v>
      </c>
      <c r="W12" s="53" t="s">
        <v>51</v>
      </c>
      <c r="X12" s="43" t="s">
        <v>72</v>
      </c>
      <c r="Y12" s="41"/>
      <c r="Z12" s="52" t="s">
        <v>50</v>
      </c>
      <c r="AA12" s="53" t="s">
        <v>51</v>
      </c>
      <c r="AB12" s="54"/>
      <c r="AC12" s="25">
        <v>1.0</v>
      </c>
      <c r="AD12" s="55" t="str">
        <f t="shared" si="7"/>
        <v>Emily's Protocol Word Doc</v>
      </c>
      <c r="AE12" s="297"/>
    </row>
    <row r="13" ht="138.0" customHeight="1">
      <c r="A13" s="108" t="s">
        <v>1070</v>
      </c>
      <c r="B13" s="43" t="s">
        <v>1071</v>
      </c>
      <c r="C13" s="43" t="s">
        <v>1072</v>
      </c>
      <c r="D13" s="109" t="s">
        <v>120</v>
      </c>
      <c r="E13" s="48" t="s">
        <v>62</v>
      </c>
      <c r="F13" s="48">
        <v>43186.50347222222</v>
      </c>
      <c r="G13" s="43" t="s">
        <v>35</v>
      </c>
      <c r="H13" s="43" t="s">
        <v>1073</v>
      </c>
      <c r="I13" s="43" t="s">
        <v>1074</v>
      </c>
      <c r="J13" s="43" t="s">
        <v>1075</v>
      </c>
      <c r="K13" s="43" t="s">
        <v>1076</v>
      </c>
      <c r="L13" s="110" t="s">
        <v>1077</v>
      </c>
      <c r="M13" s="43" t="s">
        <v>1078</v>
      </c>
      <c r="N13" s="43" t="s">
        <v>1079</v>
      </c>
      <c r="O13" s="43" t="s">
        <v>1080</v>
      </c>
      <c r="P13" s="43" t="s">
        <v>1081</v>
      </c>
      <c r="Q13" s="43" t="s">
        <v>1082</v>
      </c>
      <c r="R13" s="43" t="s">
        <v>371</v>
      </c>
      <c r="S13" s="111"/>
      <c r="T13" s="56" t="str">
        <f t="shared" si="4"/>
        <v>Same Decision</v>
      </c>
      <c r="U13" s="57" t="str">
        <f t="shared" si="5"/>
        <v>Different Rationale</v>
      </c>
      <c r="V13" s="112" t="s">
        <v>524</v>
      </c>
      <c r="W13" s="53" t="s">
        <v>51</v>
      </c>
      <c r="X13" s="43" t="s">
        <v>72</v>
      </c>
      <c r="Y13" s="41"/>
      <c r="Z13" s="52" t="s">
        <v>50</v>
      </c>
      <c r="AA13" s="53" t="s">
        <v>51</v>
      </c>
      <c r="AB13" s="54"/>
      <c r="AC13" s="25">
        <v>1.0</v>
      </c>
      <c r="AD13" s="55" t="str">
        <f t="shared" si="7"/>
        <v>Emily's Protocol Word Doc</v>
      </c>
      <c r="AE13" s="297"/>
    </row>
    <row r="14" ht="138.0" customHeight="1">
      <c r="A14" s="108" t="s">
        <v>1093</v>
      </c>
      <c r="B14" s="43" t="s">
        <v>1094</v>
      </c>
      <c r="C14" s="43" t="s">
        <v>1095</v>
      </c>
      <c r="D14" s="109" t="s">
        <v>822</v>
      </c>
      <c r="E14" s="48">
        <v>42965.166666666664</v>
      </c>
      <c r="F14" s="48">
        <v>43447.78680555556</v>
      </c>
      <c r="G14" s="43" t="s">
        <v>35</v>
      </c>
      <c r="H14" s="43" t="s">
        <v>1096</v>
      </c>
      <c r="I14" s="43" t="s">
        <v>1097</v>
      </c>
      <c r="J14" s="43" t="s">
        <v>1098</v>
      </c>
      <c r="K14" s="43" t="s">
        <v>1099</v>
      </c>
      <c r="L14" s="110" t="s">
        <v>1100</v>
      </c>
      <c r="M14" s="43" t="s">
        <v>1101</v>
      </c>
      <c r="N14" s="43" t="s">
        <v>1102</v>
      </c>
      <c r="O14" s="43" t="s">
        <v>1103</v>
      </c>
      <c r="P14" s="43" t="s">
        <v>1104</v>
      </c>
      <c r="Q14" s="43" t="s">
        <v>1105</v>
      </c>
      <c r="R14" s="43" t="s">
        <v>635</v>
      </c>
      <c r="S14" s="111"/>
      <c r="T14" s="56" t="str">
        <f t="shared" si="4"/>
        <v>Same Decision</v>
      </c>
      <c r="U14" s="57" t="str">
        <f t="shared" si="5"/>
        <v>Different Rationale</v>
      </c>
      <c r="V14" s="112" t="s">
        <v>524</v>
      </c>
      <c r="W14" s="53" t="s">
        <v>51</v>
      </c>
      <c r="X14" s="43" t="s">
        <v>72</v>
      </c>
      <c r="Y14" s="41"/>
      <c r="Z14" s="52" t="s">
        <v>50</v>
      </c>
      <c r="AA14" s="53" t="s">
        <v>51</v>
      </c>
      <c r="AB14" s="54"/>
      <c r="AC14" s="25">
        <v>1.0</v>
      </c>
      <c r="AD14" s="55" t="str">
        <f t="shared" si="7"/>
        <v>Emily's Protocol Word Doc</v>
      </c>
      <c r="AE14" s="297"/>
    </row>
    <row r="15" ht="138.0" customHeight="1">
      <c r="A15" s="108" t="s">
        <v>1389</v>
      </c>
      <c r="B15" s="43" t="s">
        <v>1390</v>
      </c>
      <c r="C15" s="43" t="s">
        <v>1391</v>
      </c>
      <c r="D15" s="109" t="s">
        <v>314</v>
      </c>
      <c r="E15" s="48" t="s">
        <v>62</v>
      </c>
      <c r="F15" s="48">
        <v>43397.60555555556</v>
      </c>
      <c r="G15" s="43" t="s">
        <v>62</v>
      </c>
      <c r="H15" s="43" t="s">
        <v>1392</v>
      </c>
      <c r="I15" s="43" t="s">
        <v>1393</v>
      </c>
      <c r="J15" s="43" t="s">
        <v>317</v>
      </c>
      <c r="K15" s="43" t="s">
        <v>1394</v>
      </c>
      <c r="L15" s="110" t="s">
        <v>1395</v>
      </c>
      <c r="M15" s="43" t="s">
        <v>1396</v>
      </c>
      <c r="N15" s="43" t="s">
        <v>1397</v>
      </c>
      <c r="O15" s="43" t="s">
        <v>1398</v>
      </c>
      <c r="P15" s="43" t="s">
        <v>1399</v>
      </c>
      <c r="Q15" s="43" t="s">
        <v>1400</v>
      </c>
      <c r="R15" s="43" t="s">
        <v>552</v>
      </c>
      <c r="S15" s="111"/>
      <c r="T15" s="56" t="str">
        <f t="shared" si="4"/>
        <v>Same Decision</v>
      </c>
      <c r="U15" s="57" t="str">
        <f t="shared" si="5"/>
        <v>Different Rationale</v>
      </c>
      <c r="V15" s="112" t="s">
        <v>524</v>
      </c>
      <c r="W15" s="53" t="s">
        <v>51</v>
      </c>
      <c r="X15" s="43" t="s">
        <v>52</v>
      </c>
      <c r="Y15" s="41"/>
      <c r="Z15" s="52" t="s">
        <v>50</v>
      </c>
      <c r="AA15" s="53" t="s">
        <v>51</v>
      </c>
      <c r="AB15" s="54"/>
      <c r="AC15" s="25">
        <v>1.0</v>
      </c>
      <c r="AD15" s="55" t="str">
        <f t="shared" si="7"/>
        <v>Emily's Protocol Word Doc</v>
      </c>
      <c r="AE15" s="297"/>
    </row>
    <row r="16" ht="138.0" customHeight="1">
      <c r="A16" s="108" t="s">
        <v>1554</v>
      </c>
      <c r="B16" s="43" t="s">
        <v>1555</v>
      </c>
      <c r="C16" s="43" t="s">
        <v>1556</v>
      </c>
      <c r="D16" s="109" t="s">
        <v>1557</v>
      </c>
      <c r="E16" s="48">
        <v>43381.166666666664</v>
      </c>
      <c r="F16" s="48">
        <v>43598.82916666667</v>
      </c>
      <c r="G16" s="43" t="s">
        <v>35</v>
      </c>
      <c r="H16" s="43" t="s">
        <v>1558</v>
      </c>
      <c r="I16" s="43" t="s">
        <v>1559</v>
      </c>
      <c r="J16" s="43" t="s">
        <v>62</v>
      </c>
      <c r="K16" s="43" t="s">
        <v>1560</v>
      </c>
      <c r="L16" s="110" t="s">
        <v>1561</v>
      </c>
      <c r="M16" s="43" t="s">
        <v>1562</v>
      </c>
      <c r="N16" s="43" t="s">
        <v>1563</v>
      </c>
      <c r="O16" s="43" t="s">
        <v>1564</v>
      </c>
      <c r="P16" s="142" t="s">
        <v>3131</v>
      </c>
      <c r="Q16" s="43" t="s">
        <v>1566</v>
      </c>
      <c r="R16" s="43" t="s">
        <v>223</v>
      </c>
      <c r="S16" s="111"/>
      <c r="T16" s="56" t="str">
        <f t="shared" si="4"/>
        <v>Same Decision</v>
      </c>
      <c r="U16" s="57" t="str">
        <f t="shared" si="5"/>
        <v>Different Rationale</v>
      </c>
      <c r="V16" s="112" t="s">
        <v>524</v>
      </c>
      <c r="W16" s="53" t="s">
        <v>51</v>
      </c>
      <c r="X16" s="43" t="s">
        <v>72</v>
      </c>
      <c r="Y16" s="41"/>
      <c r="Z16" s="52" t="s">
        <v>50</v>
      </c>
      <c r="AA16" s="53" t="s">
        <v>51</v>
      </c>
      <c r="AB16" s="54"/>
      <c r="AC16" s="25">
        <v>1.0</v>
      </c>
      <c r="AD16" s="55" t="str">
        <f t="shared" si="7"/>
        <v>Emily's Protocol Word Doc</v>
      </c>
      <c r="AE16" s="297"/>
    </row>
    <row r="17" ht="138.0" customHeight="1">
      <c r="A17" s="108" t="s">
        <v>1702</v>
      </c>
      <c r="B17" s="43" t="s">
        <v>1703</v>
      </c>
      <c r="C17" s="43" t="s">
        <v>1704</v>
      </c>
      <c r="D17" s="109" t="s">
        <v>1705</v>
      </c>
      <c r="E17" s="48">
        <v>43431.208333333336</v>
      </c>
      <c r="F17" s="48">
        <v>43431.73125</v>
      </c>
      <c r="G17" s="43" t="s">
        <v>59</v>
      </c>
      <c r="H17" s="43" t="s">
        <v>1706</v>
      </c>
      <c r="I17" s="43" t="s">
        <v>1707</v>
      </c>
      <c r="J17" s="43" t="s">
        <v>1708</v>
      </c>
      <c r="K17" s="43" t="s">
        <v>1709</v>
      </c>
      <c r="L17" s="110" t="s">
        <v>1710</v>
      </c>
      <c r="M17" s="43" t="s">
        <v>1711</v>
      </c>
      <c r="N17" s="43" t="s">
        <v>1712</v>
      </c>
      <c r="O17" s="43" t="s">
        <v>1713</v>
      </c>
      <c r="P17" s="43" t="s">
        <v>1714</v>
      </c>
      <c r="Q17" s="43" t="s">
        <v>1715</v>
      </c>
      <c r="R17" s="43" t="s">
        <v>144</v>
      </c>
      <c r="S17" s="111"/>
      <c r="T17" s="56" t="str">
        <f t="shared" si="4"/>
        <v>Same Decision</v>
      </c>
      <c r="U17" s="57" t="str">
        <f t="shared" si="5"/>
        <v>Different Rationale</v>
      </c>
      <c r="V17" s="112" t="s">
        <v>524</v>
      </c>
      <c r="W17" s="53" t="s">
        <v>51</v>
      </c>
      <c r="X17" s="43" t="s">
        <v>72</v>
      </c>
      <c r="Y17" s="41"/>
      <c r="Z17" s="52" t="s">
        <v>50</v>
      </c>
      <c r="AA17" s="53" t="s">
        <v>51</v>
      </c>
      <c r="AB17" s="54"/>
      <c r="AC17" s="25">
        <v>1.0</v>
      </c>
      <c r="AD17" s="55" t="str">
        <f t="shared" si="7"/>
        <v>Emily's Protocol Word Doc</v>
      </c>
      <c r="AE17" s="297"/>
    </row>
    <row r="18" ht="138.0" customHeight="1">
      <c r="A18" s="108" t="s">
        <v>1727</v>
      </c>
      <c r="B18" s="43" t="s">
        <v>1728</v>
      </c>
      <c r="C18" s="43" t="s">
        <v>1729</v>
      </c>
      <c r="D18" s="109" t="s">
        <v>728</v>
      </c>
      <c r="E18" s="48" t="s">
        <v>62</v>
      </c>
      <c r="F18" s="48">
        <v>43425.902083333334</v>
      </c>
      <c r="G18" s="43" t="s">
        <v>62</v>
      </c>
      <c r="H18" s="43" t="s">
        <v>1730</v>
      </c>
      <c r="I18" s="43" t="s">
        <v>1731</v>
      </c>
      <c r="J18" s="43" t="s">
        <v>731</v>
      </c>
      <c r="K18" s="43" t="s">
        <v>1732</v>
      </c>
      <c r="L18" s="110" t="s">
        <v>1733</v>
      </c>
      <c r="M18" s="43" t="s">
        <v>1734</v>
      </c>
      <c r="N18" s="43" t="s">
        <v>1735</v>
      </c>
      <c r="O18" s="43" t="s">
        <v>1736</v>
      </c>
      <c r="P18" s="43" t="s">
        <v>1737</v>
      </c>
      <c r="Q18" s="43" t="s">
        <v>1738</v>
      </c>
      <c r="R18" s="43" t="s">
        <v>552</v>
      </c>
      <c r="S18" s="111"/>
      <c r="T18" s="56" t="str">
        <f t="shared" si="4"/>
        <v>Same Decision</v>
      </c>
      <c r="U18" s="57" t="str">
        <f t="shared" si="5"/>
        <v>Different Rationale</v>
      </c>
      <c r="V18" s="112" t="s">
        <v>524</v>
      </c>
      <c r="W18" s="53" t="s">
        <v>51</v>
      </c>
      <c r="X18" s="43" t="s">
        <v>72</v>
      </c>
      <c r="Y18" s="41"/>
      <c r="Z18" s="52" t="s">
        <v>50</v>
      </c>
      <c r="AA18" s="53" t="s">
        <v>51</v>
      </c>
      <c r="AB18" s="54"/>
      <c r="AC18" s="25">
        <v>1.0</v>
      </c>
      <c r="AD18" s="55" t="str">
        <f t="shared" si="7"/>
        <v>Emily's Protocol Word Doc</v>
      </c>
      <c r="AE18" s="297"/>
    </row>
    <row r="19" ht="138.0" customHeight="1">
      <c r="A19" s="108" t="s">
        <v>1739</v>
      </c>
      <c r="B19" s="43" t="s">
        <v>1740</v>
      </c>
      <c r="C19" s="43" t="s">
        <v>1741</v>
      </c>
      <c r="D19" s="109" t="s">
        <v>728</v>
      </c>
      <c r="E19" s="48">
        <v>43483.208333333336</v>
      </c>
      <c r="F19" s="48">
        <v>43687.43958333333</v>
      </c>
      <c r="G19" s="43" t="s">
        <v>35</v>
      </c>
      <c r="H19" s="43" t="s">
        <v>1742</v>
      </c>
      <c r="I19" s="43" t="s">
        <v>1743</v>
      </c>
      <c r="J19" s="43" t="s">
        <v>62</v>
      </c>
      <c r="K19" s="43" t="s">
        <v>1744</v>
      </c>
      <c r="L19" s="110" t="s">
        <v>1745</v>
      </c>
      <c r="M19" s="43" t="s">
        <v>1746</v>
      </c>
      <c r="N19" s="43" t="s">
        <v>1747</v>
      </c>
      <c r="O19" s="43" t="s">
        <v>1748</v>
      </c>
      <c r="P19" s="43" t="s">
        <v>1749</v>
      </c>
      <c r="Q19" s="43" t="s">
        <v>1750</v>
      </c>
      <c r="R19" s="43" t="s">
        <v>115</v>
      </c>
      <c r="S19" s="111"/>
      <c r="T19" s="56" t="str">
        <f t="shared" si="4"/>
        <v>Same Decision</v>
      </c>
      <c r="U19" s="57" t="str">
        <f t="shared" si="5"/>
        <v>Different Rationale</v>
      </c>
      <c r="V19" s="112" t="s">
        <v>524</v>
      </c>
      <c r="W19" s="53" t="s">
        <v>51</v>
      </c>
      <c r="X19" s="43" t="s">
        <v>72</v>
      </c>
      <c r="Y19" s="41"/>
      <c r="Z19" s="52" t="s">
        <v>50</v>
      </c>
      <c r="AA19" s="53" t="s">
        <v>51</v>
      </c>
      <c r="AB19" s="54"/>
      <c r="AC19" s="25">
        <v>1.0</v>
      </c>
      <c r="AD19" s="55" t="str">
        <f t="shared" si="7"/>
        <v>Emily's Protocol Word Doc</v>
      </c>
      <c r="AE19" s="297"/>
    </row>
    <row r="20" ht="138.0" customHeight="1">
      <c r="A20" s="42" t="s">
        <v>311</v>
      </c>
      <c r="B20" s="43" t="s">
        <v>312</v>
      </c>
      <c r="C20" s="44" t="s">
        <v>313</v>
      </c>
      <c r="D20" s="45" t="s">
        <v>314</v>
      </c>
      <c r="E20" s="46">
        <v>42475.166666666664</v>
      </c>
      <c r="F20" s="46">
        <v>43571.430555555555</v>
      </c>
      <c r="G20" s="47" t="s">
        <v>59</v>
      </c>
      <c r="H20" s="47" t="s">
        <v>315</v>
      </c>
      <c r="I20" s="47" t="s">
        <v>316</v>
      </c>
      <c r="J20" s="47" t="s">
        <v>317</v>
      </c>
      <c r="K20" s="47" t="s">
        <v>318</v>
      </c>
      <c r="L20" s="47" t="s">
        <v>319</v>
      </c>
      <c r="M20" s="47" t="s">
        <v>320</v>
      </c>
      <c r="N20" s="47" t="s">
        <v>321</v>
      </c>
      <c r="O20" s="47" t="s">
        <v>322</v>
      </c>
      <c r="P20" s="47" t="s">
        <v>323</v>
      </c>
      <c r="Q20" s="48" t="s">
        <v>324</v>
      </c>
      <c r="R20" s="48" t="s">
        <v>325</v>
      </c>
      <c r="S20" s="49" t="s">
        <v>47</v>
      </c>
      <c r="T20" s="56" t="str">
        <f>IFS(W26=AA26,"Same Decision", TRUE, "Diff. Decisions")</f>
        <v>Same Decision</v>
      </c>
      <c r="U20" s="57" t="str">
        <f>IFS(X26=AB26,"Same Rationale", TRUE, "Different Rationale")</f>
        <v>Different Rationale</v>
      </c>
      <c r="V20" s="52" t="s">
        <v>50</v>
      </c>
      <c r="W20" s="53" t="s">
        <v>51</v>
      </c>
      <c r="X20" s="43"/>
      <c r="Y20" s="25">
        <v>1.0</v>
      </c>
      <c r="Z20" s="50" t="s">
        <v>53</v>
      </c>
      <c r="AA20" s="53" t="s">
        <v>51</v>
      </c>
      <c r="AB20" s="54"/>
      <c r="AC20" s="25">
        <v>2.0</v>
      </c>
      <c r="AD20" s="55" t="str">
        <f>HYPERLINK("https://docs.google.com/document/d/1vgJGancMRWOC5fpG_XZKlmvZ036cG_5jw0TJteY-90E/edit","Brian's Review Sheet")</f>
        <v>Brian's Review Sheet</v>
      </c>
      <c r="AE20" s="297"/>
    </row>
    <row r="21" ht="138.0" customHeight="1">
      <c r="A21" s="108" t="s">
        <v>511</v>
      </c>
      <c r="B21" s="43" t="s">
        <v>512</v>
      </c>
      <c r="C21" s="43" t="s">
        <v>513</v>
      </c>
      <c r="D21" s="109" t="s">
        <v>201</v>
      </c>
      <c r="E21" s="48">
        <v>42738.208333333336</v>
      </c>
      <c r="F21" s="48">
        <v>42842.839583333334</v>
      </c>
      <c r="G21" s="43" t="s">
        <v>59</v>
      </c>
      <c r="H21" s="43" t="s">
        <v>514</v>
      </c>
      <c r="I21" s="43" t="s">
        <v>515</v>
      </c>
      <c r="J21" s="43" t="s">
        <v>516</v>
      </c>
      <c r="K21" s="43" t="s">
        <v>517</v>
      </c>
      <c r="L21" s="110" t="s">
        <v>518</v>
      </c>
      <c r="M21" s="43" t="s">
        <v>519</v>
      </c>
      <c r="N21" s="43" t="s">
        <v>520</v>
      </c>
      <c r="O21" s="43" t="s">
        <v>521</v>
      </c>
      <c r="P21" s="43" t="s">
        <v>522</v>
      </c>
      <c r="Q21" s="43" t="s">
        <v>523</v>
      </c>
      <c r="R21" s="43" t="s">
        <v>223</v>
      </c>
      <c r="S21" s="111"/>
      <c r="T21" s="56" t="str">
        <f t="shared" ref="T21:T24" si="8">IFS(W21=AA21,"Same Decision", TRUE, "Diff. Decisions")</f>
        <v>Same Decision</v>
      </c>
      <c r="U21" s="57" t="str">
        <f t="shared" ref="U21:U24" si="9">IFS(X21=AB21,"Same Rationale", TRUE, "Different Rationale")</f>
        <v>Different Rationale</v>
      </c>
      <c r="V21" s="112" t="s">
        <v>524</v>
      </c>
      <c r="W21" s="53" t="s">
        <v>51</v>
      </c>
      <c r="X21" s="43" t="s">
        <v>72</v>
      </c>
      <c r="Y21" s="25">
        <v>1.0</v>
      </c>
      <c r="Z21" s="52" t="s">
        <v>50</v>
      </c>
      <c r="AA21" s="53" t="s">
        <v>51</v>
      </c>
      <c r="AB21" s="54"/>
      <c r="AC21" s="25">
        <v>2.0</v>
      </c>
      <c r="AD21" s="55" t="str">
        <f t="shared" ref="AD21:AD24" si="10">HYPERLINK("https://docs.google.com/document/d/1pSRoyrB8sXgVlZOkaxEcpRW3vl7yKjVe_ZJIhI7GlCg/edit","Emily's Protocol Word Doc")</f>
        <v>Emily's Protocol Word Doc</v>
      </c>
      <c r="AE21" s="297"/>
    </row>
    <row r="22" ht="138.0" customHeight="1">
      <c r="A22" s="108" t="s">
        <v>1265</v>
      </c>
      <c r="B22" s="43" t="s">
        <v>1266</v>
      </c>
      <c r="C22" s="43" t="s">
        <v>1267</v>
      </c>
      <c r="D22" s="109" t="s">
        <v>227</v>
      </c>
      <c r="E22" s="48">
        <v>43171.166666666664</v>
      </c>
      <c r="F22" s="48">
        <v>43171.75347222222</v>
      </c>
      <c r="G22" s="43" t="s">
        <v>59</v>
      </c>
      <c r="H22" s="43" t="s">
        <v>1268</v>
      </c>
      <c r="I22" s="43" t="s">
        <v>1269</v>
      </c>
      <c r="J22" s="43" t="s">
        <v>62</v>
      </c>
      <c r="K22" s="43" t="s">
        <v>1270</v>
      </c>
      <c r="L22" s="110" t="s">
        <v>1271</v>
      </c>
      <c r="M22" s="43" t="s">
        <v>1272</v>
      </c>
      <c r="N22" s="43" t="s">
        <v>1273</v>
      </c>
      <c r="O22" s="43" t="s">
        <v>1274</v>
      </c>
      <c r="P22" s="43" t="s">
        <v>1275</v>
      </c>
      <c r="Q22" s="43" t="s">
        <v>1276</v>
      </c>
      <c r="R22" s="43" t="s">
        <v>144</v>
      </c>
      <c r="S22" s="111"/>
      <c r="T22" s="56" t="str">
        <f t="shared" si="8"/>
        <v>Same Decision</v>
      </c>
      <c r="U22" s="57" t="str">
        <f t="shared" si="9"/>
        <v>Different Rationale</v>
      </c>
      <c r="V22" s="112" t="s">
        <v>524</v>
      </c>
      <c r="W22" s="53" t="s">
        <v>51</v>
      </c>
      <c r="X22" s="43" t="s">
        <v>72</v>
      </c>
      <c r="Y22" s="41"/>
      <c r="Z22" s="52" t="s">
        <v>50</v>
      </c>
      <c r="AA22" s="53" t="s">
        <v>51</v>
      </c>
      <c r="AB22" s="54"/>
      <c r="AC22" s="25">
        <v>2.0</v>
      </c>
      <c r="AD22" s="55" t="str">
        <f t="shared" si="10"/>
        <v>Emily's Protocol Word Doc</v>
      </c>
      <c r="AE22" s="297"/>
    </row>
    <row r="23" ht="138.0" customHeight="1">
      <c r="A23" s="108" t="s">
        <v>1460</v>
      </c>
      <c r="B23" s="43" t="s">
        <v>1461</v>
      </c>
      <c r="C23" s="43" t="s">
        <v>1462</v>
      </c>
      <c r="D23" s="109" t="s">
        <v>58</v>
      </c>
      <c r="E23" s="48">
        <v>43312.166666666664</v>
      </c>
      <c r="F23" s="48">
        <v>43619.8125</v>
      </c>
      <c r="G23" s="43" t="s">
        <v>35</v>
      </c>
      <c r="H23" s="43" t="s">
        <v>1463</v>
      </c>
      <c r="I23" s="43" t="s">
        <v>1464</v>
      </c>
      <c r="J23" s="43" t="s">
        <v>62</v>
      </c>
      <c r="K23" s="43" t="s">
        <v>1465</v>
      </c>
      <c r="L23" s="110" t="s">
        <v>1466</v>
      </c>
      <c r="M23" s="43" t="s">
        <v>1467</v>
      </c>
      <c r="N23" s="43" t="s">
        <v>1468</v>
      </c>
      <c r="O23" s="43" t="s">
        <v>1469</v>
      </c>
      <c r="P23" s="142" t="s">
        <v>3129</v>
      </c>
      <c r="Q23" s="43" t="s">
        <v>1471</v>
      </c>
      <c r="R23" s="43" t="s">
        <v>767</v>
      </c>
      <c r="S23" s="111"/>
      <c r="T23" s="56" t="str">
        <f t="shared" si="8"/>
        <v>Same Decision</v>
      </c>
      <c r="U23" s="57" t="str">
        <f t="shared" si="9"/>
        <v>Different Rationale</v>
      </c>
      <c r="V23" s="112" t="s">
        <v>524</v>
      </c>
      <c r="W23" s="53" t="s">
        <v>51</v>
      </c>
      <c r="X23" s="43" t="s">
        <v>72</v>
      </c>
      <c r="Y23" s="41"/>
      <c r="Z23" s="52" t="s">
        <v>50</v>
      </c>
      <c r="AA23" s="53" t="s">
        <v>51</v>
      </c>
      <c r="AB23" s="54"/>
      <c r="AC23" s="25">
        <v>2.0</v>
      </c>
      <c r="AD23" s="55" t="str">
        <f t="shared" si="10"/>
        <v>Emily's Protocol Word Doc</v>
      </c>
      <c r="AE23" s="297"/>
    </row>
    <row r="24" ht="138.0" customHeight="1">
      <c r="A24" s="108" t="s">
        <v>1764</v>
      </c>
      <c r="B24" s="43" t="s">
        <v>1765</v>
      </c>
      <c r="C24" s="43" t="s">
        <v>1766</v>
      </c>
      <c r="D24" s="109" t="s">
        <v>677</v>
      </c>
      <c r="E24" s="48">
        <v>43455.208333333336</v>
      </c>
      <c r="F24" s="48">
        <v>43455.739583333336</v>
      </c>
      <c r="G24" s="43" t="s">
        <v>59</v>
      </c>
      <c r="H24" s="43" t="s">
        <v>1767</v>
      </c>
      <c r="I24" s="43" t="s">
        <v>1768</v>
      </c>
      <c r="J24" s="43" t="s">
        <v>1769</v>
      </c>
      <c r="K24" s="43" t="s">
        <v>1770</v>
      </c>
      <c r="L24" s="110" t="s">
        <v>1771</v>
      </c>
      <c r="M24" s="43" t="s">
        <v>1772</v>
      </c>
      <c r="N24" s="43" t="s">
        <v>1773</v>
      </c>
      <c r="O24" s="43" t="s">
        <v>1774</v>
      </c>
      <c r="P24" s="43" t="s">
        <v>1775</v>
      </c>
      <c r="Q24" s="43" t="s">
        <v>1776</v>
      </c>
      <c r="R24" s="43" t="s">
        <v>1326</v>
      </c>
      <c r="S24" s="111"/>
      <c r="T24" s="56" t="str">
        <f t="shared" si="8"/>
        <v>Same Decision</v>
      </c>
      <c r="U24" s="57" t="str">
        <f t="shared" si="9"/>
        <v>Different Rationale</v>
      </c>
      <c r="V24" s="112" t="s">
        <v>524</v>
      </c>
      <c r="W24" s="53" t="s">
        <v>51</v>
      </c>
      <c r="X24" s="43" t="s">
        <v>72</v>
      </c>
      <c r="Y24" s="41"/>
      <c r="Z24" s="52" t="s">
        <v>50</v>
      </c>
      <c r="AA24" s="53" t="s">
        <v>51</v>
      </c>
      <c r="AB24" s="54"/>
      <c r="AC24" s="25">
        <v>2.0</v>
      </c>
      <c r="AD24" s="55" t="str">
        <f t="shared" si="10"/>
        <v>Emily's Protocol Word Doc</v>
      </c>
      <c r="AE24" s="297"/>
    </row>
    <row r="25" ht="138.0" customHeight="1">
      <c r="A25" s="42" t="s">
        <v>130</v>
      </c>
      <c r="B25" s="43" t="s">
        <v>131</v>
      </c>
      <c r="C25" s="44" t="s">
        <v>132</v>
      </c>
      <c r="D25" s="45" t="s">
        <v>133</v>
      </c>
      <c r="E25" s="46">
        <v>41611.208333333336</v>
      </c>
      <c r="F25" s="46">
        <v>42708.47222222222</v>
      </c>
      <c r="G25" s="47" t="s">
        <v>59</v>
      </c>
      <c r="H25" s="47" t="s">
        <v>134</v>
      </c>
      <c r="I25" s="47" t="s">
        <v>135</v>
      </c>
      <c r="J25" s="47" t="s">
        <v>136</v>
      </c>
      <c r="K25" s="47" t="s">
        <v>137</v>
      </c>
      <c r="L25" s="47" t="s">
        <v>138</v>
      </c>
      <c r="M25" s="47" t="s">
        <v>139</v>
      </c>
      <c r="N25" s="47" t="s">
        <v>140</v>
      </c>
      <c r="O25" s="47" t="s">
        <v>141</v>
      </c>
      <c r="P25" s="47" t="s">
        <v>142</v>
      </c>
      <c r="Q25" s="48" t="s">
        <v>143</v>
      </c>
      <c r="R25" s="48" t="s">
        <v>144</v>
      </c>
      <c r="S25" s="49" t="s">
        <v>47</v>
      </c>
      <c r="T25" s="50" t="str">
        <f>IFS(W30=AA30,"Same Decision", TRUE, "Diff. Decisions")</f>
        <v>Same Decision</v>
      </c>
      <c r="U25" s="51" t="str">
        <f>IFS(X30=AB30,"Same Rationale", TRUE, "Different Rationale")</f>
        <v>Different Rationale</v>
      </c>
      <c r="V25" s="52" t="s">
        <v>50</v>
      </c>
      <c r="W25" s="53" t="s">
        <v>51</v>
      </c>
      <c r="X25" s="43" t="s">
        <v>52</v>
      </c>
      <c r="Y25" s="25">
        <v>2.0</v>
      </c>
      <c r="Z25" s="50" t="s">
        <v>53</v>
      </c>
      <c r="AA25" s="53" t="s">
        <v>51</v>
      </c>
      <c r="AB25" s="54"/>
      <c r="AC25" s="25">
        <v>3.0</v>
      </c>
      <c r="AD25" s="55" t="str">
        <f t="shared" ref="AD25:AD30" si="11">HYPERLINK("https://docs.google.com/document/d/1vgJGancMRWOC5fpG_XZKlmvZ036cG_5jw0TJteY-90E/edit","Brian's Review Sheet")</f>
        <v>Brian's Review Sheet</v>
      </c>
      <c r="AE25" s="297"/>
    </row>
    <row r="26" ht="138.0" customHeight="1">
      <c r="A26" s="42" t="s">
        <v>238</v>
      </c>
      <c r="B26" s="43" t="s">
        <v>239</v>
      </c>
      <c r="C26" s="44" t="s">
        <v>240</v>
      </c>
      <c r="D26" s="45" t="s">
        <v>241</v>
      </c>
      <c r="E26" s="46">
        <v>42349.208333333336</v>
      </c>
      <c r="F26" s="46">
        <v>43027.083333333336</v>
      </c>
      <c r="G26" s="47" t="s">
        <v>35</v>
      </c>
      <c r="H26" s="60" t="s">
        <v>242</v>
      </c>
      <c r="I26" s="47" t="s">
        <v>243</v>
      </c>
      <c r="J26" s="47" t="s">
        <v>244</v>
      </c>
      <c r="K26" s="47" t="s">
        <v>245</v>
      </c>
      <c r="L26" s="47" t="s">
        <v>246</v>
      </c>
      <c r="M26" s="47" t="s">
        <v>247</v>
      </c>
      <c r="N26" s="47" t="s">
        <v>248</v>
      </c>
      <c r="O26" s="47" t="s">
        <v>249</v>
      </c>
      <c r="P26" s="47" t="s">
        <v>250</v>
      </c>
      <c r="Q26" s="48" t="s">
        <v>251</v>
      </c>
      <c r="R26" s="48" t="s">
        <v>252</v>
      </c>
      <c r="S26" s="49" t="s">
        <v>47</v>
      </c>
      <c r="T26" s="50" t="str">
        <f t="shared" ref="T26:T27" si="12">IFS(W32=AA32,"Same Decision", TRUE, "Diff. Decisions")</f>
        <v>Same Decision</v>
      </c>
      <c r="U26" s="51" t="str">
        <f t="shared" ref="U26:U27" si="13">IFS(X32=AB32,"Same Rationale", TRUE, "Different Rationale")</f>
        <v>Different Rationale</v>
      </c>
      <c r="V26" s="52" t="s">
        <v>50</v>
      </c>
      <c r="W26" s="53" t="s">
        <v>51</v>
      </c>
      <c r="X26" s="43" t="s">
        <v>69</v>
      </c>
      <c r="Y26" s="25">
        <v>1.0</v>
      </c>
      <c r="Z26" s="50" t="s">
        <v>53</v>
      </c>
      <c r="AA26" s="53" t="s">
        <v>51</v>
      </c>
      <c r="AB26" s="54"/>
      <c r="AC26" s="25">
        <v>3.0</v>
      </c>
      <c r="AD26" s="55" t="str">
        <f t="shared" si="11"/>
        <v>Brian's Review Sheet</v>
      </c>
      <c r="AE26" s="297"/>
    </row>
    <row r="27" ht="138.0" customHeight="1">
      <c r="A27" s="42" t="s">
        <v>358</v>
      </c>
      <c r="B27" s="43" t="s">
        <v>359</v>
      </c>
      <c r="C27" s="44" t="s">
        <v>360</v>
      </c>
      <c r="D27" s="45" t="s">
        <v>120</v>
      </c>
      <c r="E27" s="44" t="s">
        <v>62</v>
      </c>
      <c r="F27" s="46">
        <v>42474.660416666666</v>
      </c>
      <c r="G27" s="47" t="s">
        <v>35</v>
      </c>
      <c r="H27" s="47" t="s">
        <v>361</v>
      </c>
      <c r="I27" s="47" t="s">
        <v>362</v>
      </c>
      <c r="J27" s="47" t="s">
        <v>363</v>
      </c>
      <c r="K27" s="47" t="s">
        <v>364</v>
      </c>
      <c r="L27" s="47" t="s">
        <v>365</v>
      </c>
      <c r="M27" s="47" t="s">
        <v>366</v>
      </c>
      <c r="N27" s="47" t="s">
        <v>367</v>
      </c>
      <c r="O27" s="47" t="s">
        <v>368</v>
      </c>
      <c r="P27" s="47" t="s">
        <v>369</v>
      </c>
      <c r="Q27" s="48" t="s">
        <v>370</v>
      </c>
      <c r="R27" s="48" t="s">
        <v>371</v>
      </c>
      <c r="S27" s="49" t="s">
        <v>47</v>
      </c>
      <c r="T27" s="56" t="str">
        <f t="shared" si="12"/>
        <v>Same Decision</v>
      </c>
      <c r="U27" s="57" t="str">
        <f t="shared" si="13"/>
        <v>Different Rationale</v>
      </c>
      <c r="V27" s="52" t="s">
        <v>50</v>
      </c>
      <c r="W27" s="53" t="s">
        <v>51</v>
      </c>
      <c r="X27" s="43"/>
      <c r="Y27" s="25">
        <v>2.0</v>
      </c>
      <c r="Z27" s="50" t="s">
        <v>53</v>
      </c>
      <c r="AA27" s="53" t="s">
        <v>51</v>
      </c>
      <c r="AB27" s="54"/>
      <c r="AC27" s="25">
        <v>3.0</v>
      </c>
      <c r="AD27" s="55" t="str">
        <f t="shared" si="11"/>
        <v>Brian's Review Sheet</v>
      </c>
      <c r="AE27" s="297"/>
    </row>
    <row r="28" ht="138.0" customHeight="1">
      <c r="A28" s="42" t="s">
        <v>438</v>
      </c>
      <c r="B28" s="43" t="s">
        <v>439</v>
      </c>
      <c r="C28" s="44" t="s">
        <v>440</v>
      </c>
      <c r="D28" s="45" t="s">
        <v>441</v>
      </c>
      <c r="E28" s="46">
        <v>42530.166666666664</v>
      </c>
      <c r="F28" s="46">
        <v>43607.646527777775</v>
      </c>
      <c r="G28" s="47" t="s">
        <v>35</v>
      </c>
      <c r="H28" s="47" t="s">
        <v>442</v>
      </c>
      <c r="I28" s="47" t="s">
        <v>443</v>
      </c>
      <c r="J28" s="47" t="s">
        <v>444</v>
      </c>
      <c r="K28" s="47" t="s">
        <v>445</v>
      </c>
      <c r="L28" s="47" t="s">
        <v>446</v>
      </c>
      <c r="M28" s="47" t="s">
        <v>447</v>
      </c>
      <c r="N28" s="47" t="s">
        <v>448</v>
      </c>
      <c r="O28" s="47" t="s">
        <v>449</v>
      </c>
      <c r="P28" s="60" t="s">
        <v>450</v>
      </c>
      <c r="Q28" s="48" t="s">
        <v>451</v>
      </c>
      <c r="R28" s="48" t="s">
        <v>452</v>
      </c>
      <c r="S28" s="49" t="s">
        <v>47</v>
      </c>
      <c r="T28" s="56" t="str">
        <f t="shared" ref="T28:T30" si="14">IFS(W33=AA33,"Same Decision", TRUE, "Diff. Decisions")</f>
        <v>Same Decision</v>
      </c>
      <c r="U28" s="57" t="str">
        <f t="shared" ref="U28:U30" si="15">IFS(X33=AB33,"Same Rationale", TRUE, "Different Rationale")</f>
        <v>Different Rationale</v>
      </c>
      <c r="V28" s="52" t="s">
        <v>50</v>
      </c>
      <c r="W28" s="53" t="s">
        <v>51</v>
      </c>
      <c r="X28" s="43" t="s">
        <v>69</v>
      </c>
      <c r="Y28" s="25">
        <v>2.0</v>
      </c>
      <c r="Z28" s="50" t="s">
        <v>53</v>
      </c>
      <c r="AA28" s="53" t="s">
        <v>51</v>
      </c>
      <c r="AB28" s="54"/>
      <c r="AC28" s="25">
        <v>3.0</v>
      </c>
      <c r="AD28" s="55" t="str">
        <f t="shared" si="11"/>
        <v>Brian's Review Sheet</v>
      </c>
      <c r="AE28" s="297"/>
    </row>
    <row r="29" ht="138.0" customHeight="1">
      <c r="A29" s="42" t="s">
        <v>463</v>
      </c>
      <c r="B29" s="43" t="s">
        <v>464</v>
      </c>
      <c r="C29" s="44" t="s">
        <v>465</v>
      </c>
      <c r="D29" s="45" t="s">
        <v>58</v>
      </c>
      <c r="E29" s="46">
        <v>42601.166666666664</v>
      </c>
      <c r="F29" s="46">
        <v>42898.603472222225</v>
      </c>
      <c r="G29" s="47" t="s">
        <v>35</v>
      </c>
      <c r="H29" s="47" t="s">
        <v>466</v>
      </c>
      <c r="I29" s="47" t="s">
        <v>467</v>
      </c>
      <c r="J29" s="47" t="s">
        <v>62</v>
      </c>
      <c r="K29" s="47" t="s">
        <v>468</v>
      </c>
      <c r="L29" s="47" t="s">
        <v>469</v>
      </c>
      <c r="M29" s="47" t="s">
        <v>470</v>
      </c>
      <c r="N29" s="47" t="s">
        <v>471</v>
      </c>
      <c r="O29" s="47" t="s">
        <v>472</v>
      </c>
      <c r="P29" s="47" t="s">
        <v>473</v>
      </c>
      <c r="Q29" s="48" t="s">
        <v>474</v>
      </c>
      <c r="R29" s="48" t="s">
        <v>86</v>
      </c>
      <c r="S29" s="49" t="s">
        <v>47</v>
      </c>
      <c r="T29" s="56" t="str">
        <f t="shared" si="14"/>
        <v>Same Decision</v>
      </c>
      <c r="U29" s="57" t="str">
        <f t="shared" si="15"/>
        <v>Different Rationale</v>
      </c>
      <c r="V29" s="52" t="s">
        <v>50</v>
      </c>
      <c r="W29" s="53" t="s">
        <v>51</v>
      </c>
      <c r="X29" s="43" t="s">
        <v>69</v>
      </c>
      <c r="Y29" s="25">
        <v>2.0</v>
      </c>
      <c r="Z29" s="50" t="s">
        <v>53</v>
      </c>
      <c r="AA29" s="53" t="s">
        <v>51</v>
      </c>
      <c r="AB29" s="54"/>
      <c r="AC29" s="25">
        <v>3.0</v>
      </c>
      <c r="AD29" s="55" t="str">
        <f t="shared" si="11"/>
        <v>Brian's Review Sheet</v>
      </c>
      <c r="AE29" s="297"/>
    </row>
    <row r="30" ht="138.0" customHeight="1">
      <c r="A30" s="42" t="s">
        <v>484</v>
      </c>
      <c r="B30" s="43" t="s">
        <v>485</v>
      </c>
      <c r="C30" s="44" t="s">
        <v>486</v>
      </c>
      <c r="D30" s="45" t="s">
        <v>120</v>
      </c>
      <c r="E30" s="44" t="s">
        <v>62</v>
      </c>
      <c r="F30" s="46">
        <v>42649.86666666667</v>
      </c>
      <c r="G30" s="47" t="s">
        <v>62</v>
      </c>
      <c r="H30" s="47" t="s">
        <v>487</v>
      </c>
      <c r="I30" s="47" t="s">
        <v>488</v>
      </c>
      <c r="J30" s="47" t="s">
        <v>489</v>
      </c>
      <c r="K30" s="47" t="s">
        <v>490</v>
      </c>
      <c r="L30" s="47" t="s">
        <v>491</v>
      </c>
      <c r="M30" s="47" t="s">
        <v>492</v>
      </c>
      <c r="N30" s="47" t="s">
        <v>493</v>
      </c>
      <c r="O30" s="47" t="s">
        <v>494</v>
      </c>
      <c r="P30" s="47" t="s">
        <v>495</v>
      </c>
      <c r="Q30" s="48" t="s">
        <v>496</v>
      </c>
      <c r="R30" s="48" t="s">
        <v>497</v>
      </c>
      <c r="S30" s="49" t="s">
        <v>47</v>
      </c>
      <c r="T30" s="56" t="str">
        <f t="shared" si="14"/>
        <v>Same Decision</v>
      </c>
      <c r="U30" s="57" t="str">
        <f t="shared" si="15"/>
        <v>Different Rationale</v>
      </c>
      <c r="V30" s="52" t="s">
        <v>50</v>
      </c>
      <c r="W30" s="53" t="s">
        <v>51</v>
      </c>
      <c r="X30" s="43" t="s">
        <v>72</v>
      </c>
      <c r="Y30" s="41"/>
      <c r="Z30" s="50" t="s">
        <v>53</v>
      </c>
      <c r="AA30" s="53" t="s">
        <v>51</v>
      </c>
      <c r="AB30" s="54"/>
      <c r="AC30" s="25">
        <v>3.0</v>
      </c>
      <c r="AD30" s="55" t="str">
        <f t="shared" si="11"/>
        <v>Brian's Review Sheet</v>
      </c>
      <c r="AE30" s="297"/>
    </row>
    <row r="31" ht="138.0" customHeight="1">
      <c r="A31" s="108" t="s">
        <v>566</v>
      </c>
      <c r="B31" s="43" t="s">
        <v>567</v>
      </c>
      <c r="C31" s="43" t="s">
        <v>568</v>
      </c>
      <c r="D31" s="109" t="s">
        <v>120</v>
      </c>
      <c r="E31" s="48">
        <v>42842.166666666664</v>
      </c>
      <c r="F31" s="48">
        <v>43688.4375</v>
      </c>
      <c r="G31" s="43" t="s">
        <v>35</v>
      </c>
      <c r="H31" s="43" t="s">
        <v>569</v>
      </c>
      <c r="I31" s="43" t="s">
        <v>570</v>
      </c>
      <c r="J31" s="43" t="s">
        <v>62</v>
      </c>
      <c r="K31" s="43" t="s">
        <v>571</v>
      </c>
      <c r="L31" s="110" t="s">
        <v>572</v>
      </c>
      <c r="M31" s="43" t="s">
        <v>573</v>
      </c>
      <c r="N31" s="43" t="s">
        <v>574</v>
      </c>
      <c r="O31" s="43" t="s">
        <v>575</v>
      </c>
      <c r="P31" s="142" t="s">
        <v>576</v>
      </c>
      <c r="Q31" s="43" t="s">
        <v>577</v>
      </c>
      <c r="R31" s="43" t="s">
        <v>578</v>
      </c>
      <c r="S31" s="111"/>
      <c r="T31" s="56" t="str">
        <f t="shared" ref="T31:T56" si="16">IFS(W31=AA31,"Same Decision", TRUE, "Diff. Decisions")</f>
        <v>Same Decision</v>
      </c>
      <c r="U31" s="57" t="str">
        <f t="shared" ref="U31:U56" si="17">IFS(X31=AB31,"Same Rationale", TRUE, "Different Rationale")</f>
        <v>Different Rationale</v>
      </c>
      <c r="V31" s="112" t="s">
        <v>524</v>
      </c>
      <c r="W31" s="53" t="s">
        <v>51</v>
      </c>
      <c r="X31" s="43" t="s">
        <v>72</v>
      </c>
      <c r="Y31" s="25">
        <v>2.0</v>
      </c>
      <c r="Z31" s="52" t="s">
        <v>50</v>
      </c>
      <c r="AA31" s="53" t="s">
        <v>51</v>
      </c>
      <c r="AB31" s="54"/>
      <c r="AC31" s="25">
        <v>3.0</v>
      </c>
      <c r="AD31" s="55" t="str">
        <f t="shared" ref="AD31:AD56" si="18">HYPERLINK("https://docs.google.com/document/d/1pSRoyrB8sXgVlZOkaxEcpRW3vl7yKjVe_ZJIhI7GlCg/edit","Emily's Protocol Word Doc")</f>
        <v>Emily's Protocol Word Doc</v>
      </c>
      <c r="AE31" s="297"/>
    </row>
    <row r="32" ht="138.0" customHeight="1">
      <c r="A32" s="108" t="s">
        <v>623</v>
      </c>
      <c r="B32" s="43" t="s">
        <v>624</v>
      </c>
      <c r="C32" s="43" t="s">
        <v>625</v>
      </c>
      <c r="D32" s="109" t="s">
        <v>120</v>
      </c>
      <c r="E32" s="48">
        <v>42656.166666666664</v>
      </c>
      <c r="F32" s="48">
        <v>42656.81180555555</v>
      </c>
      <c r="G32" s="43" t="s">
        <v>59</v>
      </c>
      <c r="H32" s="43" t="s">
        <v>626</v>
      </c>
      <c r="I32" s="43" t="s">
        <v>627</v>
      </c>
      <c r="J32" s="43" t="s">
        <v>62</v>
      </c>
      <c r="K32" s="43" t="s">
        <v>628</v>
      </c>
      <c r="L32" s="110" t="s">
        <v>629</v>
      </c>
      <c r="M32" s="43" t="s">
        <v>630</v>
      </c>
      <c r="N32" s="43" t="s">
        <v>631</v>
      </c>
      <c r="O32" s="43" t="s">
        <v>632</v>
      </c>
      <c r="P32" s="43" t="s">
        <v>633</v>
      </c>
      <c r="Q32" s="43" t="s">
        <v>634</v>
      </c>
      <c r="R32" s="43" t="s">
        <v>635</v>
      </c>
      <c r="S32" s="111"/>
      <c r="T32" s="56" t="str">
        <f t="shared" si="16"/>
        <v>Same Decision</v>
      </c>
      <c r="U32" s="57" t="str">
        <f t="shared" si="17"/>
        <v>Different Rationale</v>
      </c>
      <c r="V32" s="112" t="s">
        <v>524</v>
      </c>
      <c r="W32" s="53" t="s">
        <v>51</v>
      </c>
      <c r="X32" s="43" t="s">
        <v>72</v>
      </c>
      <c r="Y32" s="25">
        <v>3.0</v>
      </c>
      <c r="Z32" s="52" t="s">
        <v>50</v>
      </c>
      <c r="AA32" s="53" t="s">
        <v>51</v>
      </c>
      <c r="AB32" s="54"/>
      <c r="AC32" s="25">
        <v>3.0</v>
      </c>
      <c r="AD32" s="55" t="str">
        <f t="shared" si="18"/>
        <v>Emily's Protocol Word Doc</v>
      </c>
      <c r="AE32" s="297"/>
    </row>
    <row r="33" ht="138.0" customHeight="1">
      <c r="A33" s="108" t="s">
        <v>674</v>
      </c>
      <c r="B33" s="43" t="s">
        <v>675</v>
      </c>
      <c r="C33" s="43" t="s">
        <v>676</v>
      </c>
      <c r="D33" s="109" t="s">
        <v>677</v>
      </c>
      <c r="E33" s="48">
        <v>42818.166666666664</v>
      </c>
      <c r="F33" s="48">
        <v>43687.43819444445</v>
      </c>
      <c r="G33" s="43" t="s">
        <v>35</v>
      </c>
      <c r="H33" s="43" t="s">
        <v>678</v>
      </c>
      <c r="I33" s="43" t="s">
        <v>679</v>
      </c>
      <c r="J33" s="43" t="s">
        <v>680</v>
      </c>
      <c r="K33" s="43" t="s">
        <v>681</v>
      </c>
      <c r="L33" s="110" t="s">
        <v>682</v>
      </c>
      <c r="M33" s="43" t="s">
        <v>683</v>
      </c>
      <c r="N33" s="43" t="s">
        <v>684</v>
      </c>
      <c r="O33" s="43" t="s">
        <v>685</v>
      </c>
      <c r="P33" s="43" t="s">
        <v>686</v>
      </c>
      <c r="Q33" s="43" t="s">
        <v>687</v>
      </c>
      <c r="R33" s="43" t="s">
        <v>688</v>
      </c>
      <c r="S33" s="111"/>
      <c r="T33" s="56" t="str">
        <f t="shared" si="16"/>
        <v>Same Decision</v>
      </c>
      <c r="U33" s="57" t="str">
        <f t="shared" si="17"/>
        <v>Different Rationale</v>
      </c>
      <c r="V33" s="112" t="s">
        <v>524</v>
      </c>
      <c r="W33" s="53" t="s">
        <v>51</v>
      </c>
      <c r="X33" s="43" t="s">
        <v>52</v>
      </c>
      <c r="Y33" s="25">
        <v>2.0</v>
      </c>
      <c r="Z33" s="52" t="s">
        <v>50</v>
      </c>
      <c r="AA33" s="53" t="s">
        <v>51</v>
      </c>
      <c r="AB33" s="54"/>
      <c r="AC33" s="25">
        <v>3.0</v>
      </c>
      <c r="AD33" s="55" t="str">
        <f t="shared" si="18"/>
        <v>Emily's Protocol Word Doc</v>
      </c>
      <c r="AE33" s="297"/>
    </row>
    <row r="34" ht="138.0" customHeight="1">
      <c r="A34" s="108" t="s">
        <v>805</v>
      </c>
      <c r="B34" s="43" t="s">
        <v>806</v>
      </c>
      <c r="C34" s="43" t="s">
        <v>807</v>
      </c>
      <c r="D34" s="109" t="s">
        <v>597</v>
      </c>
      <c r="E34" s="48">
        <v>42803.208333333336</v>
      </c>
      <c r="F34" s="48">
        <v>43607.83611111111</v>
      </c>
      <c r="G34" s="43" t="s">
        <v>808</v>
      </c>
      <c r="H34" s="142" t="s">
        <v>809</v>
      </c>
      <c r="I34" s="43" t="s">
        <v>810</v>
      </c>
      <c r="J34" s="43" t="s">
        <v>811</v>
      </c>
      <c r="K34" s="43" t="s">
        <v>812</v>
      </c>
      <c r="L34" s="110" t="s">
        <v>813</v>
      </c>
      <c r="M34" s="43" t="s">
        <v>814</v>
      </c>
      <c r="N34" s="43" t="s">
        <v>815</v>
      </c>
      <c r="O34" s="43" t="s">
        <v>816</v>
      </c>
      <c r="P34" s="43" t="s">
        <v>817</v>
      </c>
      <c r="Q34" s="43" t="s">
        <v>818</v>
      </c>
      <c r="R34" s="43" t="s">
        <v>767</v>
      </c>
      <c r="S34" s="111"/>
      <c r="T34" s="56" t="str">
        <f t="shared" si="16"/>
        <v>Same Decision</v>
      </c>
      <c r="U34" s="57" t="str">
        <f t="shared" si="17"/>
        <v>Different Rationale</v>
      </c>
      <c r="V34" s="112" t="s">
        <v>524</v>
      </c>
      <c r="W34" s="53" t="s">
        <v>51</v>
      </c>
      <c r="X34" s="43" t="s">
        <v>72</v>
      </c>
      <c r="Y34" s="41"/>
      <c r="Z34" s="52" t="s">
        <v>50</v>
      </c>
      <c r="AA34" s="53" t="s">
        <v>51</v>
      </c>
      <c r="AB34" s="54"/>
      <c r="AC34" s="25">
        <v>3.0</v>
      </c>
      <c r="AD34" s="55" t="str">
        <f t="shared" si="18"/>
        <v>Emily's Protocol Word Doc</v>
      </c>
      <c r="AE34" s="297"/>
    </row>
    <row r="35" ht="138.0" customHeight="1">
      <c r="A35" s="108" t="s">
        <v>831</v>
      </c>
      <c r="B35" s="43" t="s">
        <v>832</v>
      </c>
      <c r="C35" s="43" t="s">
        <v>833</v>
      </c>
      <c r="D35" s="109" t="s">
        <v>834</v>
      </c>
      <c r="E35" s="48">
        <v>42892.166666666664</v>
      </c>
      <c r="F35" s="48">
        <v>43592.72777777778</v>
      </c>
      <c r="G35" s="43" t="s">
        <v>35</v>
      </c>
      <c r="H35" s="43" t="s">
        <v>835</v>
      </c>
      <c r="I35" s="43" t="s">
        <v>836</v>
      </c>
      <c r="J35" s="43" t="s">
        <v>62</v>
      </c>
      <c r="K35" s="43" t="s">
        <v>837</v>
      </c>
      <c r="L35" s="110" t="s">
        <v>838</v>
      </c>
      <c r="M35" s="43" t="s">
        <v>839</v>
      </c>
      <c r="N35" s="43" t="s">
        <v>840</v>
      </c>
      <c r="O35" s="43" t="s">
        <v>841</v>
      </c>
      <c r="P35" s="43" t="s">
        <v>842</v>
      </c>
      <c r="Q35" s="43" t="s">
        <v>843</v>
      </c>
      <c r="R35" s="43" t="s">
        <v>46</v>
      </c>
      <c r="S35" s="111"/>
      <c r="T35" s="56" t="str">
        <f t="shared" si="16"/>
        <v>Same Decision</v>
      </c>
      <c r="U35" s="57" t="str">
        <f t="shared" si="17"/>
        <v>Different Rationale</v>
      </c>
      <c r="V35" s="112" t="s">
        <v>524</v>
      </c>
      <c r="W35" s="53" t="s">
        <v>51</v>
      </c>
      <c r="X35" s="43" t="s">
        <v>72</v>
      </c>
      <c r="Y35" s="25">
        <v>2.0</v>
      </c>
      <c r="Z35" s="52" t="s">
        <v>50</v>
      </c>
      <c r="AA35" s="53" t="s">
        <v>51</v>
      </c>
      <c r="AB35" s="54"/>
      <c r="AC35" s="25">
        <v>3.0</v>
      </c>
      <c r="AD35" s="55" t="str">
        <f t="shared" si="18"/>
        <v>Emily's Protocol Word Doc</v>
      </c>
      <c r="AE35" s="297"/>
    </row>
    <row r="36" ht="138.0" customHeight="1">
      <c r="A36" s="108" t="s">
        <v>879</v>
      </c>
      <c r="B36" s="43" t="s">
        <v>880</v>
      </c>
      <c r="C36" s="43" t="s">
        <v>881</v>
      </c>
      <c r="D36" s="109" t="s">
        <v>882</v>
      </c>
      <c r="E36" s="48">
        <v>42909.166666666664</v>
      </c>
      <c r="F36" s="48">
        <v>42909.63402777778</v>
      </c>
      <c r="G36" s="43" t="s">
        <v>59</v>
      </c>
      <c r="H36" s="43" t="s">
        <v>883</v>
      </c>
      <c r="I36" s="43" t="s">
        <v>884</v>
      </c>
      <c r="J36" s="43" t="s">
        <v>885</v>
      </c>
      <c r="K36" s="43" t="s">
        <v>886</v>
      </c>
      <c r="L36" s="110" t="s">
        <v>887</v>
      </c>
      <c r="M36" s="43" t="s">
        <v>888</v>
      </c>
      <c r="N36" s="43" t="s">
        <v>889</v>
      </c>
      <c r="O36" s="43" t="s">
        <v>890</v>
      </c>
      <c r="P36" s="43" t="s">
        <v>891</v>
      </c>
      <c r="Q36" s="43" t="s">
        <v>892</v>
      </c>
      <c r="R36" s="43" t="s">
        <v>46</v>
      </c>
      <c r="S36" s="111"/>
      <c r="T36" s="56" t="str">
        <f t="shared" si="16"/>
        <v>Same Decision</v>
      </c>
      <c r="U36" s="57" t="str">
        <f t="shared" si="17"/>
        <v>Different Rationale</v>
      </c>
      <c r="V36" s="112" t="s">
        <v>524</v>
      </c>
      <c r="W36" s="53" t="s">
        <v>51</v>
      </c>
      <c r="X36" s="43" t="s">
        <v>52</v>
      </c>
      <c r="Y36" s="25">
        <v>1.0</v>
      </c>
      <c r="Z36" s="52" t="s">
        <v>50</v>
      </c>
      <c r="AA36" s="53" t="s">
        <v>51</v>
      </c>
      <c r="AB36" s="54"/>
      <c r="AC36" s="25">
        <v>3.0</v>
      </c>
      <c r="AD36" s="55" t="str">
        <f t="shared" si="18"/>
        <v>Emily's Protocol Word Doc</v>
      </c>
      <c r="AE36" s="297"/>
    </row>
    <row r="37" ht="138.0" customHeight="1">
      <c r="A37" s="108" t="s">
        <v>905</v>
      </c>
      <c r="B37" s="43" t="s">
        <v>906</v>
      </c>
      <c r="C37" s="43" t="s">
        <v>907</v>
      </c>
      <c r="D37" s="109" t="s">
        <v>859</v>
      </c>
      <c r="E37" s="48">
        <v>42783.208333333336</v>
      </c>
      <c r="F37" s="48">
        <v>42783.56805555556</v>
      </c>
      <c r="G37" s="43" t="s">
        <v>59</v>
      </c>
      <c r="H37" s="43" t="s">
        <v>908</v>
      </c>
      <c r="I37" s="43" t="s">
        <v>215</v>
      </c>
      <c r="J37" s="43" t="s">
        <v>909</v>
      </c>
      <c r="K37" s="43" t="s">
        <v>910</v>
      </c>
      <c r="L37" s="110" t="s">
        <v>911</v>
      </c>
      <c r="M37" s="43" t="s">
        <v>912</v>
      </c>
      <c r="N37" s="43" t="s">
        <v>913</v>
      </c>
      <c r="O37" s="43" t="s">
        <v>914</v>
      </c>
      <c r="P37" s="43" t="s">
        <v>915</v>
      </c>
      <c r="Q37" s="43" t="s">
        <v>916</v>
      </c>
      <c r="R37" s="43" t="s">
        <v>86</v>
      </c>
      <c r="S37" s="111"/>
      <c r="T37" s="56" t="str">
        <f t="shared" si="16"/>
        <v>Same Decision</v>
      </c>
      <c r="U37" s="57" t="str">
        <f t="shared" si="17"/>
        <v>Different Rationale</v>
      </c>
      <c r="V37" s="112" t="s">
        <v>524</v>
      </c>
      <c r="W37" s="53" t="s">
        <v>51</v>
      </c>
      <c r="X37" s="43" t="s">
        <v>72</v>
      </c>
      <c r="Y37" s="25">
        <v>1.0</v>
      </c>
      <c r="Z37" s="52" t="s">
        <v>50</v>
      </c>
      <c r="AA37" s="53" t="s">
        <v>51</v>
      </c>
      <c r="AB37" s="54"/>
      <c r="AC37" s="25">
        <v>3.0</v>
      </c>
      <c r="AD37" s="55" t="str">
        <f t="shared" si="18"/>
        <v>Emily's Protocol Word Doc</v>
      </c>
      <c r="AE37" s="297"/>
    </row>
    <row r="38" ht="138.0" customHeight="1">
      <c r="A38" s="108" t="s">
        <v>928</v>
      </c>
      <c r="B38" s="43" t="s">
        <v>929</v>
      </c>
      <c r="C38" s="43" t="s">
        <v>638</v>
      </c>
      <c r="D38" s="109" t="s">
        <v>639</v>
      </c>
      <c r="E38" s="48" t="s">
        <v>62</v>
      </c>
      <c r="F38" s="48">
        <v>42911.45138888889</v>
      </c>
      <c r="G38" s="43" t="s">
        <v>35</v>
      </c>
      <c r="H38" s="43" t="s">
        <v>930</v>
      </c>
      <c r="I38" s="43" t="s">
        <v>931</v>
      </c>
      <c r="J38" s="43" t="s">
        <v>62</v>
      </c>
      <c r="K38" s="43" t="s">
        <v>932</v>
      </c>
      <c r="L38" s="110" t="s">
        <v>933</v>
      </c>
      <c r="M38" s="43" t="s">
        <v>934</v>
      </c>
      <c r="N38" s="43" t="s">
        <v>935</v>
      </c>
      <c r="O38" s="43" t="s">
        <v>936</v>
      </c>
      <c r="P38" s="43" t="s">
        <v>937</v>
      </c>
      <c r="Q38" s="43" t="s">
        <v>938</v>
      </c>
      <c r="R38" s="43" t="s">
        <v>371</v>
      </c>
      <c r="S38" s="111"/>
      <c r="T38" s="56" t="str">
        <f t="shared" si="16"/>
        <v>Same Decision</v>
      </c>
      <c r="U38" s="57" t="str">
        <f t="shared" si="17"/>
        <v>Different Rationale</v>
      </c>
      <c r="V38" s="112" t="s">
        <v>524</v>
      </c>
      <c r="W38" s="53" t="s">
        <v>51</v>
      </c>
      <c r="X38" s="43" t="s">
        <v>72</v>
      </c>
      <c r="Y38" s="25">
        <v>3.0</v>
      </c>
      <c r="Z38" s="52" t="s">
        <v>50</v>
      </c>
      <c r="AA38" s="53" t="s">
        <v>51</v>
      </c>
      <c r="AB38" s="54"/>
      <c r="AC38" s="25">
        <v>3.0</v>
      </c>
      <c r="AD38" s="55" t="str">
        <f t="shared" si="18"/>
        <v>Emily's Protocol Word Doc</v>
      </c>
      <c r="AE38" s="297"/>
    </row>
    <row r="39" ht="138.0" customHeight="1">
      <c r="A39" s="108" t="s">
        <v>1024</v>
      </c>
      <c r="B39" s="43" t="s">
        <v>1025</v>
      </c>
      <c r="C39" s="43" t="s">
        <v>57</v>
      </c>
      <c r="D39" s="109" t="s">
        <v>58</v>
      </c>
      <c r="E39" s="48">
        <v>42894.166666666664</v>
      </c>
      <c r="F39" s="48">
        <v>43586.444444444445</v>
      </c>
      <c r="G39" s="43" t="s">
        <v>35</v>
      </c>
      <c r="H39" s="43" t="s">
        <v>1026</v>
      </c>
      <c r="I39" s="43" t="s">
        <v>1027</v>
      </c>
      <c r="J39" s="43" t="s">
        <v>62</v>
      </c>
      <c r="K39" s="43" t="s">
        <v>1028</v>
      </c>
      <c r="L39" s="110" t="s">
        <v>1029</v>
      </c>
      <c r="M39" s="43" t="s">
        <v>1030</v>
      </c>
      <c r="N39" s="43" t="s">
        <v>1031</v>
      </c>
      <c r="O39" s="43" t="s">
        <v>1032</v>
      </c>
      <c r="P39" s="43" t="s">
        <v>1033</v>
      </c>
      <c r="Q39" s="43" t="s">
        <v>1034</v>
      </c>
      <c r="R39" s="43" t="s">
        <v>767</v>
      </c>
      <c r="S39" s="111"/>
      <c r="T39" s="56" t="str">
        <f t="shared" si="16"/>
        <v>Same Decision</v>
      </c>
      <c r="U39" s="57" t="str">
        <f t="shared" si="17"/>
        <v>Different Rationale</v>
      </c>
      <c r="V39" s="112" t="s">
        <v>524</v>
      </c>
      <c r="W39" s="53" t="s">
        <v>51</v>
      </c>
      <c r="X39" s="43" t="s">
        <v>72</v>
      </c>
      <c r="Y39" s="41"/>
      <c r="Z39" s="52" t="s">
        <v>50</v>
      </c>
      <c r="AA39" s="53" t="s">
        <v>51</v>
      </c>
      <c r="AB39" s="54"/>
      <c r="AC39" s="25">
        <v>3.0</v>
      </c>
      <c r="AD39" s="55" t="str">
        <f t="shared" si="18"/>
        <v>Emily's Protocol Word Doc</v>
      </c>
      <c r="AE39" s="297"/>
    </row>
    <row r="40" ht="138.0" customHeight="1">
      <c r="A40" s="108" t="s">
        <v>1143</v>
      </c>
      <c r="B40" s="43" t="s">
        <v>1144</v>
      </c>
      <c r="C40" s="43" t="s">
        <v>1145</v>
      </c>
      <c r="D40" s="109" t="s">
        <v>1146</v>
      </c>
      <c r="E40" s="48" t="s">
        <v>62</v>
      </c>
      <c r="F40" s="48">
        <v>43286.65902777778</v>
      </c>
      <c r="G40" s="43" t="s">
        <v>35</v>
      </c>
      <c r="H40" s="43" t="s">
        <v>1147</v>
      </c>
      <c r="I40" s="43" t="s">
        <v>1148</v>
      </c>
      <c r="J40" s="43" t="s">
        <v>1149</v>
      </c>
      <c r="K40" s="43" t="s">
        <v>1150</v>
      </c>
      <c r="L40" s="110" t="s">
        <v>1151</v>
      </c>
      <c r="M40" s="43" t="s">
        <v>1152</v>
      </c>
      <c r="N40" s="43" t="s">
        <v>1153</v>
      </c>
      <c r="O40" s="43" t="s">
        <v>1154</v>
      </c>
      <c r="P40" s="142" t="s">
        <v>3127</v>
      </c>
      <c r="Q40" s="43" t="s">
        <v>62</v>
      </c>
      <c r="R40" s="43" t="s">
        <v>62</v>
      </c>
      <c r="S40" s="111"/>
      <c r="T40" s="56" t="str">
        <f t="shared" si="16"/>
        <v>Same Decision</v>
      </c>
      <c r="U40" s="57" t="str">
        <f t="shared" si="17"/>
        <v>Different Rationale</v>
      </c>
      <c r="V40" s="112" t="s">
        <v>524</v>
      </c>
      <c r="W40" s="53" t="s">
        <v>51</v>
      </c>
      <c r="X40" s="43" t="s">
        <v>72</v>
      </c>
      <c r="Y40" s="41"/>
      <c r="Z40" s="52" t="s">
        <v>50</v>
      </c>
      <c r="AA40" s="53" t="s">
        <v>51</v>
      </c>
      <c r="AB40" s="54"/>
      <c r="AC40" s="25">
        <v>3.0</v>
      </c>
      <c r="AD40" s="55" t="str">
        <f t="shared" si="18"/>
        <v>Emily's Protocol Word Doc</v>
      </c>
      <c r="AE40" s="297"/>
    </row>
    <row r="41" ht="138.0" customHeight="1">
      <c r="A41" s="108" t="s">
        <v>1168</v>
      </c>
      <c r="B41" s="43" t="s">
        <v>1169</v>
      </c>
      <c r="C41" s="43" t="s">
        <v>1170</v>
      </c>
      <c r="D41" s="109" t="s">
        <v>728</v>
      </c>
      <c r="E41" s="48" t="s">
        <v>62</v>
      </c>
      <c r="F41" s="48">
        <v>43195.45138888889</v>
      </c>
      <c r="G41" s="43" t="s">
        <v>35</v>
      </c>
      <c r="H41" s="43" t="s">
        <v>1171</v>
      </c>
      <c r="I41" s="43" t="s">
        <v>189</v>
      </c>
      <c r="J41" s="43" t="s">
        <v>1172</v>
      </c>
      <c r="K41" s="43" t="s">
        <v>1173</v>
      </c>
      <c r="L41" s="110" t="s">
        <v>1174</v>
      </c>
      <c r="M41" s="43" t="s">
        <v>1175</v>
      </c>
      <c r="N41" s="43" t="s">
        <v>1176</v>
      </c>
      <c r="O41" s="43" t="s">
        <v>1177</v>
      </c>
      <c r="P41" s="43" t="s">
        <v>1178</v>
      </c>
      <c r="Q41" s="43" t="s">
        <v>1179</v>
      </c>
      <c r="R41" s="43" t="s">
        <v>497</v>
      </c>
      <c r="S41" s="111"/>
      <c r="T41" s="56" t="str">
        <f t="shared" si="16"/>
        <v>Same Decision</v>
      </c>
      <c r="U41" s="57" t="str">
        <f t="shared" si="17"/>
        <v>Different Rationale</v>
      </c>
      <c r="V41" s="112" t="s">
        <v>524</v>
      </c>
      <c r="W41" s="53" t="s">
        <v>51</v>
      </c>
      <c r="X41" s="43" t="s">
        <v>72</v>
      </c>
      <c r="Y41" s="41"/>
      <c r="Z41" s="52" t="s">
        <v>50</v>
      </c>
      <c r="AA41" s="53" t="s">
        <v>51</v>
      </c>
      <c r="AB41" s="54"/>
      <c r="AC41" s="25">
        <v>3.0</v>
      </c>
      <c r="AD41" s="55" t="str">
        <f t="shared" si="18"/>
        <v>Emily's Protocol Word Doc</v>
      </c>
      <c r="AE41" s="297"/>
    </row>
    <row r="42" ht="138.0" customHeight="1">
      <c r="A42" s="108" t="s">
        <v>1239</v>
      </c>
      <c r="B42" s="43" t="s">
        <v>1240</v>
      </c>
      <c r="C42" s="43" t="s">
        <v>1241</v>
      </c>
      <c r="D42" s="109" t="s">
        <v>201</v>
      </c>
      <c r="E42" s="48">
        <v>43383.166666666664</v>
      </c>
      <c r="F42" s="48">
        <v>43606.84375</v>
      </c>
      <c r="G42" s="43" t="s">
        <v>35</v>
      </c>
      <c r="H42" s="43" t="s">
        <v>1242</v>
      </c>
      <c r="I42" s="43" t="s">
        <v>1243</v>
      </c>
      <c r="J42" s="43" t="s">
        <v>1244</v>
      </c>
      <c r="K42" s="43" t="s">
        <v>1245</v>
      </c>
      <c r="L42" s="110" t="s">
        <v>1246</v>
      </c>
      <c r="M42" s="43" t="s">
        <v>1247</v>
      </c>
      <c r="N42" s="43" t="s">
        <v>1248</v>
      </c>
      <c r="O42" s="43" t="s">
        <v>1249</v>
      </c>
      <c r="P42" s="43" t="s">
        <v>1250</v>
      </c>
      <c r="Q42" s="43" t="s">
        <v>1251</v>
      </c>
      <c r="R42" s="43" t="s">
        <v>1252</v>
      </c>
      <c r="S42" s="111"/>
      <c r="T42" s="56" t="str">
        <f t="shared" si="16"/>
        <v>Same Decision</v>
      </c>
      <c r="U42" s="57" t="str">
        <f t="shared" si="17"/>
        <v>Different Rationale</v>
      </c>
      <c r="V42" s="112" t="s">
        <v>524</v>
      </c>
      <c r="W42" s="53" t="s">
        <v>51</v>
      </c>
      <c r="X42" s="43" t="s">
        <v>52</v>
      </c>
      <c r="Y42" s="41"/>
      <c r="Z42" s="52" t="s">
        <v>50</v>
      </c>
      <c r="AA42" s="53" t="s">
        <v>51</v>
      </c>
      <c r="AB42" s="54"/>
      <c r="AC42" s="25">
        <v>3.0</v>
      </c>
      <c r="AD42" s="55" t="str">
        <f t="shared" si="18"/>
        <v>Emily's Protocol Word Doc</v>
      </c>
      <c r="AE42" s="297"/>
    </row>
    <row r="43" ht="138.0" customHeight="1">
      <c r="A43" s="108" t="s">
        <v>1289</v>
      </c>
      <c r="B43" s="43" t="s">
        <v>1290</v>
      </c>
      <c r="C43" s="43" t="s">
        <v>1291</v>
      </c>
      <c r="D43" s="109" t="s">
        <v>120</v>
      </c>
      <c r="E43" s="48" t="s">
        <v>62</v>
      </c>
      <c r="F43" s="48">
        <v>43125.97777777778</v>
      </c>
      <c r="G43" s="43" t="s">
        <v>35</v>
      </c>
      <c r="H43" s="43" t="s">
        <v>1292</v>
      </c>
      <c r="I43" s="43" t="s">
        <v>1293</v>
      </c>
      <c r="J43" s="43" t="s">
        <v>1294</v>
      </c>
      <c r="K43" s="43" t="s">
        <v>1295</v>
      </c>
      <c r="L43" s="110" t="s">
        <v>1296</v>
      </c>
      <c r="M43" s="43" t="s">
        <v>1297</v>
      </c>
      <c r="N43" s="43" t="s">
        <v>1298</v>
      </c>
      <c r="O43" s="43" t="s">
        <v>1299</v>
      </c>
      <c r="P43" s="43" t="s">
        <v>1300</v>
      </c>
      <c r="Q43" s="43" t="s">
        <v>1301</v>
      </c>
      <c r="R43" s="43" t="s">
        <v>552</v>
      </c>
      <c r="S43" s="111"/>
      <c r="T43" s="56" t="str">
        <f t="shared" si="16"/>
        <v>Same Decision</v>
      </c>
      <c r="U43" s="57" t="str">
        <f t="shared" si="17"/>
        <v>Different Rationale</v>
      </c>
      <c r="V43" s="112" t="s">
        <v>524</v>
      </c>
      <c r="W43" s="53" t="s">
        <v>51</v>
      </c>
      <c r="X43" s="43" t="s">
        <v>72</v>
      </c>
      <c r="Y43" s="41"/>
      <c r="Z43" s="52" t="s">
        <v>50</v>
      </c>
      <c r="AA43" s="53" t="s">
        <v>51</v>
      </c>
      <c r="AB43" s="54"/>
      <c r="AC43" s="25">
        <v>3.0</v>
      </c>
      <c r="AD43" s="55" t="str">
        <f t="shared" si="18"/>
        <v>Emily's Protocol Word Doc</v>
      </c>
      <c r="AE43" s="297"/>
    </row>
    <row r="44" ht="138.0" customHeight="1">
      <c r="A44" s="108" t="s">
        <v>1314</v>
      </c>
      <c r="B44" s="43" t="s">
        <v>1315</v>
      </c>
      <c r="C44" s="43" t="s">
        <v>1316</v>
      </c>
      <c r="D44" s="109" t="s">
        <v>756</v>
      </c>
      <c r="E44" s="48">
        <v>43251.166666666664</v>
      </c>
      <c r="F44" s="48">
        <v>43592.63402777778</v>
      </c>
      <c r="G44" s="43" t="s">
        <v>59</v>
      </c>
      <c r="H44" s="43" t="s">
        <v>1317</v>
      </c>
      <c r="I44" s="43" t="s">
        <v>215</v>
      </c>
      <c r="J44" s="43" t="s">
        <v>1318</v>
      </c>
      <c r="K44" s="43" t="s">
        <v>1319</v>
      </c>
      <c r="L44" s="110" t="s">
        <v>1320</v>
      </c>
      <c r="M44" s="43" t="s">
        <v>1321</v>
      </c>
      <c r="N44" s="43" t="s">
        <v>1322</v>
      </c>
      <c r="O44" s="43" t="s">
        <v>1323</v>
      </c>
      <c r="P44" s="43" t="s">
        <v>1324</v>
      </c>
      <c r="Q44" s="43" t="s">
        <v>1325</v>
      </c>
      <c r="R44" s="43" t="s">
        <v>1326</v>
      </c>
      <c r="S44" s="111"/>
      <c r="T44" s="56" t="str">
        <f t="shared" si="16"/>
        <v>Same Decision</v>
      </c>
      <c r="U44" s="57" t="str">
        <f t="shared" si="17"/>
        <v>Different Rationale</v>
      </c>
      <c r="V44" s="112" t="s">
        <v>524</v>
      </c>
      <c r="W44" s="53" t="s">
        <v>51</v>
      </c>
      <c r="X44" s="43" t="s">
        <v>72</v>
      </c>
      <c r="Y44" s="41"/>
      <c r="Z44" s="52" t="s">
        <v>50</v>
      </c>
      <c r="AA44" s="53" t="s">
        <v>51</v>
      </c>
      <c r="AB44" s="54"/>
      <c r="AC44" s="25">
        <v>3.0</v>
      </c>
      <c r="AD44" s="55" t="str">
        <f t="shared" si="18"/>
        <v>Emily's Protocol Word Doc</v>
      </c>
      <c r="AE44" s="297"/>
    </row>
    <row r="45" ht="138.0" customHeight="1">
      <c r="A45" s="108" t="s">
        <v>1339</v>
      </c>
      <c r="B45" s="43" t="s">
        <v>1340</v>
      </c>
      <c r="C45" s="43" t="s">
        <v>1341</v>
      </c>
      <c r="D45" s="109" t="s">
        <v>160</v>
      </c>
      <c r="E45" s="48">
        <v>43255.166666666664</v>
      </c>
      <c r="F45" s="48">
        <v>43257.54722222222</v>
      </c>
      <c r="G45" s="43" t="s">
        <v>59</v>
      </c>
      <c r="H45" s="43" t="s">
        <v>1342</v>
      </c>
      <c r="I45" s="43" t="s">
        <v>1343</v>
      </c>
      <c r="J45" s="43" t="s">
        <v>1344</v>
      </c>
      <c r="K45" s="43" t="s">
        <v>1345</v>
      </c>
      <c r="L45" s="110" t="s">
        <v>1346</v>
      </c>
      <c r="M45" s="43" t="s">
        <v>1347</v>
      </c>
      <c r="N45" s="43" t="s">
        <v>1348</v>
      </c>
      <c r="O45" s="43" t="s">
        <v>1349</v>
      </c>
      <c r="P45" s="43" t="s">
        <v>1350</v>
      </c>
      <c r="Q45" s="43" t="s">
        <v>1351</v>
      </c>
      <c r="R45" s="43" t="s">
        <v>86</v>
      </c>
      <c r="S45" s="111"/>
      <c r="T45" s="56" t="str">
        <f t="shared" si="16"/>
        <v>Same Decision</v>
      </c>
      <c r="U45" s="57" t="str">
        <f t="shared" si="17"/>
        <v>Different Rationale</v>
      </c>
      <c r="V45" s="112" t="s">
        <v>524</v>
      </c>
      <c r="W45" s="53" t="s">
        <v>51</v>
      </c>
      <c r="X45" s="43" t="s">
        <v>72</v>
      </c>
      <c r="Y45" s="41"/>
      <c r="Z45" s="52" t="s">
        <v>50</v>
      </c>
      <c r="AA45" s="53" t="s">
        <v>51</v>
      </c>
      <c r="AB45" s="54"/>
      <c r="AC45" s="25">
        <v>3.0</v>
      </c>
      <c r="AD45" s="55" t="str">
        <f t="shared" si="18"/>
        <v>Emily's Protocol Word Doc</v>
      </c>
      <c r="AE45" s="297"/>
    </row>
    <row r="46" ht="138.0" customHeight="1">
      <c r="A46" s="108" t="s">
        <v>1363</v>
      </c>
      <c r="B46" s="43" t="s">
        <v>1364</v>
      </c>
      <c r="C46" s="43" t="s">
        <v>1365</v>
      </c>
      <c r="D46" s="109" t="s">
        <v>1366</v>
      </c>
      <c r="E46" s="48" t="s">
        <v>62</v>
      </c>
      <c r="F46" s="48">
        <v>43464.493055555555</v>
      </c>
      <c r="G46" s="43" t="s">
        <v>59</v>
      </c>
      <c r="H46" s="43" t="s">
        <v>1367</v>
      </c>
      <c r="I46" s="43" t="s">
        <v>1368</v>
      </c>
      <c r="J46" s="43" t="s">
        <v>1369</v>
      </c>
      <c r="K46" s="43" t="s">
        <v>1370</v>
      </c>
      <c r="L46" s="110" t="s">
        <v>1371</v>
      </c>
      <c r="M46" s="43" t="s">
        <v>1372</v>
      </c>
      <c r="N46" s="43" t="s">
        <v>1373</v>
      </c>
      <c r="O46" s="43" t="s">
        <v>1374</v>
      </c>
      <c r="P46" s="43" t="s">
        <v>1375</v>
      </c>
      <c r="Q46" s="43" t="s">
        <v>1376</v>
      </c>
      <c r="R46" s="43" t="s">
        <v>86</v>
      </c>
      <c r="S46" s="111"/>
      <c r="T46" s="56" t="str">
        <f t="shared" si="16"/>
        <v>Same Decision</v>
      </c>
      <c r="U46" s="57" t="str">
        <f t="shared" si="17"/>
        <v>Different Rationale</v>
      </c>
      <c r="V46" s="112" t="s">
        <v>524</v>
      </c>
      <c r="W46" s="53" t="s">
        <v>51</v>
      </c>
      <c r="X46" s="43" t="s">
        <v>72</v>
      </c>
      <c r="Y46" s="41"/>
      <c r="Z46" s="52" t="s">
        <v>50</v>
      </c>
      <c r="AA46" s="53" t="s">
        <v>51</v>
      </c>
      <c r="AB46" s="54"/>
      <c r="AC46" s="25">
        <v>3.0</v>
      </c>
      <c r="AD46" s="55" t="str">
        <f t="shared" si="18"/>
        <v>Emily's Protocol Word Doc</v>
      </c>
      <c r="AE46" s="297"/>
    </row>
    <row r="47" ht="138.0" customHeight="1">
      <c r="A47" s="108" t="s">
        <v>1411</v>
      </c>
      <c r="B47" s="43" t="s">
        <v>1412</v>
      </c>
      <c r="C47" s="43" t="s">
        <v>1413</v>
      </c>
      <c r="D47" s="109" t="s">
        <v>742</v>
      </c>
      <c r="E47" s="48">
        <v>43269.166666666664</v>
      </c>
      <c r="F47" s="48">
        <v>43563.56805555556</v>
      </c>
      <c r="G47" s="43" t="s">
        <v>35</v>
      </c>
      <c r="H47" s="142" t="s">
        <v>3128</v>
      </c>
      <c r="I47" s="43" t="s">
        <v>1415</v>
      </c>
      <c r="J47" s="43" t="s">
        <v>62</v>
      </c>
      <c r="K47" s="43" t="s">
        <v>1416</v>
      </c>
      <c r="L47" s="110" t="s">
        <v>1417</v>
      </c>
      <c r="M47" s="43" t="s">
        <v>1418</v>
      </c>
      <c r="N47" s="43" t="s">
        <v>1419</v>
      </c>
      <c r="O47" s="43" t="s">
        <v>1420</v>
      </c>
      <c r="P47" s="43" t="s">
        <v>1421</v>
      </c>
      <c r="Q47" s="43" t="s">
        <v>1422</v>
      </c>
      <c r="R47" s="43" t="s">
        <v>1423</v>
      </c>
      <c r="S47" s="111"/>
      <c r="T47" s="56" t="str">
        <f t="shared" si="16"/>
        <v>Same Decision</v>
      </c>
      <c r="U47" s="57" t="str">
        <f t="shared" si="17"/>
        <v>Different Rationale</v>
      </c>
      <c r="V47" s="112" t="s">
        <v>524</v>
      </c>
      <c r="W47" s="53" t="s">
        <v>51</v>
      </c>
      <c r="X47" s="43" t="s">
        <v>72</v>
      </c>
      <c r="Y47" s="41"/>
      <c r="Z47" s="52" t="s">
        <v>50</v>
      </c>
      <c r="AA47" s="53" t="s">
        <v>51</v>
      </c>
      <c r="AB47" s="54"/>
      <c r="AC47" s="25">
        <v>3.0</v>
      </c>
      <c r="AD47" s="55" t="str">
        <f t="shared" si="18"/>
        <v>Emily's Protocol Word Doc</v>
      </c>
      <c r="AE47" s="297"/>
    </row>
    <row r="48" ht="138.0" customHeight="1">
      <c r="A48" s="108" t="s">
        <v>1435</v>
      </c>
      <c r="B48" s="43" t="s">
        <v>1436</v>
      </c>
      <c r="C48" s="43" t="s">
        <v>1437</v>
      </c>
      <c r="D48" s="109" t="s">
        <v>201</v>
      </c>
      <c r="E48" s="48" t="s">
        <v>62</v>
      </c>
      <c r="F48" s="48">
        <v>43262.69513888889</v>
      </c>
      <c r="G48" s="43" t="s">
        <v>59</v>
      </c>
      <c r="H48" s="43" t="s">
        <v>1438</v>
      </c>
      <c r="I48" s="43" t="s">
        <v>1439</v>
      </c>
      <c r="J48" s="43" t="s">
        <v>1440</v>
      </c>
      <c r="K48" s="43" t="s">
        <v>1441</v>
      </c>
      <c r="L48" s="110" t="s">
        <v>1442</v>
      </c>
      <c r="M48" s="43" t="s">
        <v>1443</v>
      </c>
      <c r="N48" s="43" t="s">
        <v>1444</v>
      </c>
      <c r="O48" s="43" t="s">
        <v>1445</v>
      </c>
      <c r="P48" s="43" t="s">
        <v>1446</v>
      </c>
      <c r="Q48" s="43" t="s">
        <v>1447</v>
      </c>
      <c r="R48" s="43" t="s">
        <v>86</v>
      </c>
      <c r="S48" s="111"/>
      <c r="T48" s="56" t="str">
        <f t="shared" si="16"/>
        <v>Same Decision</v>
      </c>
      <c r="U48" s="57" t="str">
        <f t="shared" si="17"/>
        <v>Different Rationale</v>
      </c>
      <c r="V48" s="112" t="s">
        <v>524</v>
      </c>
      <c r="W48" s="53" t="s">
        <v>51</v>
      </c>
      <c r="X48" s="43" t="s">
        <v>72</v>
      </c>
      <c r="Y48" s="41"/>
      <c r="Z48" s="52" t="s">
        <v>50</v>
      </c>
      <c r="AA48" s="53" t="s">
        <v>51</v>
      </c>
      <c r="AB48" s="54"/>
      <c r="AC48" s="25">
        <v>3.0</v>
      </c>
      <c r="AD48" s="55" t="str">
        <f t="shared" si="18"/>
        <v>Emily's Protocol Word Doc</v>
      </c>
      <c r="AE48" s="297"/>
    </row>
    <row r="49" ht="138.0" customHeight="1">
      <c r="A49" s="108" t="s">
        <v>1606</v>
      </c>
      <c r="B49" s="43" t="s">
        <v>1607</v>
      </c>
      <c r="C49" s="43" t="s">
        <v>1608</v>
      </c>
      <c r="D49" s="109" t="s">
        <v>756</v>
      </c>
      <c r="E49" s="48">
        <v>43432.208333333336</v>
      </c>
      <c r="F49" s="48">
        <v>43432.58541666667</v>
      </c>
      <c r="G49" s="43" t="s">
        <v>59</v>
      </c>
      <c r="H49" s="43" t="s">
        <v>1609</v>
      </c>
      <c r="I49" s="43" t="s">
        <v>1610</v>
      </c>
      <c r="J49" s="43" t="s">
        <v>62</v>
      </c>
      <c r="K49" s="43" t="s">
        <v>1611</v>
      </c>
      <c r="L49" s="110" t="s">
        <v>1612</v>
      </c>
      <c r="M49" s="43" t="s">
        <v>1613</v>
      </c>
      <c r="N49" s="43" t="s">
        <v>1614</v>
      </c>
      <c r="O49" s="43" t="s">
        <v>1615</v>
      </c>
      <c r="P49" s="43" t="s">
        <v>1616</v>
      </c>
      <c r="Q49" s="43" t="s">
        <v>1617</v>
      </c>
      <c r="R49" s="43" t="s">
        <v>86</v>
      </c>
      <c r="S49" s="111"/>
      <c r="T49" s="56" t="str">
        <f t="shared" si="16"/>
        <v>Same Decision</v>
      </c>
      <c r="U49" s="57" t="str">
        <f t="shared" si="17"/>
        <v>Different Rationale</v>
      </c>
      <c r="V49" s="112" t="s">
        <v>524</v>
      </c>
      <c r="W49" s="53" t="s">
        <v>51</v>
      </c>
      <c r="X49" s="43" t="s">
        <v>72</v>
      </c>
      <c r="Y49" s="41"/>
      <c r="Z49" s="52" t="s">
        <v>50</v>
      </c>
      <c r="AA49" s="53" t="s">
        <v>51</v>
      </c>
      <c r="AB49" s="54"/>
      <c r="AC49" s="25">
        <v>3.0</v>
      </c>
      <c r="AD49" s="55" t="str">
        <f t="shared" si="18"/>
        <v>Emily's Protocol Word Doc</v>
      </c>
      <c r="AE49" s="297"/>
    </row>
    <row r="50" ht="138.0" customHeight="1">
      <c r="A50" s="108" t="s">
        <v>1629</v>
      </c>
      <c r="B50" s="43" t="s">
        <v>1630</v>
      </c>
      <c r="C50" s="43" t="s">
        <v>1631</v>
      </c>
      <c r="D50" s="109" t="s">
        <v>90</v>
      </c>
      <c r="E50" s="48">
        <v>43592.166666666664</v>
      </c>
      <c r="F50" s="48">
        <v>43605.808333333334</v>
      </c>
      <c r="G50" s="43" t="s">
        <v>35</v>
      </c>
      <c r="H50" s="43" t="s">
        <v>1632</v>
      </c>
      <c r="I50" s="43" t="s">
        <v>1633</v>
      </c>
      <c r="J50" s="43" t="s">
        <v>1634</v>
      </c>
      <c r="K50" s="43" t="s">
        <v>1635</v>
      </c>
      <c r="L50" s="110" t="s">
        <v>1636</v>
      </c>
      <c r="M50" s="43" t="s">
        <v>1637</v>
      </c>
      <c r="N50" s="43" t="s">
        <v>1638</v>
      </c>
      <c r="O50" s="43" t="s">
        <v>1639</v>
      </c>
      <c r="P50" s="43" t="s">
        <v>1640</v>
      </c>
      <c r="Q50" s="43" t="s">
        <v>1641</v>
      </c>
      <c r="R50" s="43" t="s">
        <v>1326</v>
      </c>
      <c r="S50" s="111"/>
      <c r="T50" s="56" t="str">
        <f t="shared" si="16"/>
        <v>Same Decision</v>
      </c>
      <c r="U50" s="57" t="str">
        <f t="shared" si="17"/>
        <v>Different Rationale</v>
      </c>
      <c r="V50" s="112" t="s">
        <v>524</v>
      </c>
      <c r="W50" s="53" t="s">
        <v>51</v>
      </c>
      <c r="X50" s="43" t="s">
        <v>72</v>
      </c>
      <c r="Y50" s="41"/>
      <c r="Z50" s="52" t="s">
        <v>50</v>
      </c>
      <c r="AA50" s="53" t="s">
        <v>51</v>
      </c>
      <c r="AB50" s="54"/>
      <c r="AC50" s="25">
        <v>3.0</v>
      </c>
      <c r="AD50" s="55" t="str">
        <f t="shared" si="18"/>
        <v>Emily's Protocol Word Doc</v>
      </c>
      <c r="AE50" s="297"/>
    </row>
    <row r="51" ht="138.0" customHeight="1">
      <c r="A51" s="108" t="s">
        <v>1654</v>
      </c>
      <c r="B51" s="43" t="s">
        <v>1655</v>
      </c>
      <c r="C51" s="43" t="s">
        <v>1656</v>
      </c>
      <c r="D51" s="109" t="s">
        <v>756</v>
      </c>
      <c r="E51" s="48" t="s">
        <v>62</v>
      </c>
      <c r="F51" s="48">
        <v>43430.575694444444</v>
      </c>
      <c r="G51" s="43" t="s">
        <v>35</v>
      </c>
      <c r="H51" s="43" t="s">
        <v>1657</v>
      </c>
      <c r="I51" s="43" t="s">
        <v>1658</v>
      </c>
      <c r="J51" s="43" t="s">
        <v>62</v>
      </c>
      <c r="K51" s="43" t="s">
        <v>1659</v>
      </c>
      <c r="L51" s="110" t="s">
        <v>1660</v>
      </c>
      <c r="M51" s="43" t="s">
        <v>1661</v>
      </c>
      <c r="N51" s="43" t="s">
        <v>1662</v>
      </c>
      <c r="O51" s="43" t="s">
        <v>1663</v>
      </c>
      <c r="P51" s="43" t="s">
        <v>1664</v>
      </c>
      <c r="Q51" s="43" t="s">
        <v>1665</v>
      </c>
      <c r="R51" s="43" t="s">
        <v>371</v>
      </c>
      <c r="S51" s="111"/>
      <c r="T51" s="56" t="str">
        <f t="shared" si="16"/>
        <v>Same Decision</v>
      </c>
      <c r="U51" s="57" t="str">
        <f t="shared" si="17"/>
        <v>Different Rationale</v>
      </c>
      <c r="V51" s="112" t="s">
        <v>524</v>
      </c>
      <c r="W51" s="53" t="s">
        <v>51</v>
      </c>
      <c r="X51" s="43" t="s">
        <v>72</v>
      </c>
      <c r="Y51" s="41"/>
      <c r="Z51" s="52" t="s">
        <v>50</v>
      </c>
      <c r="AA51" s="53" t="s">
        <v>51</v>
      </c>
      <c r="AB51" s="54"/>
      <c r="AC51" s="25">
        <v>3.0</v>
      </c>
      <c r="AD51" s="55" t="str">
        <f t="shared" si="18"/>
        <v>Emily's Protocol Word Doc</v>
      </c>
      <c r="AE51" s="297"/>
    </row>
    <row r="52" ht="138.0" customHeight="1">
      <c r="A52" s="108" t="s">
        <v>1751</v>
      </c>
      <c r="B52" s="43" t="s">
        <v>1752</v>
      </c>
      <c r="C52" s="43" t="s">
        <v>1753</v>
      </c>
      <c r="D52" s="109" t="s">
        <v>597</v>
      </c>
      <c r="E52" s="48">
        <v>43605.166666666664</v>
      </c>
      <c r="F52" s="48">
        <v>43605.82013888889</v>
      </c>
      <c r="G52" s="43" t="s">
        <v>35</v>
      </c>
      <c r="H52" s="43" t="s">
        <v>1754</v>
      </c>
      <c r="I52" s="43" t="s">
        <v>1755</v>
      </c>
      <c r="J52" s="43" t="s">
        <v>1756</v>
      </c>
      <c r="K52" s="43" t="s">
        <v>1757</v>
      </c>
      <c r="L52" s="110" t="s">
        <v>1758</v>
      </c>
      <c r="M52" s="43" t="s">
        <v>1759</v>
      </c>
      <c r="N52" s="43" t="s">
        <v>1760</v>
      </c>
      <c r="O52" s="43" t="s">
        <v>1761</v>
      </c>
      <c r="P52" s="43" t="s">
        <v>1762</v>
      </c>
      <c r="Q52" s="43" t="s">
        <v>1763</v>
      </c>
      <c r="R52" s="43" t="s">
        <v>144</v>
      </c>
      <c r="S52" s="111"/>
      <c r="T52" s="56" t="str">
        <f t="shared" si="16"/>
        <v>Same Decision</v>
      </c>
      <c r="U52" s="57" t="str">
        <f t="shared" si="17"/>
        <v>Different Rationale</v>
      </c>
      <c r="V52" s="112" t="s">
        <v>524</v>
      </c>
      <c r="W52" s="53" t="s">
        <v>51</v>
      </c>
      <c r="X52" s="43" t="s">
        <v>72</v>
      </c>
      <c r="Y52" s="41"/>
      <c r="Z52" s="52" t="s">
        <v>50</v>
      </c>
      <c r="AA52" s="53" t="s">
        <v>51</v>
      </c>
      <c r="AB52" s="54"/>
      <c r="AC52" s="25">
        <v>3.0</v>
      </c>
      <c r="AD52" s="55" t="str">
        <f t="shared" si="18"/>
        <v>Emily's Protocol Word Doc</v>
      </c>
      <c r="AE52" s="297"/>
    </row>
    <row r="53" ht="138.0" customHeight="1">
      <c r="A53" s="108" t="s">
        <v>1777</v>
      </c>
      <c r="B53" s="43" t="s">
        <v>1778</v>
      </c>
      <c r="C53" s="43" t="s">
        <v>1779</v>
      </c>
      <c r="D53" s="109" t="s">
        <v>528</v>
      </c>
      <c r="E53" s="48">
        <v>43451.208333333336</v>
      </c>
      <c r="F53" s="48">
        <v>43451.635416666664</v>
      </c>
      <c r="G53" s="43" t="s">
        <v>59</v>
      </c>
      <c r="H53" s="43" t="s">
        <v>1780</v>
      </c>
      <c r="I53" s="43" t="s">
        <v>1781</v>
      </c>
      <c r="J53" s="43" t="s">
        <v>62</v>
      </c>
      <c r="K53" s="43" t="s">
        <v>1782</v>
      </c>
      <c r="L53" s="110" t="s">
        <v>1783</v>
      </c>
      <c r="M53" s="43" t="s">
        <v>1784</v>
      </c>
      <c r="N53" s="43" t="s">
        <v>1785</v>
      </c>
      <c r="O53" s="43" t="s">
        <v>1786</v>
      </c>
      <c r="P53" s="43" t="s">
        <v>1787</v>
      </c>
      <c r="Q53" s="43" t="s">
        <v>1788</v>
      </c>
      <c r="R53" s="43" t="s">
        <v>144</v>
      </c>
      <c r="S53" s="111"/>
      <c r="T53" s="56" t="str">
        <f t="shared" si="16"/>
        <v>Same Decision</v>
      </c>
      <c r="U53" s="57" t="str">
        <f t="shared" si="17"/>
        <v>Different Rationale</v>
      </c>
      <c r="V53" s="112" t="s">
        <v>524</v>
      </c>
      <c r="W53" s="53" t="s">
        <v>51</v>
      </c>
      <c r="X53" s="43" t="s">
        <v>72</v>
      </c>
      <c r="Y53" s="41"/>
      <c r="Z53" s="52" t="s">
        <v>50</v>
      </c>
      <c r="AA53" s="53" t="s">
        <v>51</v>
      </c>
      <c r="AB53" s="54"/>
      <c r="AC53" s="25">
        <v>3.0</v>
      </c>
      <c r="AD53" s="55" t="str">
        <f t="shared" si="18"/>
        <v>Emily's Protocol Word Doc</v>
      </c>
      <c r="AE53" s="297"/>
    </row>
    <row r="54" ht="138.0" customHeight="1">
      <c r="A54" s="108" t="s">
        <v>1789</v>
      </c>
      <c r="B54" s="43" t="s">
        <v>1790</v>
      </c>
      <c r="C54" s="43" t="s">
        <v>1791</v>
      </c>
      <c r="D54" s="109" t="s">
        <v>58</v>
      </c>
      <c r="E54" s="48">
        <v>43591.166666666664</v>
      </c>
      <c r="F54" s="48">
        <v>43591.70416666667</v>
      </c>
      <c r="G54" s="43" t="s">
        <v>59</v>
      </c>
      <c r="H54" s="43" t="s">
        <v>1792</v>
      </c>
      <c r="I54" s="43" t="s">
        <v>1793</v>
      </c>
      <c r="J54" s="43" t="s">
        <v>62</v>
      </c>
      <c r="K54" s="43" t="s">
        <v>1794</v>
      </c>
      <c r="L54" s="110" t="s">
        <v>1795</v>
      </c>
      <c r="M54" s="43" t="s">
        <v>1796</v>
      </c>
      <c r="N54" s="43" t="s">
        <v>1797</v>
      </c>
      <c r="O54" s="43" t="s">
        <v>1798</v>
      </c>
      <c r="P54" s="43" t="s">
        <v>1799</v>
      </c>
      <c r="Q54" s="43" t="s">
        <v>1800</v>
      </c>
      <c r="R54" s="43" t="s">
        <v>86</v>
      </c>
      <c r="S54" s="111"/>
      <c r="T54" s="56" t="str">
        <f t="shared" si="16"/>
        <v>Same Decision</v>
      </c>
      <c r="U54" s="57" t="str">
        <f t="shared" si="17"/>
        <v>Different Rationale</v>
      </c>
      <c r="V54" s="112" t="s">
        <v>524</v>
      </c>
      <c r="W54" s="53" t="s">
        <v>51</v>
      </c>
      <c r="X54" s="43" t="s">
        <v>72</v>
      </c>
      <c r="Y54" s="41"/>
      <c r="Z54" s="52" t="s">
        <v>50</v>
      </c>
      <c r="AA54" s="53" t="s">
        <v>51</v>
      </c>
      <c r="AB54" s="54"/>
      <c r="AC54" s="25">
        <v>3.0</v>
      </c>
      <c r="AD54" s="55" t="str">
        <f t="shared" si="18"/>
        <v>Emily's Protocol Word Doc</v>
      </c>
      <c r="AE54" s="297"/>
    </row>
    <row r="55" ht="138.0" customHeight="1">
      <c r="A55" s="108" t="s">
        <v>1801</v>
      </c>
      <c r="B55" s="43" t="s">
        <v>1802</v>
      </c>
      <c r="C55" s="43" t="s">
        <v>1803</v>
      </c>
      <c r="D55" s="109" t="s">
        <v>90</v>
      </c>
      <c r="E55" s="48">
        <v>43602.166666666664</v>
      </c>
      <c r="F55" s="48">
        <v>43602.61041666667</v>
      </c>
      <c r="G55" s="43" t="s">
        <v>59</v>
      </c>
      <c r="H55" s="43" t="s">
        <v>1804</v>
      </c>
      <c r="I55" s="43" t="s">
        <v>1805</v>
      </c>
      <c r="J55" s="43" t="s">
        <v>1806</v>
      </c>
      <c r="K55" s="43" t="s">
        <v>1807</v>
      </c>
      <c r="L55" s="110" t="s">
        <v>1808</v>
      </c>
      <c r="M55" s="43" t="s">
        <v>1809</v>
      </c>
      <c r="N55" s="43" t="s">
        <v>1810</v>
      </c>
      <c r="O55" s="43" t="s">
        <v>1811</v>
      </c>
      <c r="P55" s="43" t="s">
        <v>1812</v>
      </c>
      <c r="Q55" s="43" t="s">
        <v>1813</v>
      </c>
      <c r="R55" s="43" t="s">
        <v>115</v>
      </c>
      <c r="S55" s="111"/>
      <c r="T55" s="56" t="str">
        <f t="shared" si="16"/>
        <v>Same Decision</v>
      </c>
      <c r="U55" s="57" t="str">
        <f t="shared" si="17"/>
        <v>Different Rationale</v>
      </c>
      <c r="V55" s="112" t="s">
        <v>524</v>
      </c>
      <c r="W55" s="53" t="s">
        <v>51</v>
      </c>
      <c r="X55" s="43" t="s">
        <v>72</v>
      </c>
      <c r="Y55" s="41"/>
      <c r="Z55" s="52" t="s">
        <v>50</v>
      </c>
      <c r="AA55" s="53" t="s">
        <v>51</v>
      </c>
      <c r="AB55" s="54"/>
      <c r="AC55" s="25">
        <v>3.0</v>
      </c>
      <c r="AD55" s="55" t="str">
        <f t="shared" si="18"/>
        <v>Emily's Protocol Word Doc</v>
      </c>
      <c r="AE55" s="297"/>
    </row>
    <row r="56" ht="138.0" customHeight="1">
      <c r="A56" s="108" t="s">
        <v>1814</v>
      </c>
      <c r="B56" s="43" t="s">
        <v>1815</v>
      </c>
      <c r="C56" s="43" t="s">
        <v>1816</v>
      </c>
      <c r="D56" s="109" t="s">
        <v>822</v>
      </c>
      <c r="E56" s="48">
        <v>43621.166666666664</v>
      </c>
      <c r="F56" s="48">
        <v>43621.65555555555</v>
      </c>
      <c r="G56" s="43" t="s">
        <v>59</v>
      </c>
      <c r="H56" s="43" t="s">
        <v>1817</v>
      </c>
      <c r="I56" s="43" t="s">
        <v>215</v>
      </c>
      <c r="J56" s="43" t="s">
        <v>62</v>
      </c>
      <c r="K56" s="43" t="s">
        <v>1818</v>
      </c>
      <c r="L56" s="110" t="s">
        <v>1819</v>
      </c>
      <c r="M56" s="43" t="s">
        <v>1820</v>
      </c>
      <c r="N56" s="43" t="s">
        <v>1821</v>
      </c>
      <c r="O56" s="43" t="s">
        <v>1822</v>
      </c>
      <c r="P56" s="43" t="s">
        <v>1823</v>
      </c>
      <c r="Q56" s="43" t="s">
        <v>1824</v>
      </c>
      <c r="R56" s="43" t="s">
        <v>46</v>
      </c>
      <c r="S56" s="111"/>
      <c r="T56" s="56" t="str">
        <f t="shared" si="16"/>
        <v>Same Decision</v>
      </c>
      <c r="U56" s="57" t="str">
        <f t="shared" si="17"/>
        <v>Different Rationale</v>
      </c>
      <c r="V56" s="112" t="s">
        <v>524</v>
      </c>
      <c r="W56" s="53" t="s">
        <v>51</v>
      </c>
      <c r="X56" s="43" t="s">
        <v>72</v>
      </c>
      <c r="Y56" s="41"/>
      <c r="Z56" s="52" t="s">
        <v>50</v>
      </c>
      <c r="AA56" s="53" t="s">
        <v>51</v>
      </c>
      <c r="AB56" s="54"/>
      <c r="AC56" s="25">
        <v>3.0</v>
      </c>
      <c r="AD56" s="55" t="str">
        <f t="shared" si="18"/>
        <v>Emily's Protocol Word Doc</v>
      </c>
      <c r="AE56" s="297"/>
    </row>
    <row r="57" ht="138.0" customHeight="1">
      <c r="A57" s="13" t="s">
        <v>31</v>
      </c>
      <c r="B57" s="14" t="s">
        <v>32</v>
      </c>
      <c r="C57" s="15" t="s">
        <v>33</v>
      </c>
      <c r="D57" s="16" t="s">
        <v>34</v>
      </c>
      <c r="E57" s="17">
        <v>41667.208333333336</v>
      </c>
      <c r="F57" s="17">
        <v>42437.63888888889</v>
      </c>
      <c r="G57" s="15" t="s">
        <v>35</v>
      </c>
      <c r="H57" s="15" t="s">
        <v>36</v>
      </c>
      <c r="I57" s="15" t="s">
        <v>37</v>
      </c>
      <c r="J57" s="15" t="s">
        <v>38</v>
      </c>
      <c r="K57" s="15" t="s">
        <v>39</v>
      </c>
      <c r="L57" s="15" t="s">
        <v>40</v>
      </c>
      <c r="M57" s="15" t="s">
        <v>41</v>
      </c>
      <c r="N57" s="15" t="s">
        <v>42</v>
      </c>
      <c r="O57" s="15" t="s">
        <v>43</v>
      </c>
      <c r="P57" s="15" t="s">
        <v>44</v>
      </c>
      <c r="Q57" s="18" t="s">
        <v>45</v>
      </c>
      <c r="R57" s="18" t="s">
        <v>46</v>
      </c>
      <c r="S57" s="19" t="s">
        <v>47</v>
      </c>
      <c r="T57" s="20" t="s">
        <v>48</v>
      </c>
      <c r="U57" s="21" t="s">
        <v>49</v>
      </c>
      <c r="V57" s="22" t="s">
        <v>50</v>
      </c>
      <c r="W57" s="23" t="s">
        <v>51</v>
      </c>
      <c r="X57" s="24" t="s">
        <v>52</v>
      </c>
      <c r="Y57" s="25">
        <v>4.0</v>
      </c>
      <c r="Z57" s="26" t="s">
        <v>53</v>
      </c>
      <c r="AA57" s="27" t="s">
        <v>51</v>
      </c>
      <c r="AB57" s="14"/>
      <c r="AC57" s="25">
        <v>4.0</v>
      </c>
      <c r="AD57" s="28" t="s">
        <v>54</v>
      </c>
      <c r="AE57" s="37"/>
    </row>
    <row r="58" ht="138.0" customHeight="1">
      <c r="A58" s="42" t="s">
        <v>157</v>
      </c>
      <c r="B58" s="43" t="s">
        <v>158</v>
      </c>
      <c r="C58" s="44" t="s">
        <v>159</v>
      </c>
      <c r="D58" s="45" t="s">
        <v>160</v>
      </c>
      <c r="E58" s="46">
        <v>41591.208333333336</v>
      </c>
      <c r="F58" s="46">
        <v>43623.72083333333</v>
      </c>
      <c r="G58" s="47" t="s">
        <v>35</v>
      </c>
      <c r="H58" s="60" t="s">
        <v>3125</v>
      </c>
      <c r="I58" s="47" t="s">
        <v>162</v>
      </c>
      <c r="J58" s="47" t="s">
        <v>62</v>
      </c>
      <c r="K58" s="47" t="s">
        <v>163</v>
      </c>
      <c r="L58" s="47" t="s">
        <v>164</v>
      </c>
      <c r="M58" s="47" t="s">
        <v>165</v>
      </c>
      <c r="N58" s="47" t="s">
        <v>166</v>
      </c>
      <c r="O58" s="47" t="s">
        <v>167</v>
      </c>
      <c r="P58" s="47" t="s">
        <v>168</v>
      </c>
      <c r="Q58" s="48" t="s">
        <v>169</v>
      </c>
      <c r="R58" s="48" t="s">
        <v>170</v>
      </c>
      <c r="S58" s="49" t="s">
        <v>47</v>
      </c>
      <c r="T58" s="50" t="str">
        <f t="shared" ref="T58:T59" si="19">IFS(W63=AA63,"Same Decision", TRUE, "Diff. Decisions")</f>
        <v>Same Decision</v>
      </c>
      <c r="U58" s="51" t="str">
        <f t="shared" ref="U58:U59" si="20">IFS(X63=AB63,"Same Rationale", TRUE, "Different Rationale")</f>
        <v>Different Rationale</v>
      </c>
      <c r="V58" s="52" t="s">
        <v>50</v>
      </c>
      <c r="W58" s="53" t="s">
        <v>51</v>
      </c>
      <c r="X58" s="43" t="s">
        <v>116</v>
      </c>
      <c r="Y58" s="25">
        <v>4.0</v>
      </c>
      <c r="Z58" s="50" t="s">
        <v>53</v>
      </c>
      <c r="AA58" s="53" t="s">
        <v>51</v>
      </c>
      <c r="AB58" s="54"/>
      <c r="AC58" s="25">
        <v>4.0</v>
      </c>
      <c r="AD58" s="55" t="str">
        <f t="shared" ref="AD58:AD61" si="21">HYPERLINK("https://docs.google.com/document/d/1vgJGancMRWOC5fpG_XZKlmvZ036cG_5jw0TJteY-90E/edit","Brian's Review Sheet")</f>
        <v>Brian's Review Sheet</v>
      </c>
      <c r="AE58" s="297"/>
    </row>
    <row r="59" ht="138.0" customHeight="1">
      <c r="A59" s="42" t="s">
        <v>185</v>
      </c>
      <c r="B59" s="43" t="s">
        <v>186</v>
      </c>
      <c r="C59" s="44" t="s">
        <v>187</v>
      </c>
      <c r="D59" s="45" t="s">
        <v>160</v>
      </c>
      <c r="E59" s="46">
        <v>41716.166666666664</v>
      </c>
      <c r="F59" s="46">
        <v>42564.77638888889</v>
      </c>
      <c r="G59" s="47" t="s">
        <v>35</v>
      </c>
      <c r="H59" s="47" t="s">
        <v>188</v>
      </c>
      <c r="I59" s="47" t="s">
        <v>189</v>
      </c>
      <c r="J59" s="47" t="s">
        <v>190</v>
      </c>
      <c r="K59" s="47" t="s">
        <v>191</v>
      </c>
      <c r="L59" s="47" t="s">
        <v>192</v>
      </c>
      <c r="M59" s="47" t="s">
        <v>193</v>
      </c>
      <c r="N59" s="47" t="s">
        <v>194</v>
      </c>
      <c r="O59" s="47" t="s">
        <v>195</v>
      </c>
      <c r="P59" s="47" t="s">
        <v>196</v>
      </c>
      <c r="Q59" s="48" t="s">
        <v>197</v>
      </c>
      <c r="R59" s="48" t="s">
        <v>144</v>
      </c>
      <c r="S59" s="49" t="s">
        <v>47</v>
      </c>
      <c r="T59" s="56" t="str">
        <f t="shared" si="19"/>
        <v>Same Decision</v>
      </c>
      <c r="U59" s="57" t="str">
        <f t="shared" si="20"/>
        <v>Different Rationale</v>
      </c>
      <c r="V59" s="52" t="s">
        <v>50</v>
      </c>
      <c r="W59" s="53" t="s">
        <v>51</v>
      </c>
      <c r="X59" s="43" t="s">
        <v>72</v>
      </c>
      <c r="Y59" s="25">
        <v>4.0</v>
      </c>
      <c r="Z59" s="50" t="s">
        <v>53</v>
      </c>
      <c r="AA59" s="53" t="s">
        <v>51</v>
      </c>
      <c r="AB59" s="54" t="s">
        <v>69</v>
      </c>
      <c r="AC59" s="25">
        <v>4.0</v>
      </c>
      <c r="AD59" s="55" t="str">
        <f t="shared" si="21"/>
        <v>Brian's Review Sheet</v>
      </c>
      <c r="AE59" s="297"/>
    </row>
    <row r="60" ht="138.0" customHeight="1">
      <c r="A60" s="42" t="s">
        <v>335</v>
      </c>
      <c r="B60" s="43" t="s">
        <v>336</v>
      </c>
      <c r="C60" s="44" t="s">
        <v>337</v>
      </c>
      <c r="D60" s="45" t="s">
        <v>120</v>
      </c>
      <c r="E60" s="46">
        <v>42860.166666666664</v>
      </c>
      <c r="F60" s="46">
        <v>42860.69930555556</v>
      </c>
      <c r="G60" s="47" t="s">
        <v>59</v>
      </c>
      <c r="H60" s="60" t="s">
        <v>338</v>
      </c>
      <c r="I60" s="47" t="s">
        <v>339</v>
      </c>
      <c r="J60" s="47" t="s">
        <v>340</v>
      </c>
      <c r="K60" s="47" t="s">
        <v>341</v>
      </c>
      <c r="L60" s="47" t="s">
        <v>342</v>
      </c>
      <c r="M60" s="47" t="s">
        <v>343</v>
      </c>
      <c r="N60" s="47" t="s">
        <v>344</v>
      </c>
      <c r="O60" s="47" t="s">
        <v>345</v>
      </c>
      <c r="P60" s="47" t="s">
        <v>346</v>
      </c>
      <c r="Q60" s="48" t="s">
        <v>347</v>
      </c>
      <c r="R60" s="48" t="s">
        <v>115</v>
      </c>
      <c r="S60" s="49" t="s">
        <v>47</v>
      </c>
      <c r="T60" s="56" t="str">
        <f>IFS(W66=AA66,"Same Decision", TRUE, "Diff. Decisions")</f>
        <v>Same Decision</v>
      </c>
      <c r="U60" s="57" t="str">
        <f>IFS(X66=AB66,"Same Rationale", TRUE, "Different Rationale")</f>
        <v>Different Rationale</v>
      </c>
      <c r="V60" s="52" t="s">
        <v>50</v>
      </c>
      <c r="W60" s="53" t="s">
        <v>51</v>
      </c>
      <c r="X60" s="43"/>
      <c r="Y60" s="25">
        <v>2.0</v>
      </c>
      <c r="Z60" s="50" t="s">
        <v>53</v>
      </c>
      <c r="AA60" s="53" t="s">
        <v>51</v>
      </c>
      <c r="AB60" s="54"/>
      <c r="AC60" s="25">
        <v>4.0</v>
      </c>
      <c r="AD60" s="55" t="str">
        <f t="shared" si="21"/>
        <v>Brian's Review Sheet</v>
      </c>
      <c r="AE60" s="297"/>
    </row>
    <row r="61" ht="138.0" customHeight="1">
      <c r="A61" s="42" t="s">
        <v>383</v>
      </c>
      <c r="B61" s="43" t="s">
        <v>384</v>
      </c>
      <c r="C61" s="44" t="s">
        <v>385</v>
      </c>
      <c r="D61" s="45" t="s">
        <v>160</v>
      </c>
      <c r="E61" s="46">
        <v>42565.166666666664</v>
      </c>
      <c r="F61" s="46">
        <v>42902.722916666666</v>
      </c>
      <c r="G61" s="47" t="s">
        <v>35</v>
      </c>
      <c r="H61" s="47" t="s">
        <v>386</v>
      </c>
      <c r="I61" s="47" t="s">
        <v>387</v>
      </c>
      <c r="J61" s="47" t="s">
        <v>62</v>
      </c>
      <c r="K61" s="47" t="s">
        <v>388</v>
      </c>
      <c r="L61" s="47" t="s">
        <v>389</v>
      </c>
      <c r="M61" s="47" t="s">
        <v>390</v>
      </c>
      <c r="N61" s="47" t="s">
        <v>391</v>
      </c>
      <c r="O61" s="47" t="s">
        <v>392</v>
      </c>
      <c r="P61" s="47" t="s">
        <v>393</v>
      </c>
      <c r="Q61" s="48" t="s">
        <v>394</v>
      </c>
      <c r="R61" s="48" t="s">
        <v>395</v>
      </c>
      <c r="S61" s="49" t="s">
        <v>47</v>
      </c>
      <c r="T61" s="56" t="str">
        <f>IFS(#REF!=#REF!,"Same Decision", TRUE, "Diff. Decisions")</f>
        <v>#REF!</v>
      </c>
      <c r="U61" s="57" t="str">
        <f>IFS(#REF!=#REF!,"Same Rationale", TRUE, "Different Rationale")</f>
        <v>#REF!</v>
      </c>
      <c r="V61" s="52" t="s">
        <v>50</v>
      </c>
      <c r="W61" s="53" t="s">
        <v>51</v>
      </c>
      <c r="X61" s="43" t="s">
        <v>396</v>
      </c>
      <c r="Y61" s="25">
        <v>4.0</v>
      </c>
      <c r="Z61" s="50" t="s">
        <v>53</v>
      </c>
      <c r="AA61" s="53" t="s">
        <v>51</v>
      </c>
      <c r="AB61" s="54"/>
      <c r="AC61" s="25">
        <v>4.0</v>
      </c>
      <c r="AD61" s="55" t="str">
        <f t="shared" si="21"/>
        <v>Brian's Review Sheet</v>
      </c>
      <c r="AE61" s="297"/>
    </row>
    <row r="62" ht="138.0" customHeight="1">
      <c r="A62" s="108" t="s">
        <v>699</v>
      </c>
      <c r="B62" s="43" t="s">
        <v>700</v>
      </c>
      <c r="C62" s="43" t="s">
        <v>701</v>
      </c>
      <c r="D62" s="109" t="s">
        <v>582</v>
      </c>
      <c r="E62" s="48">
        <v>42768.208333333336</v>
      </c>
      <c r="F62" s="48">
        <v>43545.839583333334</v>
      </c>
      <c r="G62" s="43" t="s">
        <v>35</v>
      </c>
      <c r="H62" s="43" t="s">
        <v>702</v>
      </c>
      <c r="I62" s="43" t="s">
        <v>703</v>
      </c>
      <c r="J62" s="142" t="s">
        <v>704</v>
      </c>
      <c r="K62" s="43" t="s">
        <v>705</v>
      </c>
      <c r="L62" s="110" t="s">
        <v>706</v>
      </c>
      <c r="M62" s="43" t="s">
        <v>707</v>
      </c>
      <c r="N62" s="43" t="s">
        <v>708</v>
      </c>
      <c r="O62" s="43" t="s">
        <v>709</v>
      </c>
      <c r="P62" s="43" t="s">
        <v>710</v>
      </c>
      <c r="Q62" s="43" t="s">
        <v>711</v>
      </c>
      <c r="R62" s="43" t="s">
        <v>712</v>
      </c>
      <c r="S62" s="111"/>
      <c r="T62" s="56" t="str">
        <f t="shared" ref="T62:T72" si="22">IFS(W62=AA62,"Same Decision", TRUE, "Diff. Decisions")</f>
        <v>Same Decision</v>
      </c>
      <c r="U62" s="57" t="str">
        <f t="shared" ref="U62:U72" si="23">IFS(X62=AB62,"Same Rationale", TRUE, "Different Rationale")</f>
        <v>Different Rationale</v>
      </c>
      <c r="V62" s="112" t="s">
        <v>524</v>
      </c>
      <c r="W62" s="53" t="s">
        <v>51</v>
      </c>
      <c r="X62" s="43" t="s">
        <v>52</v>
      </c>
      <c r="Y62" s="25">
        <v>4.0</v>
      </c>
      <c r="Z62" s="52" t="s">
        <v>50</v>
      </c>
      <c r="AA62" s="53" t="s">
        <v>51</v>
      </c>
      <c r="AB62" s="54"/>
      <c r="AC62" s="25">
        <v>4.0</v>
      </c>
      <c r="AD62" s="55" t="str">
        <f t="shared" ref="AD62:AD65" si="24">HYPERLINK("https://docs.google.com/document/d/1pSRoyrB8sXgVlZOkaxEcpRW3vl7yKjVe_ZJIhI7GlCg/edit","Emily's Protocol Word Doc")</f>
        <v>Emily's Protocol Word Doc</v>
      </c>
      <c r="AE62" s="297"/>
    </row>
    <row r="63" ht="138.0" customHeight="1">
      <c r="A63" s="108" t="s">
        <v>950</v>
      </c>
      <c r="B63" s="43" t="s">
        <v>951</v>
      </c>
      <c r="C63" s="43" t="s">
        <v>952</v>
      </c>
      <c r="D63" s="109" t="s">
        <v>677</v>
      </c>
      <c r="E63" s="48" t="s">
        <v>62</v>
      </c>
      <c r="F63" s="48">
        <v>43332.69097222222</v>
      </c>
      <c r="G63" s="43" t="s">
        <v>35</v>
      </c>
      <c r="H63" s="43" t="s">
        <v>953</v>
      </c>
      <c r="I63" s="43" t="s">
        <v>954</v>
      </c>
      <c r="J63" s="43" t="s">
        <v>955</v>
      </c>
      <c r="K63" s="43" t="s">
        <v>956</v>
      </c>
      <c r="L63" s="110" t="s">
        <v>957</v>
      </c>
      <c r="M63" s="43" t="s">
        <v>958</v>
      </c>
      <c r="N63" s="43" t="s">
        <v>959</v>
      </c>
      <c r="O63" s="43" t="s">
        <v>960</v>
      </c>
      <c r="P63" s="43" t="s">
        <v>961</v>
      </c>
      <c r="Q63" s="43" t="s">
        <v>962</v>
      </c>
      <c r="R63" s="43" t="s">
        <v>552</v>
      </c>
      <c r="S63" s="111"/>
      <c r="T63" s="56" t="str">
        <f t="shared" si="22"/>
        <v>Same Decision</v>
      </c>
      <c r="U63" s="57" t="str">
        <f t="shared" si="23"/>
        <v>Different Rationale</v>
      </c>
      <c r="V63" s="112" t="s">
        <v>524</v>
      </c>
      <c r="W63" s="53" t="s">
        <v>51</v>
      </c>
      <c r="X63" s="43" t="s">
        <v>52</v>
      </c>
      <c r="Y63" s="41"/>
      <c r="Z63" s="52" t="s">
        <v>50</v>
      </c>
      <c r="AA63" s="53" t="s">
        <v>51</v>
      </c>
      <c r="AB63" s="54"/>
      <c r="AC63" s="25">
        <v>4.0</v>
      </c>
      <c r="AD63" s="55" t="str">
        <f t="shared" si="24"/>
        <v>Emily's Protocol Word Doc</v>
      </c>
      <c r="AE63" s="297"/>
    </row>
    <row r="64" ht="138.0" customHeight="1">
      <c r="A64" s="108" t="s">
        <v>1117</v>
      </c>
      <c r="B64" s="43" t="s">
        <v>1118</v>
      </c>
      <c r="C64" s="43" t="s">
        <v>1119</v>
      </c>
      <c r="D64" s="109" t="s">
        <v>148</v>
      </c>
      <c r="E64" s="48">
        <v>42963.166666666664</v>
      </c>
      <c r="F64" s="48">
        <v>43620.56180555555</v>
      </c>
      <c r="G64" s="43" t="s">
        <v>35</v>
      </c>
      <c r="H64" s="43" t="s">
        <v>1120</v>
      </c>
      <c r="I64" s="43" t="s">
        <v>1121</v>
      </c>
      <c r="J64" s="43" t="s">
        <v>1122</v>
      </c>
      <c r="K64" s="43" t="s">
        <v>1123</v>
      </c>
      <c r="L64" s="110" t="s">
        <v>1124</v>
      </c>
      <c r="M64" s="43" t="s">
        <v>1125</v>
      </c>
      <c r="N64" s="43" t="s">
        <v>1126</v>
      </c>
      <c r="O64" s="43" t="s">
        <v>1127</v>
      </c>
      <c r="P64" s="43" t="s">
        <v>1128</v>
      </c>
      <c r="Q64" s="43" t="s">
        <v>1129</v>
      </c>
      <c r="R64" s="43" t="s">
        <v>1130</v>
      </c>
      <c r="S64" s="111"/>
      <c r="T64" s="56" t="str">
        <f t="shared" si="22"/>
        <v>Same Decision</v>
      </c>
      <c r="U64" s="57" t="str">
        <f t="shared" si="23"/>
        <v>Different Rationale</v>
      </c>
      <c r="V64" s="112" t="s">
        <v>524</v>
      </c>
      <c r="W64" s="53" t="s">
        <v>51</v>
      </c>
      <c r="X64" s="43" t="s">
        <v>99</v>
      </c>
      <c r="Y64" s="41"/>
      <c r="Z64" s="52" t="s">
        <v>50</v>
      </c>
      <c r="AA64" s="53" t="s">
        <v>51</v>
      </c>
      <c r="AB64" s="54"/>
      <c r="AC64" s="25">
        <v>4.0</v>
      </c>
      <c r="AD64" s="55" t="str">
        <f t="shared" si="24"/>
        <v>Emily's Protocol Word Doc</v>
      </c>
      <c r="AE64" s="297"/>
    </row>
    <row r="65" ht="138.0" customHeight="1">
      <c r="A65" s="108" t="s">
        <v>1216</v>
      </c>
      <c r="B65" s="43" t="s">
        <v>1217</v>
      </c>
      <c r="C65" s="43" t="s">
        <v>305</v>
      </c>
      <c r="D65" s="109" t="s">
        <v>160</v>
      </c>
      <c r="E65" s="48" t="s">
        <v>62</v>
      </c>
      <c r="F65" s="48">
        <v>43054.68819444445</v>
      </c>
      <c r="G65" s="43" t="s">
        <v>62</v>
      </c>
      <c r="H65" s="43" t="s">
        <v>1218</v>
      </c>
      <c r="I65" s="43" t="s">
        <v>189</v>
      </c>
      <c r="J65" s="43" t="s">
        <v>1219</v>
      </c>
      <c r="K65" s="43" t="s">
        <v>1220</v>
      </c>
      <c r="L65" s="110" t="s">
        <v>1221</v>
      </c>
      <c r="M65" s="43" t="s">
        <v>1222</v>
      </c>
      <c r="N65" s="43" t="s">
        <v>1223</v>
      </c>
      <c r="O65" s="43" t="s">
        <v>1224</v>
      </c>
      <c r="P65" s="43" t="s">
        <v>1225</v>
      </c>
      <c r="Q65" s="43" t="s">
        <v>1226</v>
      </c>
      <c r="R65" s="43" t="s">
        <v>552</v>
      </c>
      <c r="S65" s="111"/>
      <c r="T65" s="56" t="str">
        <f t="shared" si="22"/>
        <v>Same Decision</v>
      </c>
      <c r="U65" s="57" t="str">
        <f t="shared" si="23"/>
        <v>Different Rationale</v>
      </c>
      <c r="V65" s="112" t="s">
        <v>524</v>
      </c>
      <c r="W65" s="53" t="s">
        <v>51</v>
      </c>
      <c r="X65" s="43" t="s">
        <v>116</v>
      </c>
      <c r="Y65" s="41"/>
      <c r="Z65" s="52" t="s">
        <v>50</v>
      </c>
      <c r="AA65" s="53" t="s">
        <v>51</v>
      </c>
      <c r="AB65" s="54"/>
      <c r="AC65" s="25">
        <v>4.0</v>
      </c>
      <c r="AD65" s="55" t="str">
        <f t="shared" si="24"/>
        <v>Emily's Protocol Word Doc</v>
      </c>
      <c r="AE65" s="297"/>
    </row>
    <row r="66" ht="138.0" customHeight="1">
      <c r="A66" s="108" t="s">
        <v>1484</v>
      </c>
      <c r="B66" s="43" t="s">
        <v>1485</v>
      </c>
      <c r="C66" s="43" t="s">
        <v>226</v>
      </c>
      <c r="D66" s="109" t="s">
        <v>227</v>
      </c>
      <c r="E66" s="48" t="s">
        <v>62</v>
      </c>
      <c r="F66" s="48">
        <v>43384.90347222222</v>
      </c>
      <c r="G66" s="43" t="s">
        <v>62</v>
      </c>
      <c r="H66" s="43" t="s">
        <v>1486</v>
      </c>
      <c r="I66" s="43" t="s">
        <v>229</v>
      </c>
      <c r="J66" s="43" t="s">
        <v>1487</v>
      </c>
      <c r="K66" s="43" t="s">
        <v>1488</v>
      </c>
      <c r="L66" s="110" t="s">
        <v>1489</v>
      </c>
      <c r="M66" s="43" t="s">
        <v>233</v>
      </c>
      <c r="N66" s="43" t="s">
        <v>1490</v>
      </c>
      <c r="O66" s="43" t="s">
        <v>1491</v>
      </c>
      <c r="P66" s="43" t="s">
        <v>1492</v>
      </c>
      <c r="Q66" s="43" t="s">
        <v>1493</v>
      </c>
      <c r="R66" s="43" t="s">
        <v>371</v>
      </c>
      <c r="S66" s="111"/>
      <c r="T66" s="56" t="str">
        <f t="shared" si="22"/>
        <v>Same Decision</v>
      </c>
      <c r="U66" s="57" t="str">
        <f t="shared" si="23"/>
        <v>Different Rationale</v>
      </c>
      <c r="V66" s="112" t="s">
        <v>524</v>
      </c>
      <c r="W66" s="53" t="s">
        <v>51</v>
      </c>
      <c r="X66" s="43" t="s">
        <v>72</v>
      </c>
      <c r="Y66" s="41"/>
      <c r="Z66" s="52" t="s">
        <v>50</v>
      </c>
      <c r="AA66" s="53" t="s">
        <v>51</v>
      </c>
      <c r="AB66" s="54"/>
      <c r="AC66" s="25">
        <v>4.0</v>
      </c>
      <c r="AD66" s="410" t="s">
        <v>3130</v>
      </c>
      <c r="AE66" s="297"/>
    </row>
    <row r="67" ht="138.0" customHeight="1">
      <c r="A67" s="108" t="s">
        <v>1506</v>
      </c>
      <c r="B67" s="43" t="s">
        <v>1507</v>
      </c>
      <c r="C67" s="43" t="s">
        <v>1508</v>
      </c>
      <c r="D67" s="109" t="s">
        <v>148</v>
      </c>
      <c r="E67" s="48">
        <v>43342.166666666664</v>
      </c>
      <c r="F67" s="48">
        <v>43619.85625</v>
      </c>
      <c r="G67" s="43" t="s">
        <v>35</v>
      </c>
      <c r="H67" s="43" t="s">
        <v>1509</v>
      </c>
      <c r="I67" s="43" t="s">
        <v>979</v>
      </c>
      <c r="J67" s="43" t="s">
        <v>62</v>
      </c>
      <c r="K67" s="43" t="s">
        <v>1510</v>
      </c>
      <c r="L67" s="110" t="s">
        <v>1511</v>
      </c>
      <c r="M67" s="43" t="s">
        <v>1512</v>
      </c>
      <c r="N67" s="43" t="s">
        <v>1513</v>
      </c>
      <c r="O67" s="43" t="s">
        <v>1514</v>
      </c>
      <c r="P67" s="43" t="s">
        <v>1515</v>
      </c>
      <c r="Q67" s="43" t="s">
        <v>1516</v>
      </c>
      <c r="R67" s="43" t="s">
        <v>1517</v>
      </c>
      <c r="S67" s="111"/>
      <c r="T67" s="56" t="str">
        <f t="shared" si="22"/>
        <v>Same Decision</v>
      </c>
      <c r="U67" s="57" t="str">
        <f t="shared" si="23"/>
        <v>Different Rationale</v>
      </c>
      <c r="V67" s="112" t="s">
        <v>524</v>
      </c>
      <c r="W67" s="53" t="s">
        <v>51</v>
      </c>
      <c r="X67" s="43" t="s">
        <v>99</v>
      </c>
      <c r="Y67" s="41"/>
      <c r="Z67" s="52" t="s">
        <v>50</v>
      </c>
      <c r="AA67" s="53" t="s">
        <v>51</v>
      </c>
      <c r="AB67" s="54"/>
      <c r="AC67" s="25">
        <v>4.0</v>
      </c>
      <c r="AD67" s="55" t="str">
        <f t="shared" ref="AD67:AD71" si="25">HYPERLINK("https://docs.google.com/document/d/1pSRoyrB8sXgVlZOkaxEcpRW3vl7yKjVe_ZJIhI7GlCg/edit","Emily's Protocol Word Doc")</f>
        <v>Emily's Protocol Word Doc</v>
      </c>
      <c r="AE67" s="297"/>
    </row>
    <row r="68" ht="138.0" customHeight="1">
      <c r="A68" s="108" t="s">
        <v>1578</v>
      </c>
      <c r="B68" s="43" t="s">
        <v>1579</v>
      </c>
      <c r="C68" s="43" t="s">
        <v>1580</v>
      </c>
      <c r="D68" s="109" t="s">
        <v>90</v>
      </c>
      <c r="E68" s="48">
        <v>43335.166666666664</v>
      </c>
      <c r="F68" s="48">
        <v>43598.61597222222</v>
      </c>
      <c r="G68" s="43" t="s">
        <v>35</v>
      </c>
      <c r="H68" s="43" t="s">
        <v>1581</v>
      </c>
      <c r="I68" s="43" t="s">
        <v>1582</v>
      </c>
      <c r="J68" s="43" t="s">
        <v>1583</v>
      </c>
      <c r="K68" s="43" t="s">
        <v>1584</v>
      </c>
      <c r="L68" s="110" t="s">
        <v>1585</v>
      </c>
      <c r="M68" s="43" t="s">
        <v>1586</v>
      </c>
      <c r="N68" s="43" t="s">
        <v>1587</v>
      </c>
      <c r="O68" s="43" t="s">
        <v>1588</v>
      </c>
      <c r="P68" s="43" t="s">
        <v>1589</v>
      </c>
      <c r="Q68" s="43" t="s">
        <v>1590</v>
      </c>
      <c r="R68" s="43" t="s">
        <v>1591</v>
      </c>
      <c r="S68" s="111"/>
      <c r="T68" s="56" t="str">
        <f t="shared" si="22"/>
        <v>Same Decision</v>
      </c>
      <c r="U68" s="57" t="str">
        <f t="shared" si="23"/>
        <v>Different Rationale</v>
      </c>
      <c r="V68" s="112" t="s">
        <v>524</v>
      </c>
      <c r="W68" s="53" t="s">
        <v>51</v>
      </c>
      <c r="X68" s="43" t="s">
        <v>72</v>
      </c>
      <c r="Y68" s="41"/>
      <c r="Z68" s="52" t="s">
        <v>50</v>
      </c>
      <c r="AA68" s="53" t="s">
        <v>51</v>
      </c>
      <c r="AB68" s="54"/>
      <c r="AC68" s="25">
        <v>4.0</v>
      </c>
      <c r="AD68" s="55" t="str">
        <f t="shared" si="25"/>
        <v>Emily's Protocol Word Doc</v>
      </c>
      <c r="AE68" s="297"/>
    </row>
    <row r="69" ht="138.0" customHeight="1">
      <c r="A69" s="108" t="s">
        <v>1716</v>
      </c>
      <c r="B69" s="43" t="s">
        <v>1717</v>
      </c>
      <c r="C69" s="43" t="s">
        <v>895</v>
      </c>
      <c r="D69" s="109" t="s">
        <v>90</v>
      </c>
      <c r="E69" s="48">
        <v>43402.166666666664</v>
      </c>
      <c r="F69" s="48">
        <v>43402.72361111111</v>
      </c>
      <c r="G69" s="43" t="s">
        <v>59</v>
      </c>
      <c r="H69" s="43" t="s">
        <v>1718</v>
      </c>
      <c r="I69" s="43" t="s">
        <v>1719</v>
      </c>
      <c r="J69" s="43" t="s">
        <v>62</v>
      </c>
      <c r="K69" s="43" t="s">
        <v>1720</v>
      </c>
      <c r="L69" s="110" t="s">
        <v>1721</v>
      </c>
      <c r="M69" s="43" t="s">
        <v>1722</v>
      </c>
      <c r="N69" s="43" t="s">
        <v>1723</v>
      </c>
      <c r="O69" s="43" t="s">
        <v>1724</v>
      </c>
      <c r="P69" s="43" t="s">
        <v>1725</v>
      </c>
      <c r="Q69" s="43" t="s">
        <v>1726</v>
      </c>
      <c r="R69" s="43" t="s">
        <v>144</v>
      </c>
      <c r="S69" s="111"/>
      <c r="T69" s="56" t="str">
        <f t="shared" si="22"/>
        <v>Same Decision</v>
      </c>
      <c r="U69" s="57" t="str">
        <f t="shared" si="23"/>
        <v>Different Rationale</v>
      </c>
      <c r="V69" s="112" t="s">
        <v>524</v>
      </c>
      <c r="W69" s="53" t="s">
        <v>51</v>
      </c>
      <c r="X69" s="43" t="s">
        <v>52</v>
      </c>
      <c r="Y69" s="41"/>
      <c r="Z69" s="52" t="s">
        <v>50</v>
      </c>
      <c r="AA69" s="53" t="s">
        <v>51</v>
      </c>
      <c r="AB69" s="54"/>
      <c r="AC69" s="25">
        <v>4.0</v>
      </c>
      <c r="AD69" s="55" t="str">
        <f t="shared" si="25"/>
        <v>Emily's Protocol Word Doc</v>
      </c>
      <c r="AE69" s="297"/>
    </row>
    <row r="70" ht="138.0" customHeight="1">
      <c r="A70" s="108" t="s">
        <v>1825</v>
      </c>
      <c r="B70" s="43" t="s">
        <v>1826</v>
      </c>
      <c r="C70" s="43" t="s">
        <v>1827</v>
      </c>
      <c r="D70" s="109" t="s">
        <v>822</v>
      </c>
      <c r="E70" s="48">
        <v>43614.166666666664</v>
      </c>
      <c r="F70" s="48">
        <v>43614.64166666667</v>
      </c>
      <c r="G70" s="43" t="s">
        <v>35</v>
      </c>
      <c r="H70" s="43" t="s">
        <v>1828</v>
      </c>
      <c r="I70" s="43" t="s">
        <v>1829</v>
      </c>
      <c r="J70" s="43" t="s">
        <v>62</v>
      </c>
      <c r="K70" s="43" t="s">
        <v>1830</v>
      </c>
      <c r="L70" s="110" t="s">
        <v>1831</v>
      </c>
      <c r="M70" s="43" t="s">
        <v>1832</v>
      </c>
      <c r="N70" s="43" t="s">
        <v>1833</v>
      </c>
      <c r="O70" s="43" t="s">
        <v>1834</v>
      </c>
      <c r="P70" s="43" t="s">
        <v>1835</v>
      </c>
      <c r="Q70" s="43" t="s">
        <v>1836</v>
      </c>
      <c r="R70" s="43" t="s">
        <v>144</v>
      </c>
      <c r="S70" s="111"/>
      <c r="T70" s="56" t="str">
        <f t="shared" si="22"/>
        <v>Same Decision</v>
      </c>
      <c r="U70" s="57" t="str">
        <f t="shared" si="23"/>
        <v>Different Rationale</v>
      </c>
      <c r="V70" s="112" t="s">
        <v>524</v>
      </c>
      <c r="W70" s="53" t="s">
        <v>51</v>
      </c>
      <c r="X70" s="43" t="s">
        <v>72</v>
      </c>
      <c r="Y70" s="41"/>
      <c r="Z70" s="52" t="s">
        <v>50</v>
      </c>
      <c r="AA70" s="53" t="s">
        <v>51</v>
      </c>
      <c r="AB70" s="54"/>
      <c r="AC70" s="25">
        <v>4.0</v>
      </c>
      <c r="AD70" s="55" t="str">
        <f t="shared" si="25"/>
        <v>Emily's Protocol Word Doc</v>
      </c>
      <c r="AE70" s="297"/>
    </row>
    <row r="71" ht="138.0" customHeight="1">
      <c r="A71" s="108" t="s">
        <v>1837</v>
      </c>
      <c r="B71" s="43" t="s">
        <v>1838</v>
      </c>
      <c r="C71" s="43" t="s">
        <v>1839</v>
      </c>
      <c r="D71" s="109" t="s">
        <v>834</v>
      </c>
      <c r="E71" s="48" t="s">
        <v>62</v>
      </c>
      <c r="F71" s="48">
        <v>43609.822222222225</v>
      </c>
      <c r="G71" s="43" t="s">
        <v>59</v>
      </c>
      <c r="H71" s="43" t="s">
        <v>1840</v>
      </c>
      <c r="I71" s="43" t="s">
        <v>1829</v>
      </c>
      <c r="J71" s="43" t="s">
        <v>62</v>
      </c>
      <c r="K71" s="43" t="s">
        <v>1830</v>
      </c>
      <c r="L71" s="110" t="s">
        <v>1831</v>
      </c>
      <c r="M71" s="43" t="s">
        <v>1841</v>
      </c>
      <c r="N71" s="43" t="s">
        <v>1833</v>
      </c>
      <c r="O71" s="43" t="s">
        <v>1834</v>
      </c>
      <c r="P71" s="43" t="s">
        <v>1835</v>
      </c>
      <c r="Q71" s="43" t="s">
        <v>1842</v>
      </c>
      <c r="R71" s="43" t="s">
        <v>552</v>
      </c>
      <c r="S71" s="111"/>
      <c r="T71" s="56" t="str">
        <f t="shared" si="22"/>
        <v>Same Decision</v>
      </c>
      <c r="U71" s="57" t="str">
        <f t="shared" si="23"/>
        <v>Different Rationale</v>
      </c>
      <c r="V71" s="112" t="s">
        <v>524</v>
      </c>
      <c r="W71" s="53" t="s">
        <v>51</v>
      </c>
      <c r="X71" s="43" t="s">
        <v>72</v>
      </c>
      <c r="Y71" s="41"/>
      <c r="Z71" s="52" t="s">
        <v>50</v>
      </c>
      <c r="AA71" s="53" t="s">
        <v>51</v>
      </c>
      <c r="AB71" s="54"/>
      <c r="AC71" s="25">
        <v>4.0</v>
      </c>
      <c r="AD71" s="55" t="str">
        <f t="shared" si="25"/>
        <v>Emily's Protocol Word Doc</v>
      </c>
      <c r="AE71" s="297"/>
    </row>
    <row r="72" ht="138.0" customHeight="1">
      <c r="A72" s="13" t="s">
        <v>73</v>
      </c>
      <c r="B72" s="14" t="s">
        <v>74</v>
      </c>
      <c r="C72" s="15" t="s">
        <v>75</v>
      </c>
      <c r="D72" s="16" t="s">
        <v>76</v>
      </c>
      <c r="E72" s="17">
        <v>42031.208333333336</v>
      </c>
      <c r="F72" s="17">
        <v>43006.71666666667</v>
      </c>
      <c r="G72" s="15" t="s">
        <v>35</v>
      </c>
      <c r="H72" s="15" t="s">
        <v>77</v>
      </c>
      <c r="I72" s="15" t="s">
        <v>78</v>
      </c>
      <c r="J72" s="15" t="s">
        <v>62</v>
      </c>
      <c r="K72" s="15" t="s">
        <v>79</v>
      </c>
      <c r="L72" s="15" t="s">
        <v>80</v>
      </c>
      <c r="M72" s="15" t="s">
        <v>81</v>
      </c>
      <c r="N72" s="15" t="s">
        <v>82</v>
      </c>
      <c r="O72" s="15" t="s">
        <v>83</v>
      </c>
      <c r="P72" s="15" t="s">
        <v>84</v>
      </c>
      <c r="Q72" s="18" t="s">
        <v>85</v>
      </c>
      <c r="R72" s="18" t="s">
        <v>86</v>
      </c>
      <c r="S72" s="19" t="s">
        <v>47</v>
      </c>
      <c r="T72" s="26" t="str">
        <f t="shared" si="22"/>
        <v>Same Decision</v>
      </c>
      <c r="U72" s="38" t="str">
        <f t="shared" si="23"/>
        <v>Same Rationale</v>
      </c>
      <c r="V72" s="22" t="s">
        <v>50</v>
      </c>
      <c r="W72" s="39" t="s">
        <v>51</v>
      </c>
      <c r="X72" s="24"/>
      <c r="Y72" s="25">
        <v>3.0</v>
      </c>
      <c r="Z72" s="26" t="s">
        <v>53</v>
      </c>
      <c r="AA72" s="27" t="s">
        <v>51</v>
      </c>
      <c r="AB72" s="24"/>
      <c r="AC72" s="25">
        <v>5.0</v>
      </c>
      <c r="AD72" s="28" t="str">
        <f t="shared" ref="AD72:AD73" si="26">HYPERLINK("https://docs.google.com/document/d/1vgJGancMRWOC5fpG_XZKlmvZ036cG_5jw0TJteY-90E/edit","Brian's Review Sheet")</f>
        <v>Brian's Review Sheet</v>
      </c>
      <c r="AE72" s="37"/>
    </row>
    <row r="73" ht="138.0" customHeight="1">
      <c r="A73" s="42" t="s">
        <v>411</v>
      </c>
      <c r="B73" s="43" t="s">
        <v>412</v>
      </c>
      <c r="C73" s="44" t="s">
        <v>413</v>
      </c>
      <c r="D73" s="45" t="s">
        <v>148</v>
      </c>
      <c r="E73" s="46">
        <v>42543.166666666664</v>
      </c>
      <c r="F73" s="46">
        <v>43167.7</v>
      </c>
      <c r="G73" s="47" t="s">
        <v>35</v>
      </c>
      <c r="H73" s="47" t="s">
        <v>414</v>
      </c>
      <c r="I73" s="47" t="s">
        <v>415</v>
      </c>
      <c r="J73" s="47" t="s">
        <v>416</v>
      </c>
      <c r="K73" s="47" t="s">
        <v>417</v>
      </c>
      <c r="L73" s="47" t="s">
        <v>418</v>
      </c>
      <c r="M73" s="47" t="s">
        <v>419</v>
      </c>
      <c r="N73" s="47" t="s">
        <v>420</v>
      </c>
      <c r="O73" s="47" t="s">
        <v>421</v>
      </c>
      <c r="P73" s="47" t="s">
        <v>422</v>
      </c>
      <c r="Q73" s="48" t="s">
        <v>423</v>
      </c>
      <c r="R73" s="48" t="s">
        <v>223</v>
      </c>
      <c r="S73" s="49" t="s">
        <v>47</v>
      </c>
      <c r="T73" s="56" t="str">
        <f>IFS(W78=AA78,"Same Decision", TRUE, "Diff. Decisions")</f>
        <v>Same Decision</v>
      </c>
      <c r="U73" s="57" t="str">
        <f>IFS(X78=AB78,"Same Rationale", TRUE, "Different Rationale")</f>
        <v>Same Rationale</v>
      </c>
      <c r="V73" s="52" t="s">
        <v>50</v>
      </c>
      <c r="W73" s="53" t="s">
        <v>51</v>
      </c>
      <c r="X73" s="43" t="s">
        <v>69</v>
      </c>
      <c r="Y73" s="25">
        <v>4.0</v>
      </c>
      <c r="Z73" s="50" t="s">
        <v>53</v>
      </c>
      <c r="AA73" s="53" t="s">
        <v>51</v>
      </c>
      <c r="AB73" s="54"/>
      <c r="AC73" s="25">
        <v>5.0</v>
      </c>
      <c r="AD73" s="55" t="str">
        <f t="shared" si="26"/>
        <v>Brian's Review Sheet</v>
      </c>
      <c r="AE73" s="297"/>
    </row>
    <row r="74" ht="138.0" customHeight="1">
      <c r="A74" s="108" t="s">
        <v>1000</v>
      </c>
      <c r="B74" s="43" t="s">
        <v>1001</v>
      </c>
      <c r="C74" s="43" t="s">
        <v>147</v>
      </c>
      <c r="D74" s="109" t="s">
        <v>148</v>
      </c>
      <c r="E74" s="48">
        <v>42879.166666666664</v>
      </c>
      <c r="F74" s="48">
        <v>43623.85277777778</v>
      </c>
      <c r="G74" s="43" t="s">
        <v>35</v>
      </c>
      <c r="H74" s="43" t="s">
        <v>1002</v>
      </c>
      <c r="I74" s="43" t="s">
        <v>1003</v>
      </c>
      <c r="J74" s="43" t="s">
        <v>1004</v>
      </c>
      <c r="K74" s="43" t="s">
        <v>1005</v>
      </c>
      <c r="L74" s="110" t="s">
        <v>1006</v>
      </c>
      <c r="M74" s="43" t="s">
        <v>1007</v>
      </c>
      <c r="N74" s="43" t="s">
        <v>1008</v>
      </c>
      <c r="O74" s="43" t="s">
        <v>1009</v>
      </c>
      <c r="P74" s="43" t="s">
        <v>1010</v>
      </c>
      <c r="Q74" s="43" t="s">
        <v>1011</v>
      </c>
      <c r="R74" s="43" t="s">
        <v>1012</v>
      </c>
      <c r="S74" s="111"/>
      <c r="T74" s="56" t="str">
        <f t="shared" ref="T74:T76" si="27">IFS(W74=AA74,"Same Decision", TRUE, "Diff. Decisions")</f>
        <v>Same Decision</v>
      </c>
      <c r="U74" s="57" t="str">
        <f t="shared" ref="U74:U76" si="28">IFS(X74=AB74,"Same Rationale", TRUE, "Different Rationale")</f>
        <v>Different Rationale</v>
      </c>
      <c r="V74" s="112" t="s">
        <v>524</v>
      </c>
      <c r="W74" s="53" t="s">
        <v>51</v>
      </c>
      <c r="X74" s="43" t="s">
        <v>52</v>
      </c>
      <c r="Y74" s="41"/>
      <c r="Z74" s="52" t="s">
        <v>50</v>
      </c>
      <c r="AA74" s="53" t="s">
        <v>51</v>
      </c>
      <c r="AB74" s="54"/>
      <c r="AC74" s="25">
        <v>5.0</v>
      </c>
      <c r="AD74" s="55" t="str">
        <f t="shared" ref="AD74:AD76" si="29">HYPERLINK("https://docs.google.com/document/d/1pSRoyrB8sXgVlZOkaxEcpRW3vl7yKjVe_ZJIhI7GlCg/edit","Emily's Protocol Word Doc")</f>
        <v>Emily's Protocol Word Doc</v>
      </c>
      <c r="AE74" s="297"/>
    </row>
    <row r="75" ht="138.0" customHeight="1">
      <c r="A75" s="108" t="s">
        <v>1678</v>
      </c>
      <c r="B75" s="43" t="s">
        <v>1679</v>
      </c>
      <c r="C75" s="43" t="s">
        <v>1680</v>
      </c>
      <c r="D75" s="109" t="s">
        <v>120</v>
      </c>
      <c r="E75" s="48">
        <v>43479.208333333336</v>
      </c>
      <c r="F75" s="48">
        <v>43687.438888888886</v>
      </c>
      <c r="G75" s="43" t="s">
        <v>35</v>
      </c>
      <c r="H75" s="43" t="s">
        <v>1681</v>
      </c>
      <c r="I75" s="43" t="s">
        <v>1682</v>
      </c>
      <c r="J75" s="43" t="s">
        <v>1683</v>
      </c>
      <c r="K75" s="43" t="s">
        <v>1684</v>
      </c>
      <c r="L75" s="110" t="s">
        <v>1685</v>
      </c>
      <c r="M75" s="43" t="s">
        <v>1686</v>
      </c>
      <c r="N75" s="43" t="s">
        <v>1687</v>
      </c>
      <c r="O75" s="43" t="s">
        <v>1688</v>
      </c>
      <c r="P75" s="43" t="s">
        <v>1689</v>
      </c>
      <c r="Q75" s="43" t="s">
        <v>1690</v>
      </c>
      <c r="R75" s="43" t="s">
        <v>223</v>
      </c>
      <c r="S75" s="111"/>
      <c r="T75" s="56" t="str">
        <f t="shared" si="27"/>
        <v>Same Decision</v>
      </c>
      <c r="U75" s="57" t="str">
        <f t="shared" si="28"/>
        <v>Different Rationale</v>
      </c>
      <c r="V75" s="112" t="s">
        <v>524</v>
      </c>
      <c r="W75" s="53" t="s">
        <v>51</v>
      </c>
      <c r="X75" s="43" t="s">
        <v>116</v>
      </c>
      <c r="Y75" s="41"/>
      <c r="Z75" s="52" t="s">
        <v>50</v>
      </c>
      <c r="AA75" s="53" t="s">
        <v>51</v>
      </c>
      <c r="AB75" s="54"/>
      <c r="AC75" s="25">
        <v>5.0</v>
      </c>
      <c r="AD75" s="55" t="str">
        <f t="shared" si="29"/>
        <v>Emily's Protocol Word Doc</v>
      </c>
      <c r="AE75" s="297"/>
    </row>
    <row r="76" ht="138.0" customHeight="1">
      <c r="A76" s="108" t="s">
        <v>1843</v>
      </c>
      <c r="B76" s="44" t="s">
        <v>1844</v>
      </c>
      <c r="C76" s="44" t="s">
        <v>1845</v>
      </c>
      <c r="D76" s="45" t="s">
        <v>822</v>
      </c>
      <c r="E76" s="150">
        <v>41386.166666666664</v>
      </c>
      <c r="F76" s="150">
        <v>43688.4375</v>
      </c>
      <c r="G76" s="44" t="s">
        <v>35</v>
      </c>
      <c r="H76" s="44" t="s">
        <v>1846</v>
      </c>
      <c r="I76" s="43" t="s">
        <v>1847</v>
      </c>
      <c r="J76" s="47" t="s">
        <v>37</v>
      </c>
      <c r="K76" s="47" t="s">
        <v>1848</v>
      </c>
      <c r="L76" s="151" t="s">
        <v>1849</v>
      </c>
      <c r="M76" s="43" t="s">
        <v>1850</v>
      </c>
      <c r="N76" s="43" t="s">
        <v>1851</v>
      </c>
      <c r="O76" s="47" t="s">
        <v>1852</v>
      </c>
      <c r="P76" s="47" t="s">
        <v>1853</v>
      </c>
      <c r="Q76" s="44" t="s">
        <v>1854</v>
      </c>
      <c r="R76" s="44" t="s">
        <v>1855</v>
      </c>
      <c r="S76" s="111"/>
      <c r="T76" s="56" t="str">
        <f t="shared" si="27"/>
        <v>Same Decision</v>
      </c>
      <c r="U76" s="57" t="str">
        <f t="shared" si="28"/>
        <v>Different Rationale</v>
      </c>
      <c r="V76" s="112" t="s">
        <v>524</v>
      </c>
      <c r="W76" s="53" t="s">
        <v>51</v>
      </c>
      <c r="X76" s="43" t="s">
        <v>396</v>
      </c>
      <c r="Y76" s="41"/>
      <c r="Z76" s="52" t="s">
        <v>50</v>
      </c>
      <c r="AA76" s="53" t="s">
        <v>51</v>
      </c>
      <c r="AB76" s="54"/>
      <c r="AC76" s="25">
        <v>5.0</v>
      </c>
      <c r="AD76" s="55" t="str">
        <f t="shared" si="29"/>
        <v>Emily's Protocol Word Doc</v>
      </c>
      <c r="AE76" s="297"/>
    </row>
    <row r="77" ht="138.0" customHeight="1">
      <c r="Y77" s="181"/>
    </row>
    <row r="78" ht="138.0" customHeight="1">
      <c r="Y78" s="181"/>
    </row>
    <row r="79" ht="138.0" customHeight="1">
      <c r="Y79" s="181"/>
    </row>
    <row r="80" ht="138.0" customHeight="1">
      <c r="Y80" s="181"/>
    </row>
    <row r="81" ht="138.0" customHeight="1">
      <c r="Y81" s="181"/>
    </row>
    <row r="82" ht="138.0" customHeight="1">
      <c r="Y82" s="181"/>
    </row>
    <row r="83" ht="138.0" customHeight="1">
      <c r="Y83" s="181"/>
    </row>
    <row r="84" ht="138.0" customHeight="1">
      <c r="Y84" s="181"/>
    </row>
    <row r="85" ht="138.0" customHeight="1">
      <c r="Y85" s="181"/>
    </row>
    <row r="86" ht="138.0" customHeight="1">
      <c r="Y86" s="181"/>
    </row>
    <row r="87" ht="138.0" customHeight="1">
      <c r="Y87" s="181"/>
    </row>
    <row r="88" ht="138.0" customHeight="1">
      <c r="Y88" s="181"/>
    </row>
    <row r="89" ht="138.0" customHeight="1">
      <c r="Y89" s="181"/>
    </row>
    <row r="90" ht="138.0" customHeight="1">
      <c r="Y90" s="181"/>
    </row>
    <row r="91" ht="138.0" customHeight="1">
      <c r="Y91" s="181"/>
    </row>
    <row r="92" ht="138.0" customHeight="1">
      <c r="Y92" s="181"/>
    </row>
    <row r="93" ht="138.0" customHeight="1">
      <c r="Y93" s="181"/>
    </row>
    <row r="94" ht="138.0" customHeight="1">
      <c r="Y94" s="181"/>
    </row>
    <row r="95" ht="138.0" customHeight="1">
      <c r="Y95" s="181"/>
    </row>
    <row r="96" ht="138.0" customHeight="1">
      <c r="Y96" s="181"/>
    </row>
    <row r="97" ht="138.0" customHeight="1">
      <c r="Y97" s="181"/>
    </row>
    <row r="98" ht="138.0" customHeight="1">
      <c r="Y98" s="181"/>
    </row>
    <row r="99" ht="138.0" customHeight="1">
      <c r="Y99" s="181"/>
    </row>
    <row r="100" ht="138.0" customHeight="1">
      <c r="Y100" s="181"/>
    </row>
    <row r="101" ht="138.0" customHeight="1">
      <c r="Y101" s="181"/>
    </row>
    <row r="102" ht="138.0" customHeight="1">
      <c r="Y102" s="181"/>
    </row>
    <row r="103" ht="138.0" customHeight="1">
      <c r="Y103" s="181"/>
    </row>
    <row r="104" ht="138.0" customHeight="1">
      <c r="Y104" s="181"/>
    </row>
    <row r="105" ht="138.0" customHeight="1">
      <c r="Y105" s="181"/>
    </row>
    <row r="106" ht="138.0" customHeight="1">
      <c r="Y106" s="181"/>
    </row>
    <row r="107" ht="138.0" customHeight="1">
      <c r="Y107" s="181"/>
    </row>
    <row r="108" ht="138.0" customHeight="1">
      <c r="Y108" s="181"/>
    </row>
    <row r="109" ht="138.0" customHeight="1">
      <c r="Y109" s="181"/>
    </row>
    <row r="110" ht="138.0" customHeight="1">
      <c r="Y110" s="181"/>
    </row>
    <row r="111" ht="138.0" customHeight="1">
      <c r="Y111" s="181"/>
    </row>
    <row r="112" ht="138.0" customHeight="1">
      <c r="Y112" s="181"/>
    </row>
    <row r="113" ht="138.0" customHeight="1">
      <c r="Y113" s="181"/>
    </row>
    <row r="114" ht="138.0" customHeight="1">
      <c r="Y114" s="181"/>
    </row>
    <row r="115" ht="138.0" customHeight="1">
      <c r="Y115" s="181"/>
    </row>
    <row r="116" ht="138.0" customHeight="1">
      <c r="Y116" s="181"/>
    </row>
    <row r="117" ht="138.0" customHeight="1">
      <c r="Y117" s="181"/>
    </row>
    <row r="118" ht="138.0" customHeight="1">
      <c r="Y118" s="181"/>
    </row>
    <row r="119" ht="138.0" customHeight="1">
      <c r="Y119" s="181"/>
    </row>
    <row r="120" ht="138.0" customHeight="1">
      <c r="Y120" s="181"/>
    </row>
    <row r="121" ht="138.0" customHeight="1">
      <c r="Y121" s="181"/>
    </row>
    <row r="122" ht="138.0" customHeight="1">
      <c r="Y122" s="181"/>
    </row>
    <row r="123" ht="138.0" customHeight="1">
      <c r="Y123" s="181"/>
    </row>
    <row r="124" ht="138.0" customHeight="1">
      <c r="Y124" s="181"/>
    </row>
    <row r="125" ht="138.0" customHeight="1">
      <c r="Y125" s="181"/>
    </row>
    <row r="126" ht="138.0" customHeight="1">
      <c r="Y126" s="181"/>
    </row>
    <row r="127" ht="138.0" customHeight="1">
      <c r="Y127" s="181"/>
    </row>
    <row r="128" ht="138.0" customHeight="1">
      <c r="Y128" s="181"/>
    </row>
    <row r="129" ht="138.0" customHeight="1">
      <c r="Y129" s="181"/>
    </row>
    <row r="130" ht="138.0" customHeight="1">
      <c r="Y130" s="181"/>
    </row>
    <row r="131" ht="138.0" customHeight="1">
      <c r="Y131" s="181"/>
    </row>
    <row r="132" ht="138.0" customHeight="1">
      <c r="Y132" s="181"/>
    </row>
    <row r="133" ht="138.0" customHeight="1">
      <c r="Y133" s="181"/>
    </row>
    <row r="134" ht="138.0" customHeight="1">
      <c r="Y134" s="181"/>
    </row>
    <row r="135" ht="138.0" customHeight="1">
      <c r="Y135" s="181"/>
    </row>
    <row r="136" ht="138.0" customHeight="1">
      <c r="Y136" s="181"/>
    </row>
    <row r="137" ht="138.0" customHeight="1">
      <c r="Y137" s="181"/>
    </row>
    <row r="138" ht="138.0" customHeight="1">
      <c r="Y138" s="181"/>
    </row>
    <row r="139" ht="138.0" customHeight="1">
      <c r="Y139" s="181"/>
    </row>
    <row r="140" ht="138.0" customHeight="1">
      <c r="Y140" s="181"/>
    </row>
    <row r="141" ht="138.0" customHeight="1">
      <c r="Y141" s="181"/>
    </row>
    <row r="142" ht="138.0" customHeight="1">
      <c r="Y142" s="181"/>
    </row>
    <row r="143" ht="138.0" customHeight="1">
      <c r="Y143" s="181"/>
    </row>
    <row r="144" ht="138.0" customHeight="1">
      <c r="Y144" s="181"/>
    </row>
    <row r="145" ht="138.0" customHeight="1">
      <c r="Y145" s="181"/>
    </row>
    <row r="146" ht="138.0" customHeight="1">
      <c r="Y146" s="181"/>
    </row>
    <row r="147" ht="138.0" customHeight="1">
      <c r="Y147" s="181"/>
    </row>
    <row r="148" ht="138.0" customHeight="1">
      <c r="Y148" s="181"/>
    </row>
    <row r="149" ht="138.0" customHeight="1">
      <c r="Y149" s="181"/>
    </row>
    <row r="150" ht="138.0" customHeight="1">
      <c r="Y150" s="181"/>
    </row>
    <row r="151" ht="138.0" customHeight="1">
      <c r="Y151" s="181"/>
    </row>
    <row r="152" ht="138.0" customHeight="1">
      <c r="Y152" s="181"/>
    </row>
    <row r="153" ht="138.0" customHeight="1">
      <c r="Y153" s="181"/>
    </row>
    <row r="154" ht="138.0" customHeight="1">
      <c r="Y154" s="181"/>
    </row>
    <row r="155" ht="138.0" customHeight="1">
      <c r="Y155" s="181"/>
    </row>
    <row r="156" ht="138.0" customHeight="1">
      <c r="Y156" s="181"/>
    </row>
    <row r="157" ht="138.0" customHeight="1">
      <c r="Y157" s="181"/>
    </row>
    <row r="158" ht="138.0" customHeight="1">
      <c r="Y158" s="181"/>
    </row>
    <row r="159" ht="138.0" customHeight="1">
      <c r="Y159" s="181"/>
    </row>
    <row r="160" ht="138.0" customHeight="1">
      <c r="Y160" s="181"/>
    </row>
    <row r="161" ht="138.0" customHeight="1">
      <c r="Y161" s="181"/>
    </row>
    <row r="162" ht="138.0" customHeight="1">
      <c r="Y162" s="181"/>
    </row>
    <row r="163" ht="138.0" customHeight="1">
      <c r="Y163" s="181"/>
    </row>
    <row r="164" ht="138.0" customHeight="1">
      <c r="Y164" s="181"/>
    </row>
    <row r="165" ht="138.0" customHeight="1">
      <c r="Y165" s="181"/>
    </row>
    <row r="166" ht="138.0" customHeight="1">
      <c r="Y166" s="181"/>
    </row>
    <row r="167" ht="138.0" customHeight="1">
      <c r="Y167" s="181"/>
    </row>
    <row r="168" ht="138.0" customHeight="1">
      <c r="Y168" s="181"/>
    </row>
    <row r="169" ht="138.0" customHeight="1">
      <c r="Y169" s="181"/>
    </row>
    <row r="170" ht="138.0" customHeight="1">
      <c r="Y170" s="181"/>
    </row>
    <row r="171" ht="138.0" customHeight="1">
      <c r="Y171" s="181"/>
    </row>
    <row r="172" ht="138.0" customHeight="1">
      <c r="Y172" s="181"/>
    </row>
    <row r="173" ht="138.0" customHeight="1">
      <c r="Y173" s="181"/>
    </row>
    <row r="174" ht="138.0" customHeight="1">
      <c r="Y174" s="181"/>
    </row>
    <row r="175" ht="138.0" customHeight="1">
      <c r="Y175" s="181"/>
    </row>
    <row r="176" ht="138.0" customHeight="1">
      <c r="Y176" s="181"/>
    </row>
    <row r="177" ht="138.0" customHeight="1">
      <c r="Y177" s="181"/>
    </row>
    <row r="178" ht="138.0" customHeight="1">
      <c r="Y178" s="181"/>
    </row>
    <row r="179" ht="138.0" customHeight="1">
      <c r="Y179" s="181"/>
    </row>
    <row r="180" ht="138.0" customHeight="1">
      <c r="Y180" s="181"/>
    </row>
    <row r="181" ht="138.0" customHeight="1">
      <c r="Y181" s="181"/>
    </row>
    <row r="182" ht="138.0" customHeight="1">
      <c r="Y182" s="181"/>
    </row>
    <row r="183" ht="138.0" customHeight="1">
      <c r="Y183" s="181"/>
    </row>
    <row r="184" ht="138.0" customHeight="1">
      <c r="Y184" s="181"/>
    </row>
    <row r="185" ht="138.0" customHeight="1">
      <c r="Y185" s="181"/>
    </row>
    <row r="186" ht="138.0" customHeight="1">
      <c r="Y186" s="181"/>
    </row>
    <row r="187" ht="138.0" customHeight="1">
      <c r="Y187" s="181"/>
    </row>
    <row r="188" ht="138.0" customHeight="1">
      <c r="Y188" s="181"/>
    </row>
    <row r="189" ht="138.0" customHeight="1">
      <c r="Y189" s="181"/>
    </row>
    <row r="190" ht="138.0" customHeight="1">
      <c r="Y190" s="181"/>
    </row>
    <row r="191" ht="138.0" customHeight="1">
      <c r="Y191" s="181"/>
    </row>
    <row r="192" ht="138.0" customHeight="1">
      <c r="Y192" s="181"/>
    </row>
    <row r="193" ht="138.0" customHeight="1">
      <c r="Y193" s="181"/>
    </row>
    <row r="194" ht="138.0" customHeight="1">
      <c r="Y194" s="181"/>
    </row>
    <row r="195" ht="138.0" customHeight="1">
      <c r="Y195" s="181"/>
    </row>
    <row r="196" ht="138.0" customHeight="1">
      <c r="Y196" s="181"/>
    </row>
    <row r="197" ht="138.0" customHeight="1">
      <c r="Y197" s="181"/>
    </row>
    <row r="198" ht="138.0" customHeight="1">
      <c r="Y198" s="181"/>
    </row>
    <row r="199" ht="138.0" customHeight="1">
      <c r="Y199" s="181"/>
    </row>
    <row r="200" ht="138.0" customHeight="1">
      <c r="Y200" s="181"/>
    </row>
    <row r="201" ht="138.0" customHeight="1">
      <c r="Y201" s="181"/>
    </row>
    <row r="202" ht="138.0" customHeight="1">
      <c r="Y202" s="181"/>
    </row>
    <row r="203" ht="138.0" customHeight="1">
      <c r="Y203" s="181"/>
    </row>
    <row r="204" ht="138.0" customHeight="1">
      <c r="Y204" s="181"/>
    </row>
    <row r="205" ht="138.0" customHeight="1">
      <c r="Y205" s="181"/>
    </row>
    <row r="206" ht="138.0" customHeight="1">
      <c r="Y206" s="181"/>
    </row>
    <row r="207" ht="138.0" customHeight="1">
      <c r="Y207" s="181"/>
    </row>
    <row r="208" ht="138.0" customHeight="1">
      <c r="Y208" s="181"/>
    </row>
    <row r="209" ht="138.0" customHeight="1">
      <c r="Y209" s="181"/>
    </row>
    <row r="210" ht="138.0" customHeight="1">
      <c r="Y210" s="181"/>
    </row>
    <row r="211" ht="138.0" customHeight="1">
      <c r="Y211" s="181"/>
    </row>
    <row r="212" ht="138.0" customHeight="1">
      <c r="Y212" s="181"/>
    </row>
    <row r="213" ht="138.0" customHeight="1">
      <c r="Y213" s="181"/>
    </row>
    <row r="214" ht="138.0" customHeight="1">
      <c r="Y214" s="181"/>
    </row>
    <row r="215" ht="138.0" customHeight="1">
      <c r="Y215" s="181"/>
    </row>
    <row r="216" ht="138.0" customHeight="1">
      <c r="Y216" s="181"/>
    </row>
    <row r="217" ht="138.0" customHeight="1">
      <c r="Y217" s="181"/>
    </row>
    <row r="218" ht="138.0" customHeight="1">
      <c r="Y218" s="181"/>
    </row>
    <row r="219" ht="138.0" customHeight="1">
      <c r="Y219" s="181"/>
    </row>
    <row r="220" ht="138.0" customHeight="1">
      <c r="Y220" s="181"/>
    </row>
    <row r="221" ht="138.0" customHeight="1">
      <c r="Y221" s="181"/>
    </row>
    <row r="222" ht="138.0" customHeight="1">
      <c r="Y222" s="181"/>
    </row>
    <row r="223" ht="138.0" customHeight="1">
      <c r="Y223" s="181"/>
    </row>
    <row r="224" ht="138.0" customHeight="1">
      <c r="Y224" s="181"/>
    </row>
    <row r="225" ht="138.0" customHeight="1">
      <c r="Y225" s="181"/>
    </row>
    <row r="226" ht="138.0" customHeight="1">
      <c r="Y226" s="181"/>
    </row>
    <row r="227" ht="138.0" customHeight="1">
      <c r="Y227" s="181"/>
    </row>
    <row r="228" ht="138.0" customHeight="1">
      <c r="Y228" s="181"/>
    </row>
    <row r="229" ht="138.0" customHeight="1">
      <c r="Y229" s="181"/>
    </row>
    <row r="230" ht="138.0" customHeight="1">
      <c r="Y230" s="181"/>
    </row>
    <row r="231" ht="138.0" customHeight="1">
      <c r="Y231" s="181"/>
    </row>
    <row r="232" ht="138.0" customHeight="1">
      <c r="Y232" s="181"/>
    </row>
    <row r="233" ht="138.0" customHeight="1">
      <c r="Y233" s="181"/>
    </row>
    <row r="234" ht="138.0" customHeight="1">
      <c r="Y234" s="181"/>
    </row>
    <row r="235" ht="138.0" customHeight="1">
      <c r="Y235" s="181"/>
    </row>
    <row r="236" ht="138.0" customHeight="1">
      <c r="Y236" s="181"/>
    </row>
    <row r="237" ht="138.0" customHeight="1">
      <c r="Y237" s="181"/>
    </row>
    <row r="238" ht="138.0" customHeight="1">
      <c r="Y238" s="181"/>
    </row>
    <row r="239" ht="138.0" customHeight="1">
      <c r="Y239" s="181"/>
    </row>
    <row r="240" ht="138.0" customHeight="1">
      <c r="Y240" s="181"/>
    </row>
    <row r="241" ht="138.0" customHeight="1">
      <c r="Y241" s="181"/>
    </row>
    <row r="242" ht="138.0" customHeight="1">
      <c r="Y242" s="181"/>
    </row>
    <row r="243" ht="138.0" customHeight="1">
      <c r="Y243" s="181"/>
    </row>
    <row r="244" ht="138.0" customHeight="1">
      <c r="Y244" s="181"/>
    </row>
    <row r="245" ht="138.0" customHeight="1">
      <c r="Y245" s="181"/>
    </row>
    <row r="246" ht="138.0" customHeight="1">
      <c r="Y246" s="181"/>
    </row>
    <row r="247" ht="138.0" customHeight="1">
      <c r="Y247" s="181"/>
    </row>
    <row r="248" ht="138.0" customHeight="1">
      <c r="Y248" s="181"/>
    </row>
    <row r="249" ht="138.0" customHeight="1">
      <c r="Y249" s="181"/>
    </row>
    <row r="250" ht="138.0" customHeight="1">
      <c r="Y250" s="181"/>
    </row>
    <row r="251" ht="138.0" customHeight="1">
      <c r="Y251" s="181"/>
    </row>
    <row r="252" ht="138.0" customHeight="1">
      <c r="Y252" s="181"/>
    </row>
    <row r="253" ht="138.0" customHeight="1">
      <c r="Y253" s="181"/>
    </row>
    <row r="254" ht="138.0" customHeight="1">
      <c r="Y254" s="181"/>
    </row>
    <row r="255" ht="138.0" customHeight="1">
      <c r="Y255" s="181"/>
    </row>
    <row r="256" ht="138.0" customHeight="1">
      <c r="Y256" s="181"/>
    </row>
    <row r="257" ht="138.0" customHeight="1">
      <c r="Y257" s="181"/>
    </row>
    <row r="258" ht="138.0" customHeight="1">
      <c r="Y258" s="181"/>
    </row>
    <row r="259" ht="138.0" customHeight="1">
      <c r="Y259" s="181"/>
    </row>
    <row r="260" ht="138.0" customHeight="1">
      <c r="Y260" s="181"/>
    </row>
    <row r="261" ht="138.0" customHeight="1">
      <c r="Y261" s="181"/>
    </row>
    <row r="262" ht="138.0" customHeight="1">
      <c r="Y262" s="181"/>
    </row>
    <row r="263" ht="138.0" customHeight="1">
      <c r="Y263" s="181"/>
    </row>
    <row r="264" ht="138.0" customHeight="1">
      <c r="Y264" s="181"/>
    </row>
    <row r="265" ht="138.0" customHeight="1">
      <c r="Y265" s="181"/>
    </row>
    <row r="266" ht="138.0" customHeight="1">
      <c r="Y266" s="181"/>
    </row>
    <row r="267" ht="138.0" customHeight="1">
      <c r="Y267" s="181"/>
    </row>
    <row r="268" ht="138.0" customHeight="1">
      <c r="Y268" s="181"/>
    </row>
    <row r="269" ht="138.0" customHeight="1">
      <c r="Y269" s="181"/>
    </row>
    <row r="270" ht="138.0" customHeight="1">
      <c r="Y270" s="181"/>
    </row>
    <row r="271" ht="138.0" customHeight="1">
      <c r="Y271" s="181"/>
    </row>
    <row r="272" ht="138.0" customHeight="1">
      <c r="Y272" s="181"/>
    </row>
    <row r="273" ht="138.0" customHeight="1">
      <c r="Y273" s="181"/>
    </row>
    <row r="274" ht="138.0" customHeight="1">
      <c r="Y274" s="181"/>
    </row>
    <row r="275" ht="138.0" customHeight="1">
      <c r="Y275" s="181"/>
    </row>
    <row r="276" ht="138.0" customHeight="1">
      <c r="Y276" s="181"/>
    </row>
    <row r="277" ht="138.0" customHeight="1">
      <c r="Y277" s="181"/>
    </row>
    <row r="278" ht="138.0" customHeight="1">
      <c r="Y278" s="181"/>
    </row>
    <row r="279" ht="138.0" customHeight="1">
      <c r="Y279" s="181"/>
    </row>
    <row r="280" ht="138.0" customHeight="1">
      <c r="Y280" s="181"/>
    </row>
    <row r="281" ht="138.0" customHeight="1">
      <c r="Y281" s="181"/>
    </row>
    <row r="282" ht="138.0" customHeight="1">
      <c r="Y282" s="181"/>
    </row>
    <row r="283" ht="138.0" customHeight="1">
      <c r="Y283" s="181"/>
    </row>
    <row r="284" ht="138.0" customHeight="1">
      <c r="Y284" s="181"/>
    </row>
    <row r="285" ht="138.0" customHeight="1">
      <c r="Y285" s="181"/>
    </row>
    <row r="286" ht="138.0" customHeight="1">
      <c r="Y286" s="181"/>
    </row>
    <row r="287" ht="138.0" customHeight="1">
      <c r="Y287" s="181"/>
    </row>
    <row r="288" ht="138.0" customHeight="1">
      <c r="Y288" s="181"/>
    </row>
    <row r="289" ht="138.0" customHeight="1">
      <c r="Y289" s="181"/>
    </row>
    <row r="290" ht="138.0" customHeight="1">
      <c r="Y290" s="181"/>
    </row>
    <row r="291" ht="138.0" customHeight="1">
      <c r="Y291" s="181"/>
    </row>
    <row r="292" ht="138.0" customHeight="1">
      <c r="Y292" s="181"/>
    </row>
    <row r="293" ht="138.0" customHeight="1">
      <c r="Y293" s="181"/>
    </row>
    <row r="294" ht="138.0" customHeight="1">
      <c r="Y294" s="181"/>
    </row>
    <row r="295" ht="138.0" customHeight="1">
      <c r="Y295" s="181"/>
    </row>
    <row r="296" ht="138.0" customHeight="1">
      <c r="Y296" s="181"/>
    </row>
    <row r="297" ht="138.0" customHeight="1">
      <c r="Y297" s="181"/>
    </row>
    <row r="298" ht="138.0" customHeight="1">
      <c r="Y298" s="181"/>
    </row>
    <row r="299" ht="138.0" customHeight="1">
      <c r="Y299" s="181"/>
    </row>
    <row r="300" ht="138.0" customHeight="1">
      <c r="Y300" s="181"/>
    </row>
    <row r="301" ht="138.0" customHeight="1">
      <c r="Y301" s="181"/>
    </row>
    <row r="302" ht="138.0" customHeight="1">
      <c r="Y302" s="181"/>
    </row>
    <row r="303" ht="138.0" customHeight="1">
      <c r="Y303" s="181"/>
    </row>
    <row r="304" ht="138.0" customHeight="1">
      <c r="Y304" s="181"/>
    </row>
    <row r="305" ht="138.0" customHeight="1">
      <c r="Y305" s="181"/>
    </row>
    <row r="306" ht="138.0" customHeight="1">
      <c r="Y306" s="181"/>
    </row>
    <row r="307" ht="138.0" customHeight="1">
      <c r="Y307" s="181"/>
    </row>
    <row r="308" ht="138.0" customHeight="1">
      <c r="Y308" s="181"/>
    </row>
    <row r="309" ht="138.0" customHeight="1">
      <c r="Y309" s="181"/>
    </row>
    <row r="310" ht="138.0" customHeight="1">
      <c r="Y310" s="181"/>
    </row>
    <row r="311" ht="138.0" customHeight="1">
      <c r="Y311" s="181"/>
    </row>
    <row r="312" ht="138.0" customHeight="1">
      <c r="Y312" s="181"/>
    </row>
    <row r="313" ht="138.0" customHeight="1">
      <c r="Y313" s="181"/>
    </row>
    <row r="314" ht="138.0" customHeight="1">
      <c r="Y314" s="181"/>
    </row>
    <row r="315" ht="138.0" customHeight="1">
      <c r="Y315" s="181"/>
    </row>
    <row r="316" ht="138.0" customHeight="1">
      <c r="Y316" s="181"/>
    </row>
    <row r="317" ht="138.0" customHeight="1">
      <c r="Y317" s="181"/>
    </row>
    <row r="318" ht="138.0" customHeight="1">
      <c r="Y318" s="181"/>
    </row>
    <row r="319" ht="138.0" customHeight="1">
      <c r="Y319" s="181"/>
    </row>
    <row r="320" ht="138.0" customHeight="1">
      <c r="Y320" s="181"/>
    </row>
    <row r="321" ht="138.0" customHeight="1">
      <c r="Y321" s="181"/>
    </row>
    <row r="322" ht="138.0" customHeight="1">
      <c r="Y322" s="181"/>
    </row>
    <row r="323" ht="138.0" customHeight="1">
      <c r="Y323" s="181"/>
    </row>
    <row r="324" ht="138.0" customHeight="1">
      <c r="Y324" s="181"/>
    </row>
    <row r="325" ht="138.0" customHeight="1">
      <c r="Y325" s="181"/>
    </row>
    <row r="326" ht="138.0" customHeight="1">
      <c r="Y326" s="181"/>
    </row>
    <row r="327" ht="138.0" customHeight="1">
      <c r="Y327" s="181"/>
    </row>
    <row r="328" ht="138.0" customHeight="1">
      <c r="Y328" s="181"/>
    </row>
    <row r="329" ht="138.0" customHeight="1">
      <c r="Y329" s="181"/>
    </row>
    <row r="330" ht="138.0" customHeight="1">
      <c r="Y330" s="181"/>
    </row>
    <row r="331" ht="138.0" customHeight="1">
      <c r="Y331" s="181"/>
    </row>
    <row r="332" ht="138.0" customHeight="1">
      <c r="Y332" s="181"/>
    </row>
    <row r="333" ht="138.0" customHeight="1">
      <c r="Y333" s="181"/>
    </row>
    <row r="334" ht="138.0" customHeight="1">
      <c r="Y334" s="181"/>
    </row>
    <row r="335" ht="138.0" customHeight="1">
      <c r="Y335" s="181"/>
    </row>
    <row r="336" ht="138.0" customHeight="1">
      <c r="Y336" s="181"/>
    </row>
    <row r="337" ht="138.0" customHeight="1">
      <c r="Y337" s="181"/>
    </row>
    <row r="338" ht="138.0" customHeight="1">
      <c r="Y338" s="181"/>
    </row>
    <row r="339" ht="138.0" customHeight="1">
      <c r="Y339" s="181"/>
    </row>
    <row r="340" ht="138.0" customHeight="1">
      <c r="Y340" s="181"/>
    </row>
    <row r="341" ht="138.0" customHeight="1">
      <c r="Y341" s="181"/>
    </row>
    <row r="342" ht="138.0" customHeight="1">
      <c r="Y342" s="181"/>
    </row>
    <row r="343" ht="138.0" customHeight="1">
      <c r="Y343" s="181"/>
    </row>
    <row r="344" ht="138.0" customHeight="1">
      <c r="Y344" s="181"/>
    </row>
    <row r="345" ht="138.0" customHeight="1">
      <c r="Y345" s="181"/>
    </row>
    <row r="346" ht="138.0" customHeight="1">
      <c r="Y346" s="181"/>
    </row>
    <row r="347" ht="138.0" customHeight="1">
      <c r="Y347" s="181"/>
    </row>
    <row r="348" ht="138.0" customHeight="1">
      <c r="Y348" s="181"/>
    </row>
    <row r="349" ht="138.0" customHeight="1">
      <c r="Y349" s="181"/>
    </row>
    <row r="350" ht="138.0" customHeight="1">
      <c r="Y350" s="181"/>
    </row>
    <row r="351" ht="138.0" customHeight="1">
      <c r="Y351" s="181"/>
    </row>
    <row r="352" ht="138.0" customHeight="1">
      <c r="Y352" s="181"/>
    </row>
    <row r="353" ht="138.0" customHeight="1">
      <c r="Y353" s="181"/>
    </row>
    <row r="354" ht="138.0" customHeight="1">
      <c r="Y354" s="181"/>
    </row>
    <row r="355" ht="138.0" customHeight="1">
      <c r="Y355" s="181"/>
    </row>
    <row r="356" ht="138.0" customHeight="1">
      <c r="Y356" s="181"/>
    </row>
    <row r="357" ht="138.0" customHeight="1">
      <c r="Y357" s="181"/>
    </row>
    <row r="358" ht="138.0" customHeight="1">
      <c r="Y358" s="181"/>
    </row>
    <row r="359" ht="138.0" customHeight="1">
      <c r="Y359" s="181"/>
    </row>
    <row r="360" ht="138.0" customHeight="1">
      <c r="Y360" s="181"/>
    </row>
    <row r="361" ht="138.0" customHeight="1">
      <c r="Y361" s="181"/>
    </row>
    <row r="362" ht="138.0" customHeight="1">
      <c r="Y362" s="181"/>
    </row>
    <row r="363" ht="138.0" customHeight="1">
      <c r="Y363" s="181"/>
    </row>
    <row r="364" ht="138.0" customHeight="1">
      <c r="Y364" s="181"/>
    </row>
    <row r="365" ht="138.0" customHeight="1">
      <c r="Y365" s="181"/>
    </row>
    <row r="366" ht="138.0" customHeight="1">
      <c r="Y366" s="181"/>
    </row>
    <row r="367" ht="138.0" customHeight="1">
      <c r="Y367" s="181"/>
    </row>
    <row r="368" ht="138.0" customHeight="1">
      <c r="Y368" s="181"/>
    </row>
    <row r="369" ht="138.0" customHeight="1">
      <c r="Y369" s="181"/>
    </row>
    <row r="370" ht="138.0" customHeight="1">
      <c r="Y370" s="181"/>
    </row>
    <row r="371" ht="138.0" customHeight="1">
      <c r="Y371" s="181"/>
    </row>
    <row r="372" ht="138.0" customHeight="1">
      <c r="Y372" s="181"/>
    </row>
    <row r="373" ht="138.0" customHeight="1">
      <c r="Y373" s="181"/>
    </row>
    <row r="374" ht="138.0" customHeight="1">
      <c r="Y374" s="181"/>
    </row>
    <row r="375" ht="138.0" customHeight="1">
      <c r="Y375" s="181"/>
    </row>
    <row r="376" ht="138.0" customHeight="1">
      <c r="Y376" s="181"/>
    </row>
    <row r="377" ht="138.0" customHeight="1">
      <c r="Y377" s="181"/>
    </row>
    <row r="378" ht="138.0" customHeight="1">
      <c r="Y378" s="181"/>
    </row>
    <row r="379" ht="138.0" customHeight="1">
      <c r="Y379" s="181"/>
    </row>
    <row r="380" ht="138.0" customHeight="1">
      <c r="Y380" s="181"/>
    </row>
    <row r="381" ht="138.0" customHeight="1">
      <c r="Y381" s="181"/>
    </row>
    <row r="382" ht="138.0" customHeight="1">
      <c r="Y382" s="181"/>
    </row>
    <row r="383" ht="138.0" customHeight="1">
      <c r="Y383" s="181"/>
    </row>
    <row r="384" ht="138.0" customHeight="1">
      <c r="Y384" s="181"/>
    </row>
    <row r="385" ht="138.0" customHeight="1">
      <c r="Y385" s="181"/>
    </row>
    <row r="386" ht="138.0" customHeight="1">
      <c r="Y386" s="181"/>
    </row>
    <row r="387" ht="138.0" customHeight="1">
      <c r="Y387" s="181"/>
    </row>
    <row r="388" ht="138.0" customHeight="1">
      <c r="Y388" s="181"/>
    </row>
    <row r="389" ht="138.0" customHeight="1">
      <c r="Y389" s="181"/>
    </row>
    <row r="390" ht="138.0" customHeight="1">
      <c r="Y390" s="181"/>
    </row>
    <row r="391" ht="138.0" customHeight="1">
      <c r="Y391" s="181"/>
    </row>
    <row r="392" ht="138.0" customHeight="1">
      <c r="Y392" s="181"/>
    </row>
    <row r="393" ht="138.0" customHeight="1">
      <c r="Y393" s="181"/>
    </row>
    <row r="394" ht="138.0" customHeight="1">
      <c r="Y394" s="181"/>
    </row>
    <row r="395" ht="138.0" customHeight="1">
      <c r="Y395" s="181"/>
    </row>
    <row r="396" ht="138.0" customHeight="1">
      <c r="Y396" s="181"/>
    </row>
    <row r="397" ht="138.0" customHeight="1">
      <c r="Y397" s="181"/>
    </row>
    <row r="398" ht="138.0" customHeight="1">
      <c r="Y398" s="181"/>
    </row>
    <row r="399" ht="138.0" customHeight="1">
      <c r="Y399" s="181"/>
    </row>
    <row r="400" ht="138.0" customHeight="1">
      <c r="Y400" s="181"/>
    </row>
    <row r="401" ht="138.0" customHeight="1">
      <c r="Y401" s="181"/>
    </row>
    <row r="402" ht="138.0" customHeight="1">
      <c r="Y402" s="181"/>
    </row>
    <row r="403" ht="138.0" customHeight="1">
      <c r="Y403" s="181"/>
    </row>
    <row r="404" ht="138.0" customHeight="1">
      <c r="Y404" s="181"/>
    </row>
    <row r="405" ht="138.0" customHeight="1">
      <c r="Y405" s="181"/>
    </row>
    <row r="406" ht="138.0" customHeight="1">
      <c r="Y406" s="181"/>
    </row>
    <row r="407" ht="138.0" customHeight="1">
      <c r="Y407" s="181"/>
    </row>
    <row r="408" ht="138.0" customHeight="1">
      <c r="Y408" s="181"/>
    </row>
    <row r="409" ht="138.0" customHeight="1">
      <c r="Y409" s="181"/>
    </row>
    <row r="410" ht="138.0" customHeight="1">
      <c r="Y410" s="181"/>
    </row>
    <row r="411" ht="138.0" customHeight="1">
      <c r="Y411" s="181"/>
    </row>
    <row r="412" ht="138.0" customHeight="1">
      <c r="Y412" s="181"/>
    </row>
    <row r="413" ht="138.0" customHeight="1">
      <c r="Y413" s="181"/>
    </row>
    <row r="414" ht="138.0" customHeight="1">
      <c r="Y414" s="181"/>
    </row>
    <row r="415" ht="138.0" customHeight="1">
      <c r="Y415" s="181"/>
    </row>
    <row r="416" ht="138.0" customHeight="1">
      <c r="Y416" s="181"/>
    </row>
    <row r="417" ht="138.0" customHeight="1">
      <c r="Y417" s="181"/>
    </row>
    <row r="418" ht="138.0" customHeight="1">
      <c r="Y418" s="181"/>
    </row>
    <row r="419" ht="138.0" customHeight="1">
      <c r="Y419" s="181"/>
    </row>
    <row r="420" ht="138.0" customHeight="1">
      <c r="Y420" s="181"/>
    </row>
    <row r="421" ht="138.0" customHeight="1">
      <c r="Y421" s="181"/>
    </row>
    <row r="422" ht="138.0" customHeight="1">
      <c r="Y422" s="181"/>
    </row>
    <row r="423" ht="138.0" customHeight="1">
      <c r="Y423" s="181"/>
    </row>
    <row r="424" ht="138.0" customHeight="1">
      <c r="Y424" s="181"/>
    </row>
    <row r="425" ht="138.0" customHeight="1">
      <c r="Y425" s="181"/>
    </row>
    <row r="426" ht="138.0" customHeight="1">
      <c r="Y426" s="181"/>
    </row>
    <row r="427" ht="138.0" customHeight="1">
      <c r="Y427" s="181"/>
    </row>
    <row r="428" ht="138.0" customHeight="1">
      <c r="Y428" s="181"/>
    </row>
    <row r="429" ht="138.0" customHeight="1">
      <c r="Y429" s="181"/>
    </row>
    <row r="430" ht="138.0" customHeight="1">
      <c r="Y430" s="181"/>
    </row>
    <row r="431" ht="138.0" customHeight="1">
      <c r="Y431" s="181"/>
    </row>
    <row r="432" ht="138.0" customHeight="1">
      <c r="Y432" s="181"/>
    </row>
    <row r="433" ht="138.0" customHeight="1">
      <c r="Y433" s="181"/>
    </row>
    <row r="434" ht="138.0" customHeight="1">
      <c r="Y434" s="181"/>
    </row>
    <row r="435" ht="138.0" customHeight="1">
      <c r="Y435" s="181"/>
    </row>
    <row r="436" ht="138.0" customHeight="1">
      <c r="Y436" s="181"/>
    </row>
    <row r="437" ht="138.0" customHeight="1">
      <c r="Y437" s="181"/>
    </row>
    <row r="438" ht="138.0" customHeight="1">
      <c r="Y438" s="181"/>
    </row>
    <row r="439" ht="138.0" customHeight="1">
      <c r="Y439" s="181"/>
    </row>
    <row r="440" ht="138.0" customHeight="1">
      <c r="Y440" s="181"/>
    </row>
    <row r="441" ht="138.0" customHeight="1">
      <c r="Y441" s="181"/>
    </row>
    <row r="442" ht="138.0" customHeight="1">
      <c r="Y442" s="181"/>
    </row>
    <row r="443" ht="138.0" customHeight="1">
      <c r="Y443" s="181"/>
    </row>
    <row r="444" ht="138.0" customHeight="1">
      <c r="Y444" s="181"/>
    </row>
    <row r="445" ht="138.0" customHeight="1">
      <c r="Y445" s="181"/>
    </row>
    <row r="446" ht="138.0" customHeight="1">
      <c r="Y446" s="181"/>
    </row>
    <row r="447" ht="138.0" customHeight="1">
      <c r="Y447" s="181"/>
    </row>
    <row r="448" ht="138.0" customHeight="1">
      <c r="Y448" s="181"/>
    </row>
    <row r="449" ht="138.0" customHeight="1">
      <c r="Y449" s="181"/>
    </row>
    <row r="450" ht="138.0" customHeight="1">
      <c r="Y450" s="181"/>
    </row>
    <row r="451" ht="138.0" customHeight="1">
      <c r="Y451" s="181"/>
    </row>
    <row r="452" ht="138.0" customHeight="1">
      <c r="Y452" s="181"/>
    </row>
    <row r="453" ht="138.0" customHeight="1">
      <c r="Y453" s="181"/>
    </row>
    <row r="454" ht="138.0" customHeight="1">
      <c r="Y454" s="181"/>
    </row>
    <row r="455" ht="138.0" customHeight="1">
      <c r="Y455" s="181"/>
    </row>
    <row r="456" ht="138.0" customHeight="1">
      <c r="Y456" s="181"/>
    </row>
    <row r="457" ht="138.0" customHeight="1">
      <c r="Y457" s="181"/>
    </row>
    <row r="458" ht="138.0" customHeight="1">
      <c r="Y458" s="181"/>
    </row>
    <row r="459" ht="138.0" customHeight="1">
      <c r="Y459" s="181"/>
    </row>
    <row r="460" ht="138.0" customHeight="1">
      <c r="Y460" s="181"/>
    </row>
    <row r="461" ht="138.0" customHeight="1">
      <c r="Y461" s="181"/>
    </row>
    <row r="462" ht="138.0" customHeight="1">
      <c r="Y462" s="181"/>
    </row>
    <row r="463" ht="138.0" customHeight="1">
      <c r="Y463" s="181"/>
    </row>
    <row r="464" ht="138.0" customHeight="1">
      <c r="Y464" s="181"/>
    </row>
    <row r="465" ht="138.0" customHeight="1">
      <c r="Y465" s="181"/>
    </row>
    <row r="466" ht="138.0" customHeight="1">
      <c r="Y466" s="181"/>
    </row>
    <row r="467" ht="138.0" customHeight="1">
      <c r="Y467" s="181"/>
    </row>
    <row r="468" ht="138.0" customHeight="1">
      <c r="Y468" s="181"/>
    </row>
    <row r="469" ht="138.0" customHeight="1">
      <c r="Y469" s="181"/>
    </row>
    <row r="470" ht="138.0" customHeight="1">
      <c r="Y470" s="181"/>
    </row>
    <row r="471" ht="138.0" customHeight="1">
      <c r="Y471" s="181"/>
    </row>
    <row r="472" ht="138.0" customHeight="1">
      <c r="Y472" s="181"/>
    </row>
    <row r="473" ht="138.0" customHeight="1">
      <c r="Y473" s="181"/>
    </row>
    <row r="474" ht="138.0" customHeight="1">
      <c r="Y474" s="181"/>
    </row>
    <row r="475" ht="138.0" customHeight="1">
      <c r="Y475" s="181"/>
    </row>
    <row r="476" ht="138.0" customHeight="1">
      <c r="Y476" s="181"/>
    </row>
    <row r="477" ht="138.0" customHeight="1">
      <c r="Y477" s="181"/>
    </row>
    <row r="478" ht="138.0" customHeight="1">
      <c r="Y478" s="181"/>
    </row>
    <row r="479" ht="138.0" customHeight="1">
      <c r="Y479" s="181"/>
    </row>
    <row r="480" ht="138.0" customHeight="1">
      <c r="Y480" s="181"/>
    </row>
    <row r="481" ht="138.0" customHeight="1">
      <c r="Y481" s="181"/>
    </row>
    <row r="482" ht="138.0" customHeight="1">
      <c r="Y482" s="181"/>
    </row>
    <row r="483" ht="138.0" customHeight="1">
      <c r="Y483" s="181"/>
    </row>
    <row r="484" ht="138.0" customHeight="1">
      <c r="Y484" s="181"/>
    </row>
    <row r="485" ht="138.0" customHeight="1">
      <c r="Y485" s="181"/>
    </row>
    <row r="486" ht="138.0" customHeight="1">
      <c r="Y486" s="181"/>
    </row>
    <row r="487" ht="138.0" customHeight="1">
      <c r="Y487" s="181"/>
    </row>
    <row r="488" ht="138.0" customHeight="1">
      <c r="Y488" s="181"/>
    </row>
    <row r="489" ht="138.0" customHeight="1">
      <c r="Y489" s="181"/>
    </row>
    <row r="490" ht="138.0" customHeight="1">
      <c r="Y490" s="181"/>
    </row>
    <row r="491" ht="138.0" customHeight="1">
      <c r="Y491" s="181"/>
    </row>
    <row r="492" ht="138.0" customHeight="1">
      <c r="Y492" s="181"/>
    </row>
    <row r="493" ht="138.0" customHeight="1">
      <c r="Y493" s="181"/>
    </row>
    <row r="494" ht="138.0" customHeight="1">
      <c r="Y494" s="181"/>
    </row>
    <row r="495" ht="138.0" customHeight="1">
      <c r="Y495" s="181"/>
    </row>
    <row r="496" ht="138.0" customHeight="1">
      <c r="Y496" s="181"/>
    </row>
    <row r="497" ht="138.0" customHeight="1">
      <c r="Y497" s="181"/>
    </row>
    <row r="498" ht="138.0" customHeight="1">
      <c r="Y498" s="181"/>
    </row>
    <row r="499" ht="138.0" customHeight="1">
      <c r="Y499" s="181"/>
    </row>
    <row r="500" ht="138.0" customHeight="1">
      <c r="Y500" s="181"/>
    </row>
    <row r="501" ht="138.0" customHeight="1">
      <c r="Y501" s="181"/>
    </row>
    <row r="502" ht="138.0" customHeight="1">
      <c r="Y502" s="181"/>
    </row>
    <row r="503" ht="138.0" customHeight="1">
      <c r="Y503" s="181"/>
    </row>
    <row r="504" ht="138.0" customHeight="1">
      <c r="Y504" s="181"/>
    </row>
    <row r="505" ht="138.0" customHeight="1">
      <c r="Y505" s="181"/>
    </row>
    <row r="506" ht="138.0" customHeight="1">
      <c r="Y506" s="181"/>
    </row>
    <row r="507" ht="138.0" customHeight="1">
      <c r="Y507" s="181"/>
    </row>
    <row r="508" ht="138.0" customHeight="1">
      <c r="Y508" s="181"/>
    </row>
    <row r="509" ht="138.0" customHeight="1">
      <c r="Y509" s="181"/>
    </row>
    <row r="510" ht="138.0" customHeight="1">
      <c r="Y510" s="181"/>
    </row>
    <row r="511" ht="138.0" customHeight="1">
      <c r="Y511" s="181"/>
    </row>
    <row r="512" ht="138.0" customHeight="1">
      <c r="Y512" s="181"/>
    </row>
    <row r="513" ht="138.0" customHeight="1">
      <c r="Y513" s="181"/>
    </row>
    <row r="514" ht="138.0" customHeight="1">
      <c r="Y514" s="181"/>
    </row>
    <row r="515" ht="138.0" customHeight="1">
      <c r="Y515" s="181"/>
    </row>
    <row r="516" ht="138.0" customHeight="1">
      <c r="Y516" s="181"/>
    </row>
    <row r="517" ht="138.0" customHeight="1">
      <c r="Y517" s="181"/>
    </row>
    <row r="518" ht="138.0" customHeight="1">
      <c r="Y518" s="181"/>
    </row>
    <row r="519" ht="138.0" customHeight="1">
      <c r="Y519" s="181"/>
    </row>
    <row r="520" ht="138.0" customHeight="1">
      <c r="Y520" s="181"/>
    </row>
    <row r="521" ht="138.0" customHeight="1">
      <c r="Y521" s="181"/>
    </row>
    <row r="522" ht="138.0" customHeight="1">
      <c r="Y522" s="181"/>
    </row>
    <row r="523" ht="138.0" customHeight="1">
      <c r="Y523" s="181"/>
    </row>
    <row r="524" ht="138.0" customHeight="1">
      <c r="Y524" s="181"/>
    </row>
    <row r="525" ht="138.0" customHeight="1">
      <c r="Y525" s="181"/>
    </row>
    <row r="526" ht="138.0" customHeight="1">
      <c r="Y526" s="181"/>
    </row>
    <row r="527" ht="138.0" customHeight="1">
      <c r="Y527" s="181"/>
    </row>
    <row r="528" ht="138.0" customHeight="1">
      <c r="Y528" s="181"/>
    </row>
    <row r="529" ht="138.0" customHeight="1">
      <c r="Y529" s="181"/>
    </row>
    <row r="530" ht="138.0" customHeight="1">
      <c r="Y530" s="181"/>
    </row>
    <row r="531" ht="138.0" customHeight="1">
      <c r="Y531" s="181"/>
    </row>
    <row r="532" ht="138.0" customHeight="1">
      <c r="Y532" s="181"/>
    </row>
    <row r="533" ht="138.0" customHeight="1">
      <c r="Y533" s="181"/>
    </row>
    <row r="534" ht="138.0" customHeight="1">
      <c r="Y534" s="181"/>
    </row>
    <row r="535" ht="138.0" customHeight="1">
      <c r="Y535" s="181"/>
    </row>
    <row r="536" ht="138.0" customHeight="1">
      <c r="Y536" s="181"/>
    </row>
    <row r="537" ht="138.0" customHeight="1">
      <c r="Y537" s="181"/>
    </row>
    <row r="538" ht="138.0" customHeight="1">
      <c r="Y538" s="181"/>
    </row>
    <row r="539" ht="138.0" customHeight="1">
      <c r="Y539" s="181"/>
    </row>
    <row r="540" ht="138.0" customHeight="1">
      <c r="Y540" s="181"/>
    </row>
    <row r="541" ht="138.0" customHeight="1">
      <c r="Y541" s="181"/>
    </row>
    <row r="542" ht="138.0" customHeight="1">
      <c r="Y542" s="181"/>
    </row>
    <row r="543" ht="138.0" customHeight="1">
      <c r="Y543" s="181"/>
    </row>
    <row r="544" ht="138.0" customHeight="1">
      <c r="Y544" s="181"/>
    </row>
    <row r="545" ht="138.0" customHeight="1">
      <c r="Y545" s="181"/>
    </row>
    <row r="546" ht="138.0" customHeight="1">
      <c r="Y546" s="181"/>
    </row>
    <row r="547" ht="138.0" customHeight="1">
      <c r="Y547" s="181"/>
    </row>
    <row r="548" ht="138.0" customHeight="1">
      <c r="Y548" s="181"/>
    </row>
    <row r="549" ht="138.0" customHeight="1">
      <c r="Y549" s="181"/>
    </row>
    <row r="550" ht="138.0" customHeight="1">
      <c r="Y550" s="181"/>
    </row>
    <row r="551" ht="138.0" customHeight="1">
      <c r="Y551" s="181"/>
    </row>
    <row r="552" ht="138.0" customHeight="1">
      <c r="Y552" s="181"/>
    </row>
    <row r="553" ht="138.0" customHeight="1">
      <c r="Y553" s="181"/>
    </row>
    <row r="554" ht="138.0" customHeight="1">
      <c r="Y554" s="181"/>
    </row>
    <row r="555" ht="138.0" customHeight="1">
      <c r="Y555" s="181"/>
    </row>
    <row r="556" ht="138.0" customHeight="1">
      <c r="Y556" s="181"/>
    </row>
    <row r="557" ht="138.0" customHeight="1">
      <c r="Y557" s="181"/>
    </row>
    <row r="558" ht="138.0" customHeight="1">
      <c r="Y558" s="181"/>
    </row>
    <row r="559" ht="138.0" customHeight="1">
      <c r="Y559" s="181"/>
    </row>
    <row r="560" ht="138.0" customHeight="1">
      <c r="Y560" s="181"/>
    </row>
    <row r="561" ht="138.0" customHeight="1">
      <c r="Y561" s="181"/>
    </row>
    <row r="562" ht="138.0" customHeight="1">
      <c r="Y562" s="181"/>
    </row>
    <row r="563" ht="138.0" customHeight="1">
      <c r="Y563" s="181"/>
    </row>
    <row r="564" ht="138.0" customHeight="1">
      <c r="Y564" s="181"/>
    </row>
    <row r="565" ht="138.0" customHeight="1">
      <c r="Y565" s="181"/>
    </row>
    <row r="566" ht="138.0" customHeight="1">
      <c r="Y566" s="181"/>
    </row>
    <row r="567" ht="138.0" customHeight="1">
      <c r="Y567" s="181"/>
    </row>
    <row r="568" ht="138.0" customHeight="1">
      <c r="Y568" s="181"/>
    </row>
    <row r="569" ht="138.0" customHeight="1">
      <c r="Y569" s="181"/>
    </row>
    <row r="570" ht="138.0" customHeight="1">
      <c r="Y570" s="181"/>
    </row>
    <row r="571" ht="138.0" customHeight="1">
      <c r="Y571" s="181"/>
    </row>
    <row r="572" ht="138.0" customHeight="1">
      <c r="Y572" s="181"/>
    </row>
    <row r="573" ht="138.0" customHeight="1">
      <c r="Y573" s="181"/>
    </row>
    <row r="574" ht="138.0" customHeight="1">
      <c r="Y574" s="181"/>
    </row>
    <row r="575" ht="138.0" customHeight="1">
      <c r="Y575" s="181"/>
    </row>
    <row r="576" ht="138.0" customHeight="1">
      <c r="Y576" s="181"/>
    </row>
    <row r="577" ht="138.0" customHeight="1">
      <c r="Y577" s="181"/>
    </row>
    <row r="578" ht="138.0" customHeight="1">
      <c r="Y578" s="181"/>
    </row>
    <row r="579" ht="138.0" customHeight="1">
      <c r="Y579" s="181"/>
    </row>
    <row r="580" ht="138.0" customHeight="1">
      <c r="Y580" s="181"/>
    </row>
    <row r="581" ht="138.0" customHeight="1">
      <c r="Y581" s="181"/>
    </row>
    <row r="582" ht="138.0" customHeight="1">
      <c r="Y582" s="181"/>
    </row>
    <row r="583" ht="138.0" customHeight="1">
      <c r="Y583" s="181"/>
    </row>
    <row r="584" ht="138.0" customHeight="1">
      <c r="Y584" s="181"/>
    </row>
    <row r="585" ht="138.0" customHeight="1">
      <c r="Y585" s="181"/>
    </row>
    <row r="586" ht="138.0" customHeight="1">
      <c r="Y586" s="181"/>
    </row>
    <row r="587" ht="138.0" customHeight="1">
      <c r="Y587" s="181"/>
    </row>
    <row r="588" ht="138.0" customHeight="1">
      <c r="Y588" s="181"/>
    </row>
    <row r="589" ht="138.0" customHeight="1">
      <c r="Y589" s="181"/>
    </row>
    <row r="590" ht="138.0" customHeight="1">
      <c r="Y590" s="181"/>
    </row>
    <row r="591" ht="138.0" customHeight="1">
      <c r="Y591" s="181"/>
    </row>
    <row r="592" ht="138.0" customHeight="1">
      <c r="Y592" s="181"/>
    </row>
    <row r="593" ht="138.0" customHeight="1">
      <c r="Y593" s="181"/>
    </row>
    <row r="594" ht="138.0" customHeight="1">
      <c r="Y594" s="181"/>
    </row>
    <row r="595" ht="138.0" customHeight="1">
      <c r="Y595" s="181"/>
    </row>
    <row r="596" ht="138.0" customHeight="1">
      <c r="Y596" s="181"/>
    </row>
    <row r="597" ht="138.0" customHeight="1">
      <c r="Y597" s="181"/>
    </row>
    <row r="598" ht="138.0" customHeight="1">
      <c r="Y598" s="181"/>
    </row>
    <row r="599" ht="138.0" customHeight="1">
      <c r="Y599" s="181"/>
    </row>
    <row r="600" ht="138.0" customHeight="1">
      <c r="Y600" s="181"/>
    </row>
    <row r="601" ht="138.0" customHeight="1">
      <c r="Y601" s="181"/>
    </row>
    <row r="602" ht="138.0" customHeight="1">
      <c r="Y602" s="181"/>
    </row>
    <row r="603" ht="138.0" customHeight="1">
      <c r="Y603" s="181"/>
    </row>
    <row r="604" ht="138.0" customHeight="1">
      <c r="Y604" s="181"/>
    </row>
    <row r="605" ht="138.0" customHeight="1">
      <c r="Y605" s="181"/>
    </row>
    <row r="606" ht="138.0" customHeight="1">
      <c r="Y606" s="181"/>
    </row>
    <row r="607" ht="138.0" customHeight="1">
      <c r="Y607" s="181"/>
    </row>
    <row r="608" ht="138.0" customHeight="1">
      <c r="Y608" s="181"/>
    </row>
    <row r="609" ht="138.0" customHeight="1">
      <c r="Y609" s="181"/>
    </row>
    <row r="610" ht="138.0" customHeight="1">
      <c r="Y610" s="181"/>
    </row>
    <row r="611" ht="138.0" customHeight="1">
      <c r="Y611" s="181"/>
    </row>
    <row r="612" ht="138.0" customHeight="1">
      <c r="Y612" s="181"/>
    </row>
    <row r="613" ht="138.0" customHeight="1">
      <c r="Y613" s="181"/>
    </row>
    <row r="614" ht="138.0" customHeight="1">
      <c r="Y614" s="181"/>
    </row>
    <row r="615" ht="138.0" customHeight="1">
      <c r="Y615" s="181"/>
    </row>
    <row r="616" ht="138.0" customHeight="1">
      <c r="Y616" s="181"/>
    </row>
    <row r="617" ht="138.0" customHeight="1">
      <c r="Y617" s="181"/>
    </row>
    <row r="618" ht="138.0" customHeight="1">
      <c r="Y618" s="181"/>
    </row>
    <row r="619" ht="138.0" customHeight="1">
      <c r="Y619" s="181"/>
    </row>
    <row r="620" ht="138.0" customHeight="1">
      <c r="Y620" s="181"/>
    </row>
    <row r="621" ht="138.0" customHeight="1">
      <c r="Y621" s="181"/>
    </row>
    <row r="622" ht="138.0" customHeight="1">
      <c r="Y622" s="181"/>
    </row>
    <row r="623" ht="138.0" customHeight="1">
      <c r="Y623" s="181"/>
    </row>
    <row r="624" ht="138.0" customHeight="1">
      <c r="Y624" s="181"/>
    </row>
    <row r="625" ht="138.0" customHeight="1">
      <c r="Y625" s="181"/>
    </row>
    <row r="626" ht="138.0" customHeight="1">
      <c r="Y626" s="181"/>
    </row>
    <row r="627" ht="138.0" customHeight="1">
      <c r="Y627" s="181"/>
    </row>
    <row r="628" ht="138.0" customHeight="1">
      <c r="Y628" s="181"/>
    </row>
    <row r="629" ht="138.0" customHeight="1">
      <c r="Y629" s="181"/>
    </row>
    <row r="630" ht="138.0" customHeight="1">
      <c r="Y630" s="181"/>
    </row>
    <row r="631" ht="138.0" customHeight="1">
      <c r="Y631" s="181"/>
    </row>
    <row r="632" ht="138.0" customHeight="1">
      <c r="Y632" s="181"/>
    </row>
    <row r="633" ht="138.0" customHeight="1">
      <c r="Y633" s="181"/>
    </row>
    <row r="634" ht="138.0" customHeight="1">
      <c r="Y634" s="181"/>
    </row>
    <row r="635" ht="138.0" customHeight="1">
      <c r="Y635" s="181"/>
    </row>
    <row r="636" ht="138.0" customHeight="1">
      <c r="Y636" s="181"/>
    </row>
    <row r="637" ht="138.0" customHeight="1">
      <c r="Y637" s="181"/>
    </row>
    <row r="638" ht="138.0" customHeight="1">
      <c r="Y638" s="181"/>
    </row>
    <row r="639" ht="138.0" customHeight="1">
      <c r="Y639" s="181"/>
    </row>
    <row r="640" ht="138.0" customHeight="1">
      <c r="Y640" s="181"/>
    </row>
    <row r="641" ht="138.0" customHeight="1">
      <c r="Y641" s="181"/>
    </row>
    <row r="642" ht="138.0" customHeight="1">
      <c r="Y642" s="181"/>
    </row>
    <row r="643" ht="138.0" customHeight="1">
      <c r="Y643" s="181"/>
    </row>
    <row r="644" ht="138.0" customHeight="1">
      <c r="Y644" s="181"/>
    </row>
    <row r="645" ht="138.0" customHeight="1">
      <c r="Y645" s="181"/>
    </row>
    <row r="646" ht="138.0" customHeight="1">
      <c r="Y646" s="181"/>
    </row>
    <row r="647" ht="138.0" customHeight="1">
      <c r="Y647" s="181"/>
    </row>
    <row r="648" ht="138.0" customHeight="1">
      <c r="Y648" s="181"/>
    </row>
    <row r="649" ht="138.0" customHeight="1">
      <c r="Y649" s="181"/>
    </row>
    <row r="650" ht="138.0" customHeight="1">
      <c r="Y650" s="181"/>
    </row>
    <row r="651" ht="138.0" customHeight="1">
      <c r="Y651" s="181"/>
    </row>
    <row r="652" ht="138.0" customHeight="1">
      <c r="Y652" s="181"/>
    </row>
    <row r="653" ht="138.0" customHeight="1">
      <c r="Y653" s="181"/>
    </row>
    <row r="654" ht="138.0" customHeight="1">
      <c r="Y654" s="181"/>
    </row>
    <row r="655" ht="138.0" customHeight="1">
      <c r="Y655" s="181"/>
    </row>
    <row r="656" ht="138.0" customHeight="1">
      <c r="Y656" s="181"/>
    </row>
    <row r="657" ht="138.0" customHeight="1">
      <c r="Y657" s="181"/>
    </row>
    <row r="658" ht="138.0" customHeight="1">
      <c r="Y658" s="181"/>
    </row>
    <row r="659" ht="138.0" customHeight="1">
      <c r="Y659" s="181"/>
    </row>
    <row r="660" ht="138.0" customHeight="1">
      <c r="Y660" s="181"/>
    </row>
    <row r="661" ht="138.0" customHeight="1">
      <c r="Y661" s="181"/>
    </row>
    <row r="662" ht="138.0" customHeight="1">
      <c r="Y662" s="181"/>
    </row>
    <row r="663" ht="138.0" customHeight="1">
      <c r="Y663" s="181"/>
    </row>
    <row r="664" ht="138.0" customHeight="1">
      <c r="Y664" s="181"/>
    </row>
    <row r="665" ht="138.0" customHeight="1">
      <c r="Y665" s="181"/>
    </row>
    <row r="666" ht="138.0" customHeight="1">
      <c r="Y666" s="181"/>
    </row>
    <row r="667" ht="138.0" customHeight="1">
      <c r="Y667" s="181"/>
    </row>
    <row r="668" ht="138.0" customHeight="1">
      <c r="Y668" s="181"/>
    </row>
    <row r="669" ht="138.0" customHeight="1">
      <c r="Y669" s="181"/>
    </row>
    <row r="670" ht="138.0" customHeight="1">
      <c r="Y670" s="181"/>
    </row>
    <row r="671" ht="138.0" customHeight="1">
      <c r="Y671" s="181"/>
    </row>
    <row r="672" ht="138.0" customHeight="1">
      <c r="Y672" s="181"/>
    </row>
    <row r="673" ht="138.0" customHeight="1">
      <c r="Y673" s="181"/>
    </row>
    <row r="674" ht="138.0" customHeight="1">
      <c r="Y674" s="181"/>
    </row>
    <row r="675" ht="138.0" customHeight="1">
      <c r="Y675" s="181"/>
    </row>
    <row r="676" ht="138.0" customHeight="1">
      <c r="Y676" s="181"/>
    </row>
    <row r="677" ht="138.0" customHeight="1">
      <c r="Y677" s="181"/>
    </row>
    <row r="678" ht="138.0" customHeight="1">
      <c r="Y678" s="181"/>
    </row>
    <row r="679" ht="138.0" customHeight="1">
      <c r="Y679" s="181"/>
    </row>
    <row r="680" ht="138.0" customHeight="1">
      <c r="Y680" s="181"/>
    </row>
    <row r="681" ht="138.0" customHeight="1">
      <c r="Y681" s="181"/>
    </row>
    <row r="682" ht="138.0" customHeight="1">
      <c r="Y682" s="181"/>
    </row>
    <row r="683" ht="138.0" customHeight="1">
      <c r="Y683" s="181"/>
    </row>
    <row r="684" ht="138.0" customHeight="1">
      <c r="Y684" s="181"/>
    </row>
    <row r="685" ht="138.0" customHeight="1">
      <c r="Y685" s="181"/>
    </row>
    <row r="686" ht="138.0" customHeight="1">
      <c r="Y686" s="181"/>
    </row>
    <row r="687" ht="138.0" customHeight="1">
      <c r="Y687" s="181"/>
    </row>
    <row r="688" ht="138.0" customHeight="1">
      <c r="Y688" s="181"/>
    </row>
    <row r="689" ht="138.0" customHeight="1">
      <c r="Y689" s="181"/>
    </row>
    <row r="690" ht="138.0" customHeight="1">
      <c r="Y690" s="181"/>
    </row>
    <row r="691" ht="138.0" customHeight="1">
      <c r="Y691" s="181"/>
    </row>
    <row r="692" ht="138.0" customHeight="1">
      <c r="Y692" s="181"/>
    </row>
    <row r="693" ht="138.0" customHeight="1">
      <c r="Y693" s="181"/>
    </row>
    <row r="694" ht="138.0" customHeight="1">
      <c r="Y694" s="181"/>
    </row>
    <row r="695" ht="138.0" customHeight="1">
      <c r="Y695" s="181"/>
    </row>
    <row r="696" ht="138.0" customHeight="1">
      <c r="Y696" s="181"/>
    </row>
    <row r="697" ht="138.0" customHeight="1">
      <c r="Y697" s="181"/>
    </row>
    <row r="698" ht="138.0" customHeight="1">
      <c r="Y698" s="181"/>
    </row>
    <row r="699" ht="138.0" customHeight="1">
      <c r="Y699" s="181"/>
    </row>
    <row r="700" ht="138.0" customHeight="1">
      <c r="Y700" s="181"/>
    </row>
    <row r="701" ht="138.0" customHeight="1">
      <c r="Y701" s="181"/>
    </row>
    <row r="702" ht="138.0" customHeight="1">
      <c r="Y702" s="181"/>
    </row>
    <row r="703" ht="138.0" customHeight="1">
      <c r="Y703" s="181"/>
    </row>
    <row r="704" ht="138.0" customHeight="1">
      <c r="Y704" s="181"/>
    </row>
    <row r="705" ht="138.0" customHeight="1">
      <c r="Y705" s="181"/>
    </row>
    <row r="706" ht="138.0" customHeight="1">
      <c r="Y706" s="181"/>
    </row>
    <row r="707" ht="138.0" customHeight="1">
      <c r="Y707" s="181"/>
    </row>
    <row r="708" ht="138.0" customHeight="1">
      <c r="Y708" s="181"/>
    </row>
    <row r="709" ht="138.0" customHeight="1">
      <c r="Y709" s="181"/>
    </row>
    <row r="710" ht="138.0" customHeight="1">
      <c r="Y710" s="181"/>
    </row>
    <row r="711" ht="138.0" customHeight="1">
      <c r="Y711" s="181"/>
    </row>
    <row r="712" ht="138.0" customHeight="1">
      <c r="Y712" s="181"/>
    </row>
    <row r="713" ht="138.0" customHeight="1">
      <c r="Y713" s="181"/>
    </row>
    <row r="714" ht="138.0" customHeight="1">
      <c r="Y714" s="181"/>
    </row>
    <row r="715" ht="138.0" customHeight="1">
      <c r="Y715" s="181"/>
    </row>
    <row r="716" ht="138.0" customHeight="1">
      <c r="Y716" s="181"/>
    </row>
    <row r="717" ht="138.0" customHeight="1">
      <c r="Y717" s="181"/>
    </row>
    <row r="718" ht="138.0" customHeight="1">
      <c r="Y718" s="181"/>
    </row>
    <row r="719" ht="138.0" customHeight="1">
      <c r="Y719" s="181"/>
    </row>
    <row r="720" ht="138.0" customHeight="1">
      <c r="Y720" s="181"/>
    </row>
    <row r="721" ht="138.0" customHeight="1">
      <c r="Y721" s="181"/>
    </row>
    <row r="722" ht="138.0" customHeight="1">
      <c r="Y722" s="181"/>
    </row>
    <row r="723" ht="138.0" customHeight="1">
      <c r="Y723" s="181"/>
    </row>
    <row r="724" ht="138.0" customHeight="1">
      <c r="Y724" s="181"/>
    </row>
    <row r="725" ht="138.0" customHeight="1">
      <c r="Y725" s="181"/>
    </row>
    <row r="726" ht="138.0" customHeight="1">
      <c r="Y726" s="181"/>
    </row>
    <row r="727" ht="138.0" customHeight="1">
      <c r="Y727" s="181"/>
    </row>
    <row r="728" ht="138.0" customHeight="1">
      <c r="Y728" s="181"/>
    </row>
    <row r="729" ht="138.0" customHeight="1">
      <c r="Y729" s="181"/>
    </row>
    <row r="730" ht="138.0" customHeight="1">
      <c r="Y730" s="181"/>
    </row>
    <row r="731" ht="138.0" customHeight="1">
      <c r="Y731" s="181"/>
    </row>
    <row r="732" ht="138.0" customHeight="1">
      <c r="Y732" s="181"/>
    </row>
    <row r="733" ht="138.0" customHeight="1">
      <c r="Y733" s="181"/>
    </row>
    <row r="734" ht="138.0" customHeight="1">
      <c r="Y734" s="181"/>
    </row>
    <row r="735" ht="138.0" customHeight="1">
      <c r="Y735" s="181"/>
    </row>
    <row r="736" ht="138.0" customHeight="1">
      <c r="Y736" s="181"/>
    </row>
    <row r="737" ht="138.0" customHeight="1">
      <c r="Y737" s="181"/>
    </row>
    <row r="738" ht="138.0" customHeight="1">
      <c r="Y738" s="181"/>
    </row>
    <row r="739" ht="138.0" customHeight="1">
      <c r="Y739" s="181"/>
    </row>
    <row r="740" ht="138.0" customHeight="1">
      <c r="Y740" s="181"/>
    </row>
    <row r="741" ht="138.0" customHeight="1">
      <c r="Y741" s="181"/>
    </row>
    <row r="742" ht="138.0" customHeight="1">
      <c r="Y742" s="181"/>
    </row>
    <row r="743" ht="138.0" customHeight="1">
      <c r="Y743" s="181"/>
    </row>
    <row r="744" ht="138.0" customHeight="1">
      <c r="Y744" s="181"/>
    </row>
    <row r="745" ht="138.0" customHeight="1">
      <c r="Y745" s="181"/>
    </row>
    <row r="746" ht="138.0" customHeight="1">
      <c r="Y746" s="181"/>
    </row>
    <row r="747" ht="138.0" customHeight="1">
      <c r="Y747" s="181"/>
    </row>
    <row r="748" ht="138.0" customHeight="1">
      <c r="Y748" s="181"/>
    </row>
    <row r="749" ht="138.0" customHeight="1">
      <c r="Y749" s="181"/>
    </row>
    <row r="750" ht="138.0" customHeight="1">
      <c r="Y750" s="181"/>
    </row>
    <row r="751" ht="138.0" customHeight="1">
      <c r="Y751" s="181"/>
    </row>
    <row r="752" ht="138.0" customHeight="1">
      <c r="Y752" s="181"/>
    </row>
    <row r="753" ht="138.0" customHeight="1">
      <c r="Y753" s="181"/>
    </row>
    <row r="754" ht="138.0" customHeight="1">
      <c r="Y754" s="181"/>
    </row>
    <row r="755" ht="138.0" customHeight="1">
      <c r="Y755" s="181"/>
    </row>
    <row r="756" ht="138.0" customHeight="1">
      <c r="Y756" s="181"/>
    </row>
    <row r="757" ht="138.0" customHeight="1">
      <c r="Y757" s="181"/>
    </row>
    <row r="758" ht="138.0" customHeight="1">
      <c r="Y758" s="181"/>
    </row>
    <row r="759" ht="138.0" customHeight="1">
      <c r="Y759" s="181"/>
    </row>
    <row r="760" ht="138.0" customHeight="1">
      <c r="Y760" s="181"/>
    </row>
    <row r="761" ht="138.0" customHeight="1">
      <c r="Y761" s="181"/>
    </row>
    <row r="762" ht="138.0" customHeight="1">
      <c r="Y762" s="181"/>
    </row>
    <row r="763" ht="138.0" customHeight="1">
      <c r="Y763" s="181"/>
    </row>
    <row r="764" ht="138.0" customHeight="1">
      <c r="Y764" s="181"/>
    </row>
    <row r="765" ht="138.0" customHeight="1">
      <c r="Y765" s="181"/>
    </row>
    <row r="766" ht="138.0" customHeight="1">
      <c r="Y766" s="181"/>
    </row>
    <row r="767" ht="138.0" customHeight="1">
      <c r="Y767" s="181"/>
    </row>
    <row r="768" ht="138.0" customHeight="1">
      <c r="Y768" s="181"/>
    </row>
    <row r="769" ht="138.0" customHeight="1">
      <c r="Y769" s="181"/>
    </row>
    <row r="770" ht="138.0" customHeight="1">
      <c r="Y770" s="181"/>
    </row>
    <row r="771" ht="138.0" customHeight="1">
      <c r="Y771" s="181"/>
    </row>
    <row r="772" ht="138.0" customHeight="1">
      <c r="Y772" s="181"/>
    </row>
    <row r="773" ht="138.0" customHeight="1">
      <c r="Y773" s="181"/>
    </row>
    <row r="774" ht="138.0" customHeight="1">
      <c r="Y774" s="181"/>
    </row>
    <row r="775" ht="138.0" customHeight="1">
      <c r="Y775" s="181"/>
    </row>
    <row r="776" ht="138.0" customHeight="1">
      <c r="Y776" s="181"/>
    </row>
    <row r="777" ht="138.0" customHeight="1">
      <c r="Y777" s="181"/>
    </row>
    <row r="778" ht="138.0" customHeight="1">
      <c r="Y778" s="181"/>
    </row>
    <row r="779" ht="138.0" customHeight="1">
      <c r="Y779" s="181"/>
    </row>
    <row r="780" ht="138.0" customHeight="1">
      <c r="Y780" s="181"/>
    </row>
    <row r="781" ht="138.0" customHeight="1">
      <c r="Y781" s="181"/>
    </row>
    <row r="782" ht="138.0" customHeight="1">
      <c r="Y782" s="181"/>
    </row>
    <row r="783" ht="138.0" customHeight="1">
      <c r="Y783" s="181"/>
    </row>
    <row r="784" ht="138.0" customHeight="1">
      <c r="Y784" s="181"/>
    </row>
    <row r="785" ht="138.0" customHeight="1">
      <c r="Y785" s="181"/>
    </row>
    <row r="786" ht="138.0" customHeight="1">
      <c r="Y786" s="181"/>
    </row>
    <row r="787" ht="138.0" customHeight="1">
      <c r="Y787" s="181"/>
    </row>
    <row r="788" ht="138.0" customHeight="1">
      <c r="Y788" s="181"/>
    </row>
    <row r="789" ht="138.0" customHeight="1">
      <c r="Y789" s="181"/>
    </row>
    <row r="790" ht="138.0" customHeight="1">
      <c r="Y790" s="181"/>
    </row>
    <row r="791" ht="138.0" customHeight="1">
      <c r="Y791" s="181"/>
    </row>
    <row r="792" ht="138.0" customHeight="1">
      <c r="Y792" s="181"/>
    </row>
    <row r="793" ht="138.0" customHeight="1">
      <c r="Y793" s="181"/>
    </row>
    <row r="794" ht="138.0" customHeight="1">
      <c r="Y794" s="181"/>
    </row>
    <row r="795" ht="138.0" customHeight="1">
      <c r="Y795" s="181"/>
    </row>
    <row r="796" ht="138.0" customHeight="1">
      <c r="Y796" s="181"/>
    </row>
    <row r="797" ht="138.0" customHeight="1">
      <c r="Y797" s="181"/>
    </row>
    <row r="798" ht="138.0" customHeight="1">
      <c r="Y798" s="181"/>
    </row>
    <row r="799" ht="138.0" customHeight="1">
      <c r="Y799" s="181"/>
    </row>
    <row r="800" ht="138.0" customHeight="1">
      <c r="Y800" s="181"/>
    </row>
    <row r="801" ht="138.0" customHeight="1">
      <c r="Y801" s="181"/>
    </row>
    <row r="802" ht="138.0" customHeight="1">
      <c r="Y802" s="181"/>
    </row>
    <row r="803" ht="138.0" customHeight="1">
      <c r="Y803" s="181"/>
    </row>
    <row r="804" ht="138.0" customHeight="1">
      <c r="Y804" s="181"/>
    </row>
    <row r="805" ht="138.0" customHeight="1">
      <c r="Y805" s="181"/>
    </row>
    <row r="806" ht="138.0" customHeight="1">
      <c r="Y806" s="181"/>
    </row>
    <row r="807" ht="138.0" customHeight="1">
      <c r="Y807" s="181"/>
    </row>
    <row r="808" ht="138.0" customHeight="1">
      <c r="Y808" s="181"/>
    </row>
    <row r="809" ht="138.0" customHeight="1">
      <c r="Y809" s="181"/>
    </row>
    <row r="810" ht="138.0" customHeight="1">
      <c r="Y810" s="181"/>
    </row>
    <row r="811" ht="138.0" customHeight="1">
      <c r="Y811" s="181"/>
    </row>
    <row r="812" ht="138.0" customHeight="1">
      <c r="Y812" s="181"/>
    </row>
    <row r="813" ht="138.0" customHeight="1">
      <c r="Y813" s="181"/>
    </row>
    <row r="814" ht="138.0" customHeight="1">
      <c r="Y814" s="181"/>
    </row>
    <row r="815" ht="138.0" customHeight="1">
      <c r="Y815" s="181"/>
    </row>
    <row r="816" ht="138.0" customHeight="1">
      <c r="Y816" s="181"/>
    </row>
    <row r="817" ht="138.0" customHeight="1">
      <c r="Y817" s="181"/>
    </row>
    <row r="818" ht="138.0" customHeight="1">
      <c r="Y818" s="181"/>
    </row>
    <row r="819" ht="138.0" customHeight="1">
      <c r="Y819" s="181"/>
    </row>
    <row r="820" ht="138.0" customHeight="1">
      <c r="Y820" s="181"/>
    </row>
    <row r="821" ht="138.0" customHeight="1">
      <c r="Y821" s="181"/>
    </row>
    <row r="822" ht="138.0" customHeight="1">
      <c r="Y822" s="181"/>
    </row>
    <row r="823" ht="138.0" customHeight="1">
      <c r="Y823" s="181"/>
    </row>
    <row r="824" ht="138.0" customHeight="1">
      <c r="Y824" s="181"/>
    </row>
    <row r="825" ht="138.0" customHeight="1">
      <c r="Y825" s="181"/>
    </row>
    <row r="826" ht="138.0" customHeight="1">
      <c r="Y826" s="181"/>
    </row>
    <row r="827" ht="138.0" customHeight="1">
      <c r="Y827" s="181"/>
    </row>
    <row r="828" ht="138.0" customHeight="1">
      <c r="Y828" s="181"/>
    </row>
    <row r="829" ht="138.0" customHeight="1">
      <c r="Y829" s="181"/>
    </row>
    <row r="830" ht="138.0" customHeight="1">
      <c r="Y830" s="181"/>
    </row>
    <row r="831" ht="138.0" customHeight="1">
      <c r="Y831" s="181"/>
    </row>
    <row r="832" ht="138.0" customHeight="1">
      <c r="Y832" s="181"/>
    </row>
    <row r="833" ht="138.0" customHeight="1">
      <c r="Y833" s="181"/>
    </row>
    <row r="834" ht="138.0" customHeight="1">
      <c r="Y834" s="181"/>
    </row>
    <row r="835" ht="138.0" customHeight="1">
      <c r="Y835" s="181"/>
    </row>
    <row r="836" ht="138.0" customHeight="1">
      <c r="Y836" s="181"/>
    </row>
    <row r="837" ht="138.0" customHeight="1">
      <c r="Y837" s="181"/>
    </row>
    <row r="838" ht="138.0" customHeight="1">
      <c r="Y838" s="181"/>
    </row>
    <row r="839" ht="138.0" customHeight="1">
      <c r="Y839" s="181"/>
    </row>
    <row r="840" ht="138.0" customHeight="1">
      <c r="Y840" s="181"/>
    </row>
    <row r="841" ht="138.0" customHeight="1">
      <c r="Y841" s="181"/>
    </row>
    <row r="842" ht="138.0" customHeight="1">
      <c r="Y842" s="181"/>
    </row>
    <row r="843" ht="138.0" customHeight="1">
      <c r="Y843" s="181"/>
    </row>
    <row r="844" ht="138.0" customHeight="1">
      <c r="Y844" s="181"/>
    </row>
    <row r="845" ht="138.0" customHeight="1">
      <c r="Y845" s="181"/>
    </row>
    <row r="846" ht="138.0" customHeight="1">
      <c r="Y846" s="181"/>
    </row>
    <row r="847" ht="138.0" customHeight="1">
      <c r="Y847" s="181"/>
    </row>
    <row r="848" ht="138.0" customHeight="1">
      <c r="Y848" s="181"/>
    </row>
    <row r="849" ht="138.0" customHeight="1">
      <c r="Y849" s="181"/>
    </row>
    <row r="850" ht="138.0" customHeight="1">
      <c r="Y850" s="181"/>
    </row>
    <row r="851" ht="138.0" customHeight="1">
      <c r="Y851" s="181"/>
    </row>
    <row r="852" ht="138.0" customHeight="1">
      <c r="Y852" s="181"/>
    </row>
    <row r="853" ht="138.0" customHeight="1">
      <c r="Y853" s="181"/>
    </row>
    <row r="854" ht="138.0" customHeight="1">
      <c r="Y854" s="181"/>
    </row>
    <row r="855" ht="138.0" customHeight="1">
      <c r="Y855" s="181"/>
    </row>
    <row r="856" ht="138.0" customHeight="1">
      <c r="Y856" s="181"/>
    </row>
    <row r="857" ht="138.0" customHeight="1">
      <c r="Y857" s="181"/>
    </row>
    <row r="858" ht="138.0" customHeight="1">
      <c r="Y858" s="181"/>
    </row>
    <row r="859" ht="138.0" customHeight="1">
      <c r="Y859" s="181"/>
    </row>
    <row r="860" ht="138.0" customHeight="1">
      <c r="Y860" s="181"/>
    </row>
    <row r="861" ht="138.0" customHeight="1">
      <c r="Y861" s="181"/>
    </row>
    <row r="862" ht="138.0" customHeight="1">
      <c r="Y862" s="181"/>
    </row>
    <row r="863" ht="138.0" customHeight="1">
      <c r="Y863" s="181"/>
    </row>
    <row r="864" ht="138.0" customHeight="1">
      <c r="Y864" s="181"/>
    </row>
    <row r="865" ht="138.0" customHeight="1">
      <c r="Y865" s="181"/>
    </row>
    <row r="866" ht="138.0" customHeight="1">
      <c r="Y866" s="181"/>
    </row>
    <row r="867" ht="138.0" customHeight="1">
      <c r="Y867" s="181"/>
    </row>
    <row r="868" ht="138.0" customHeight="1">
      <c r="Y868" s="181"/>
    </row>
    <row r="869" ht="138.0" customHeight="1">
      <c r="Y869" s="181"/>
    </row>
    <row r="870" ht="138.0" customHeight="1">
      <c r="Y870" s="181"/>
    </row>
    <row r="871" ht="138.0" customHeight="1">
      <c r="Y871" s="181"/>
    </row>
    <row r="872" ht="138.0" customHeight="1">
      <c r="Y872" s="181"/>
    </row>
    <row r="873" ht="138.0" customHeight="1">
      <c r="Y873" s="181"/>
    </row>
    <row r="874" ht="138.0" customHeight="1">
      <c r="Y874" s="181"/>
    </row>
    <row r="875" ht="138.0" customHeight="1">
      <c r="Y875" s="181"/>
    </row>
    <row r="876" ht="138.0" customHeight="1">
      <c r="Y876" s="181"/>
    </row>
    <row r="877" ht="138.0" customHeight="1">
      <c r="Y877" s="181"/>
    </row>
    <row r="878" ht="138.0" customHeight="1">
      <c r="Y878" s="181"/>
    </row>
    <row r="879" ht="138.0" customHeight="1">
      <c r="Y879" s="181"/>
    </row>
    <row r="880" ht="138.0" customHeight="1">
      <c r="Y880" s="181"/>
    </row>
    <row r="881" ht="138.0" customHeight="1">
      <c r="Y881" s="181"/>
    </row>
    <row r="882" ht="138.0" customHeight="1">
      <c r="Y882" s="181"/>
    </row>
    <row r="883" ht="138.0" customHeight="1">
      <c r="Y883" s="181"/>
    </row>
    <row r="884" ht="138.0" customHeight="1">
      <c r="Y884" s="181"/>
    </row>
    <row r="885" ht="138.0" customHeight="1">
      <c r="Y885" s="181"/>
    </row>
    <row r="886" ht="138.0" customHeight="1">
      <c r="Y886" s="181"/>
    </row>
    <row r="887" ht="138.0" customHeight="1">
      <c r="Y887" s="181"/>
    </row>
    <row r="888" ht="138.0" customHeight="1">
      <c r="Y888" s="181"/>
    </row>
    <row r="889" ht="138.0" customHeight="1">
      <c r="Y889" s="181"/>
    </row>
    <row r="890" ht="138.0" customHeight="1">
      <c r="Y890" s="181"/>
    </row>
    <row r="891" ht="138.0" customHeight="1">
      <c r="Y891" s="181"/>
    </row>
    <row r="892" ht="138.0" customHeight="1">
      <c r="Y892" s="181"/>
    </row>
  </sheetData>
  <dataValidations>
    <dataValidation type="list" allowBlank="1" sqref="Y2:Y76">
      <formula1>",1,2,3,4"</formula1>
    </dataValidation>
    <dataValidation type="list" allowBlank="1" sqref="AC2:AC76">
      <formula1>"1,2,3,4,5"</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2" max="12" width="19.43"/>
    <col hidden="1" min="18" max="26" width="14.43"/>
  </cols>
  <sheetData>
    <row r="1" ht="95.25" customHeight="1">
      <c r="A1" s="13" t="s">
        <v>0</v>
      </c>
      <c r="B1" s="13" t="s">
        <v>1</v>
      </c>
      <c r="C1" s="13" t="s">
        <v>2</v>
      </c>
      <c r="D1" s="424" t="s">
        <v>3</v>
      </c>
      <c r="E1" s="13" t="s">
        <v>4</v>
      </c>
      <c r="F1" s="13" t="s">
        <v>5</v>
      </c>
      <c r="G1" s="13" t="s">
        <v>6</v>
      </c>
      <c r="H1" s="13" t="s">
        <v>7</v>
      </c>
      <c r="I1" s="13" t="s">
        <v>8</v>
      </c>
      <c r="J1" s="13" t="s">
        <v>9</v>
      </c>
      <c r="K1" s="13" t="s">
        <v>10</v>
      </c>
      <c r="L1" s="425" t="s">
        <v>11</v>
      </c>
      <c r="M1" s="13" t="s">
        <v>12</v>
      </c>
      <c r="N1" s="425" t="s">
        <v>13</v>
      </c>
      <c r="O1" s="425" t="s">
        <v>14</v>
      </c>
      <c r="P1" s="425" t="s">
        <v>15</v>
      </c>
      <c r="Q1" s="425" t="s">
        <v>16</v>
      </c>
      <c r="R1" s="425" t="s">
        <v>17</v>
      </c>
      <c r="S1" s="153" t="s">
        <v>18</v>
      </c>
      <c r="T1" s="426" t="s">
        <v>19</v>
      </c>
      <c r="U1" s="426" t="s">
        <v>20</v>
      </c>
      <c r="V1" s="426" t="s">
        <v>21</v>
      </c>
      <c r="W1" s="426" t="s">
        <v>22</v>
      </c>
      <c r="X1" s="426" t="s">
        <v>23</v>
      </c>
      <c r="Y1" s="426" t="s">
        <v>25</v>
      </c>
      <c r="Z1" s="427" t="s">
        <v>22</v>
      </c>
      <c r="AA1" s="428" t="s">
        <v>3132</v>
      </c>
      <c r="AB1" s="429"/>
      <c r="AC1" s="430"/>
      <c r="AD1" s="431"/>
      <c r="AG1" s="432"/>
      <c r="AH1" s="433"/>
      <c r="AI1" s="433"/>
    </row>
    <row r="2" ht="168.75" customHeight="1">
      <c r="A2" s="351" t="s">
        <v>3133</v>
      </c>
      <c r="B2" s="434" t="s">
        <v>3134</v>
      </c>
      <c r="C2" s="435" t="s">
        <v>3135</v>
      </c>
      <c r="D2" s="436" t="s">
        <v>120</v>
      </c>
      <c r="E2" s="437">
        <v>42549.166666666664</v>
      </c>
      <c r="F2" s="437">
        <v>43516.59930555556</v>
      </c>
      <c r="G2" s="435" t="s">
        <v>35</v>
      </c>
      <c r="H2" s="435" t="s">
        <v>3136</v>
      </c>
      <c r="I2" s="435" t="s">
        <v>1356</v>
      </c>
      <c r="J2" s="435" t="s">
        <v>3137</v>
      </c>
      <c r="K2" s="435" t="s">
        <v>3138</v>
      </c>
      <c r="L2" s="435" t="s">
        <v>3139</v>
      </c>
      <c r="M2" s="435" t="s">
        <v>3140</v>
      </c>
      <c r="N2" s="438" t="s">
        <v>3141</v>
      </c>
      <c r="O2" s="438" t="s">
        <v>3142</v>
      </c>
      <c r="P2" s="438" t="s">
        <v>3143</v>
      </c>
      <c r="Q2" s="439" t="s">
        <v>3144</v>
      </c>
      <c r="R2" s="440" t="s">
        <v>1591</v>
      </c>
      <c r="S2" s="441" t="s">
        <v>47</v>
      </c>
      <c r="T2" s="442" t="str">
        <f t="shared" ref="T2:T13" si="1">IFS(W2=Z2,"Same Decision", TRUE, "Diff. Decisions")</f>
        <v>Same Decision</v>
      </c>
      <c r="U2" s="443" t="str">
        <f>IFS(X2=AA2,"Same Rationale", TRUE, "Different Rationale")</f>
        <v>Different Rationale</v>
      </c>
      <c r="V2" s="442" t="s">
        <v>50</v>
      </c>
      <c r="W2" s="444" t="s">
        <v>804</v>
      </c>
      <c r="X2" s="445"/>
      <c r="Y2" s="442" t="s">
        <v>53</v>
      </c>
      <c r="Z2" s="435" t="s">
        <v>804</v>
      </c>
      <c r="AA2" s="446">
        <v>2.0</v>
      </c>
      <c r="AB2" s="447" t="str">
        <f>HYPERLINK("https://docs.google.com/document/d/1vgJGancMRWOC5fpG_XZKlmvZ036cG_5jw0TJteY-90E/edit","Brian's Review Sheet")</f>
        <v>Brian's Review Sheet</v>
      </c>
      <c r="AC2" s="447"/>
      <c r="AD2" s="448" t="s">
        <v>804</v>
      </c>
      <c r="AG2" s="432"/>
      <c r="AH2" s="433"/>
      <c r="AI2" s="433"/>
      <c r="BG2" s="431"/>
    </row>
    <row r="3" ht="168.75" customHeight="1">
      <c r="A3" s="449" t="s">
        <v>3145</v>
      </c>
      <c r="B3" s="450" t="s">
        <v>3146</v>
      </c>
      <c r="C3" s="451" t="s">
        <v>3147</v>
      </c>
      <c r="D3" s="452" t="s">
        <v>3148</v>
      </c>
      <c r="E3" s="453">
        <v>42625.166666666664</v>
      </c>
      <c r="F3" s="453">
        <v>43647.44513888889</v>
      </c>
      <c r="G3" s="451" t="s">
        <v>35</v>
      </c>
      <c r="H3" s="451" t="s">
        <v>3149</v>
      </c>
      <c r="I3" s="451" t="s">
        <v>215</v>
      </c>
      <c r="J3" s="451" t="s">
        <v>3150</v>
      </c>
      <c r="K3" s="451" t="s">
        <v>3151</v>
      </c>
      <c r="L3" s="451" t="s">
        <v>3152</v>
      </c>
      <c r="M3" s="451" t="s">
        <v>3153</v>
      </c>
      <c r="N3" s="454" t="s">
        <v>3154</v>
      </c>
      <c r="O3" s="454" t="s">
        <v>3155</v>
      </c>
      <c r="P3" s="454" t="s">
        <v>3156</v>
      </c>
      <c r="Q3" s="455" t="s">
        <v>3157</v>
      </c>
      <c r="R3" s="455" t="s">
        <v>1591</v>
      </c>
      <c r="S3" s="456" t="s">
        <v>47</v>
      </c>
      <c r="T3" s="457" t="str">
        <f t="shared" si="1"/>
        <v>Same Decision</v>
      </c>
      <c r="U3" s="458" t="str">
        <f t="shared" ref="U3:U13" si="2">IFS(X3=#REF!,"Same Rationale", TRUE, "Different Rationale")</f>
        <v>#REF!</v>
      </c>
      <c r="V3" s="457" t="s">
        <v>50</v>
      </c>
      <c r="W3" s="459" t="s">
        <v>804</v>
      </c>
      <c r="X3" s="450" t="s">
        <v>72</v>
      </c>
      <c r="Y3" s="457" t="s">
        <v>53</v>
      </c>
      <c r="Z3" s="451" t="s">
        <v>804</v>
      </c>
      <c r="AA3" s="371" t="s">
        <v>3158</v>
      </c>
      <c r="AB3" s="460"/>
      <c r="AC3" s="371" t="s">
        <v>3159</v>
      </c>
      <c r="AD3" s="254" t="s">
        <v>804</v>
      </c>
      <c r="AG3" s="432"/>
      <c r="AH3" s="433"/>
      <c r="AI3" s="433"/>
      <c r="BG3" s="431"/>
    </row>
    <row r="4" ht="95.25" hidden="1" customHeight="1">
      <c r="A4" s="461" t="s">
        <v>3160</v>
      </c>
      <c r="B4" s="462" t="s">
        <v>3161</v>
      </c>
      <c r="C4" s="462" t="s">
        <v>3162</v>
      </c>
      <c r="D4" s="463" t="s">
        <v>3163</v>
      </c>
      <c r="E4" s="464" t="s">
        <v>62</v>
      </c>
      <c r="F4" s="464">
        <v>42941.89722222222</v>
      </c>
      <c r="G4" s="462" t="s">
        <v>62</v>
      </c>
      <c r="H4" s="462" t="s">
        <v>3164</v>
      </c>
      <c r="I4" s="462" t="s">
        <v>37</v>
      </c>
      <c r="J4" s="462" t="s">
        <v>3165</v>
      </c>
      <c r="K4" s="462" t="s">
        <v>3166</v>
      </c>
      <c r="L4" s="465" t="s">
        <v>3167</v>
      </c>
      <c r="M4" s="462" t="s">
        <v>3168</v>
      </c>
      <c r="N4" s="465" t="s">
        <v>3169</v>
      </c>
      <c r="O4" s="465" t="s">
        <v>3170</v>
      </c>
      <c r="P4" s="465" t="s">
        <v>3171</v>
      </c>
      <c r="Q4" s="465" t="s">
        <v>3172</v>
      </c>
      <c r="R4" s="465" t="s">
        <v>497</v>
      </c>
      <c r="S4" s="466"/>
      <c r="T4" s="467" t="str">
        <f t="shared" si="1"/>
        <v>Same Decision</v>
      </c>
      <c r="U4" s="468" t="str">
        <f t="shared" si="2"/>
        <v>#REF!</v>
      </c>
      <c r="V4" s="467" t="s">
        <v>524</v>
      </c>
      <c r="W4" s="469" t="s">
        <v>804</v>
      </c>
      <c r="X4" s="466" t="s">
        <v>592</v>
      </c>
      <c r="Y4" s="467" t="s">
        <v>50</v>
      </c>
      <c r="Z4" s="469" t="s">
        <v>804</v>
      </c>
      <c r="AA4" s="470">
        <v>0.0</v>
      </c>
      <c r="AB4" s="471"/>
      <c r="AC4" s="471"/>
      <c r="AD4" s="297" t="s">
        <v>804</v>
      </c>
      <c r="AG4" s="432"/>
      <c r="AH4" s="433"/>
      <c r="AI4" s="433"/>
      <c r="BG4" s="431"/>
    </row>
    <row r="5" ht="95.25" hidden="1" customHeight="1">
      <c r="A5" s="472" t="s">
        <v>3173</v>
      </c>
      <c r="B5" s="473" t="s">
        <v>3174</v>
      </c>
      <c r="C5" s="473" t="s">
        <v>3175</v>
      </c>
      <c r="D5" s="474" t="s">
        <v>834</v>
      </c>
      <c r="E5" s="475" t="s">
        <v>62</v>
      </c>
      <c r="F5" s="475">
        <v>43204.833333333336</v>
      </c>
      <c r="G5" s="473" t="s">
        <v>59</v>
      </c>
      <c r="H5" s="473" t="s">
        <v>3176</v>
      </c>
      <c r="I5" s="473" t="s">
        <v>3177</v>
      </c>
      <c r="J5" s="473" t="s">
        <v>62</v>
      </c>
      <c r="K5" s="473" t="s">
        <v>3178</v>
      </c>
      <c r="L5" s="476" t="s">
        <v>3179</v>
      </c>
      <c r="M5" s="473" t="s">
        <v>37</v>
      </c>
      <c r="N5" s="476" t="s">
        <v>3180</v>
      </c>
      <c r="O5" s="476" t="s">
        <v>3181</v>
      </c>
      <c r="P5" s="476" t="s">
        <v>3182</v>
      </c>
      <c r="Q5" s="476" t="s">
        <v>3183</v>
      </c>
      <c r="R5" s="476" t="s">
        <v>552</v>
      </c>
      <c r="S5" s="477"/>
      <c r="T5" s="478" t="str">
        <f t="shared" si="1"/>
        <v>Same Decision</v>
      </c>
      <c r="U5" s="479" t="str">
        <f t="shared" si="2"/>
        <v>#REF!</v>
      </c>
      <c r="V5" s="478" t="s">
        <v>524</v>
      </c>
      <c r="W5" s="480" t="s">
        <v>804</v>
      </c>
      <c r="X5" s="473" t="s">
        <v>592</v>
      </c>
      <c r="Y5" s="478" t="s">
        <v>50</v>
      </c>
      <c r="Z5" s="480" t="s">
        <v>804</v>
      </c>
      <c r="AA5" s="470" t="s">
        <v>3184</v>
      </c>
      <c r="AB5" s="471"/>
      <c r="AC5" s="471"/>
      <c r="AD5" s="297" t="s">
        <v>804</v>
      </c>
      <c r="AG5" s="432"/>
      <c r="AH5" s="433"/>
      <c r="AI5" s="433"/>
      <c r="BG5" s="431"/>
    </row>
    <row r="6" ht="95.25" customHeight="1">
      <c r="A6" s="481" t="s">
        <v>3185</v>
      </c>
      <c r="B6" s="450" t="s">
        <v>3186</v>
      </c>
      <c r="C6" s="450" t="s">
        <v>399</v>
      </c>
      <c r="D6" s="482" t="s">
        <v>400</v>
      </c>
      <c r="E6" s="483" t="s">
        <v>62</v>
      </c>
      <c r="F6" s="483">
        <v>43504.84444444445</v>
      </c>
      <c r="G6" s="450" t="s">
        <v>35</v>
      </c>
      <c r="H6" s="450" t="s">
        <v>3187</v>
      </c>
      <c r="I6" s="450" t="s">
        <v>3188</v>
      </c>
      <c r="J6" s="450" t="s">
        <v>62</v>
      </c>
      <c r="K6" s="450" t="s">
        <v>3189</v>
      </c>
      <c r="L6" s="454" t="s">
        <v>3190</v>
      </c>
      <c r="M6" s="450" t="s">
        <v>3191</v>
      </c>
      <c r="N6" s="454" t="s">
        <v>62</v>
      </c>
      <c r="O6" s="454" t="s">
        <v>3192</v>
      </c>
      <c r="P6" s="454" t="s">
        <v>3193</v>
      </c>
      <c r="Q6" s="454" t="s">
        <v>3194</v>
      </c>
      <c r="R6" s="454" t="s">
        <v>552</v>
      </c>
      <c r="S6" s="484"/>
      <c r="T6" s="457" t="str">
        <f t="shared" si="1"/>
        <v>Same Decision</v>
      </c>
      <c r="U6" s="485" t="str">
        <f t="shared" si="2"/>
        <v>#REF!</v>
      </c>
      <c r="V6" s="457" t="s">
        <v>524</v>
      </c>
      <c r="W6" s="451" t="s">
        <v>804</v>
      </c>
      <c r="X6" s="484" t="s">
        <v>592</v>
      </c>
      <c r="Y6" s="457" t="s">
        <v>50</v>
      </c>
      <c r="Z6" s="451" t="s">
        <v>804</v>
      </c>
      <c r="AA6" s="371" t="s">
        <v>3195</v>
      </c>
      <c r="AB6" s="460"/>
      <c r="AC6" s="460"/>
      <c r="AD6" s="254" t="s">
        <v>804</v>
      </c>
      <c r="AG6" s="432"/>
      <c r="AH6" s="433"/>
      <c r="AI6" s="433"/>
      <c r="BG6" s="431"/>
    </row>
    <row r="7" ht="95.25" customHeight="1">
      <c r="A7" s="472" t="s">
        <v>3196</v>
      </c>
      <c r="B7" s="473" t="s">
        <v>3197</v>
      </c>
      <c r="C7" s="473" t="s">
        <v>3198</v>
      </c>
      <c r="D7" s="474" t="s">
        <v>34</v>
      </c>
      <c r="E7" s="475" t="s">
        <v>62</v>
      </c>
      <c r="F7" s="475">
        <v>43446.74791666667</v>
      </c>
      <c r="G7" s="473" t="s">
        <v>62</v>
      </c>
      <c r="H7" s="473" t="s">
        <v>3199</v>
      </c>
      <c r="I7" s="473" t="s">
        <v>3200</v>
      </c>
      <c r="J7" s="473" t="s">
        <v>62</v>
      </c>
      <c r="K7" s="473" t="s">
        <v>3201</v>
      </c>
      <c r="L7" s="476" t="s">
        <v>3202</v>
      </c>
      <c r="M7" s="473" t="s">
        <v>3203</v>
      </c>
      <c r="N7" s="476" t="s">
        <v>3204</v>
      </c>
      <c r="O7" s="476" t="s">
        <v>3205</v>
      </c>
      <c r="P7" s="476" t="s">
        <v>3206</v>
      </c>
      <c r="Q7" s="476" t="s">
        <v>3207</v>
      </c>
      <c r="R7" s="476" t="s">
        <v>371</v>
      </c>
      <c r="S7" s="477"/>
      <c r="T7" s="478" t="str">
        <f t="shared" si="1"/>
        <v>Same Decision</v>
      </c>
      <c r="U7" s="479" t="str">
        <f t="shared" si="2"/>
        <v>#REF!</v>
      </c>
      <c r="V7" s="478" t="s">
        <v>524</v>
      </c>
      <c r="W7" s="480" t="s">
        <v>804</v>
      </c>
      <c r="X7" s="473" t="s">
        <v>592</v>
      </c>
      <c r="Y7" s="478" t="s">
        <v>50</v>
      </c>
      <c r="Z7" s="480" t="s">
        <v>804</v>
      </c>
      <c r="AA7" s="470" t="s">
        <v>3208</v>
      </c>
      <c r="AB7" s="471"/>
      <c r="AC7" s="471"/>
      <c r="AD7" s="297" t="s">
        <v>804</v>
      </c>
      <c r="AG7" s="432"/>
      <c r="AH7" s="433"/>
      <c r="AI7" s="433"/>
      <c r="BG7" s="431"/>
    </row>
    <row r="8" ht="95.25" customHeight="1">
      <c r="A8" s="461" t="s">
        <v>3209</v>
      </c>
      <c r="B8" s="462" t="s">
        <v>3210</v>
      </c>
      <c r="C8" s="462" t="s">
        <v>3211</v>
      </c>
      <c r="D8" s="463" t="s">
        <v>120</v>
      </c>
      <c r="E8" s="464" t="s">
        <v>62</v>
      </c>
      <c r="F8" s="464">
        <v>43481.751388888886</v>
      </c>
      <c r="G8" s="462" t="s">
        <v>62</v>
      </c>
      <c r="H8" s="462" t="s">
        <v>3212</v>
      </c>
      <c r="I8" s="462" t="s">
        <v>3213</v>
      </c>
      <c r="J8" s="462" t="s">
        <v>62</v>
      </c>
      <c r="K8" s="462" t="s">
        <v>3214</v>
      </c>
      <c r="L8" s="465" t="s">
        <v>3215</v>
      </c>
      <c r="M8" s="462" t="s">
        <v>3216</v>
      </c>
      <c r="N8" s="465" t="s">
        <v>3217</v>
      </c>
      <c r="O8" s="465" t="s">
        <v>3218</v>
      </c>
      <c r="P8" s="465" t="s">
        <v>3219</v>
      </c>
      <c r="Q8" s="486" t="s">
        <v>3220</v>
      </c>
      <c r="R8" s="486" t="s">
        <v>552</v>
      </c>
      <c r="S8" s="466"/>
      <c r="T8" s="467" t="str">
        <f t="shared" si="1"/>
        <v>Same Decision</v>
      </c>
      <c r="U8" s="468" t="str">
        <f t="shared" si="2"/>
        <v>#REF!</v>
      </c>
      <c r="V8" s="467" t="s">
        <v>524</v>
      </c>
      <c r="W8" s="469" t="s">
        <v>804</v>
      </c>
      <c r="X8" s="466" t="s">
        <v>592</v>
      </c>
      <c r="Y8" s="467" t="s">
        <v>50</v>
      </c>
      <c r="Z8" s="469" t="s">
        <v>804</v>
      </c>
      <c r="AA8" s="470" t="s">
        <v>3221</v>
      </c>
      <c r="AB8" s="471"/>
      <c r="AC8" s="471"/>
      <c r="AD8" s="297" t="s">
        <v>804</v>
      </c>
      <c r="AG8" s="432"/>
      <c r="AH8" s="433"/>
      <c r="AI8" s="433"/>
      <c r="BG8" s="431"/>
    </row>
    <row r="9" ht="95.25" customHeight="1">
      <c r="A9" s="487" t="s">
        <v>3222</v>
      </c>
      <c r="B9" s="473" t="s">
        <v>3223</v>
      </c>
      <c r="C9" s="480" t="s">
        <v>3224</v>
      </c>
      <c r="D9" s="488" t="s">
        <v>120</v>
      </c>
      <c r="E9" s="489">
        <v>41501.166666666664</v>
      </c>
      <c r="F9" s="489">
        <v>41870.59097222222</v>
      </c>
      <c r="G9" s="480" t="s">
        <v>808</v>
      </c>
      <c r="H9" s="480" t="s">
        <v>3225</v>
      </c>
      <c r="I9" s="480" t="s">
        <v>3226</v>
      </c>
      <c r="J9" s="480" t="s">
        <v>62</v>
      </c>
      <c r="K9" s="480" t="s">
        <v>3227</v>
      </c>
      <c r="L9" s="480" t="s">
        <v>3228</v>
      </c>
      <c r="M9" s="480" t="s">
        <v>3226</v>
      </c>
      <c r="N9" s="476" t="s">
        <v>3226</v>
      </c>
      <c r="O9" s="476" t="s">
        <v>3229</v>
      </c>
      <c r="P9" s="476" t="s">
        <v>3230</v>
      </c>
      <c r="Q9" s="490" t="s">
        <v>3231</v>
      </c>
      <c r="R9" s="490" t="s">
        <v>552</v>
      </c>
      <c r="S9" s="491" t="s">
        <v>47</v>
      </c>
      <c r="T9" s="478" t="str">
        <f t="shared" si="1"/>
        <v>Same Decision</v>
      </c>
      <c r="U9" s="479" t="str">
        <f t="shared" si="2"/>
        <v>#REF!</v>
      </c>
      <c r="V9" s="478" t="s">
        <v>50</v>
      </c>
      <c r="W9" s="480" t="s">
        <v>804</v>
      </c>
      <c r="X9" s="477"/>
      <c r="Y9" s="478" t="s">
        <v>53</v>
      </c>
      <c r="Z9" s="480" t="s">
        <v>804</v>
      </c>
      <c r="AA9" s="470" t="s">
        <v>3232</v>
      </c>
      <c r="AB9" s="471"/>
      <c r="AC9" s="471"/>
      <c r="AD9" s="297" t="s">
        <v>804</v>
      </c>
      <c r="AG9" s="432"/>
      <c r="AH9" s="433"/>
      <c r="AI9" s="433"/>
      <c r="BG9" s="431"/>
    </row>
    <row r="10" ht="95.25" hidden="1" customHeight="1">
      <c r="A10" s="492" t="s">
        <v>3233</v>
      </c>
      <c r="B10" s="462" t="s">
        <v>3234</v>
      </c>
      <c r="C10" s="469" t="s">
        <v>3235</v>
      </c>
      <c r="D10" s="493" t="s">
        <v>3236</v>
      </c>
      <c r="E10" s="494">
        <v>41879.166666666664</v>
      </c>
      <c r="F10" s="494">
        <v>42976.430555555555</v>
      </c>
      <c r="G10" s="469" t="s">
        <v>59</v>
      </c>
      <c r="H10" s="469" t="s">
        <v>3237</v>
      </c>
      <c r="I10" s="469" t="s">
        <v>3238</v>
      </c>
      <c r="J10" s="469" t="s">
        <v>62</v>
      </c>
      <c r="K10" s="469" t="s">
        <v>3239</v>
      </c>
      <c r="L10" s="469" t="s">
        <v>3240</v>
      </c>
      <c r="M10" s="469" t="s">
        <v>3241</v>
      </c>
      <c r="N10" s="465" t="s">
        <v>3242</v>
      </c>
      <c r="O10" s="465" t="s">
        <v>3243</v>
      </c>
      <c r="P10" s="465" t="s">
        <v>3244</v>
      </c>
      <c r="Q10" s="486" t="s">
        <v>3245</v>
      </c>
      <c r="R10" s="486" t="s">
        <v>3246</v>
      </c>
      <c r="S10" s="495" t="s">
        <v>47</v>
      </c>
      <c r="T10" s="467" t="str">
        <f t="shared" si="1"/>
        <v>Same Decision</v>
      </c>
      <c r="U10" s="468" t="str">
        <f t="shared" si="2"/>
        <v>#REF!</v>
      </c>
      <c r="V10" s="467" t="s">
        <v>50</v>
      </c>
      <c r="W10" s="469" t="s">
        <v>804</v>
      </c>
      <c r="X10" s="466"/>
      <c r="Y10" s="467" t="s">
        <v>53</v>
      </c>
      <c r="Z10" s="469" t="s">
        <v>804</v>
      </c>
      <c r="AA10" s="470">
        <v>0.0</v>
      </c>
      <c r="AB10" s="471"/>
      <c r="AC10" s="471"/>
      <c r="AD10" s="297" t="s">
        <v>804</v>
      </c>
      <c r="AG10" s="432"/>
      <c r="AH10" s="433"/>
      <c r="AI10" s="433"/>
      <c r="BG10" s="431"/>
    </row>
    <row r="11" ht="95.25" customHeight="1">
      <c r="A11" s="487" t="s">
        <v>3247</v>
      </c>
      <c r="B11" s="473" t="s">
        <v>3248</v>
      </c>
      <c r="C11" s="480" t="s">
        <v>3249</v>
      </c>
      <c r="D11" s="488" t="s">
        <v>148</v>
      </c>
      <c r="E11" s="489">
        <v>41974.208333333336</v>
      </c>
      <c r="F11" s="489">
        <v>43584.85</v>
      </c>
      <c r="G11" s="480" t="s">
        <v>808</v>
      </c>
      <c r="H11" s="480" t="s">
        <v>3250</v>
      </c>
      <c r="I11" s="480" t="s">
        <v>3251</v>
      </c>
      <c r="J11" s="480" t="s">
        <v>62</v>
      </c>
      <c r="K11" s="480" t="s">
        <v>3252</v>
      </c>
      <c r="L11" s="480" t="s">
        <v>3253</v>
      </c>
      <c r="M11" s="480" t="s">
        <v>3254</v>
      </c>
      <c r="N11" s="476" t="s">
        <v>3255</v>
      </c>
      <c r="O11" s="476" t="s">
        <v>3256</v>
      </c>
      <c r="P11" s="476" t="s">
        <v>3257</v>
      </c>
      <c r="Q11" s="490" t="s">
        <v>3258</v>
      </c>
      <c r="R11" s="490" t="s">
        <v>3259</v>
      </c>
      <c r="S11" s="491" t="s">
        <v>47</v>
      </c>
      <c r="T11" s="478" t="str">
        <f t="shared" si="1"/>
        <v>Same Decision</v>
      </c>
      <c r="U11" s="479" t="str">
        <f t="shared" si="2"/>
        <v>#REF!</v>
      </c>
      <c r="V11" s="478" t="s">
        <v>50</v>
      </c>
      <c r="W11" s="480" t="s">
        <v>804</v>
      </c>
      <c r="X11" s="473"/>
      <c r="Y11" s="478" t="s">
        <v>53</v>
      </c>
      <c r="Z11" s="480" t="s">
        <v>804</v>
      </c>
      <c r="AA11" s="470">
        <v>1.0</v>
      </c>
      <c r="AB11" s="471"/>
      <c r="AC11" s="471"/>
      <c r="AD11" s="297" t="s">
        <v>804</v>
      </c>
      <c r="AG11" s="432"/>
      <c r="AH11" s="433"/>
      <c r="AI11" s="433"/>
      <c r="BG11" s="431"/>
    </row>
    <row r="12" ht="95.25" customHeight="1">
      <c r="A12" s="492" t="s">
        <v>3260</v>
      </c>
      <c r="B12" s="462" t="s">
        <v>3261</v>
      </c>
      <c r="C12" s="469" t="s">
        <v>3262</v>
      </c>
      <c r="D12" s="493" t="s">
        <v>1557</v>
      </c>
      <c r="E12" s="494">
        <v>42113.166666666664</v>
      </c>
      <c r="F12" s="494">
        <v>43605.438888888886</v>
      </c>
      <c r="G12" s="469" t="s">
        <v>808</v>
      </c>
      <c r="H12" s="469" t="s">
        <v>3263</v>
      </c>
      <c r="I12" s="469" t="s">
        <v>3264</v>
      </c>
      <c r="J12" s="469" t="s">
        <v>3265</v>
      </c>
      <c r="K12" s="469" t="s">
        <v>3266</v>
      </c>
      <c r="L12" s="469" t="s">
        <v>3267</v>
      </c>
      <c r="M12" s="469" t="s">
        <v>3268</v>
      </c>
      <c r="N12" s="465" t="s">
        <v>3269</v>
      </c>
      <c r="O12" s="465" t="s">
        <v>3270</v>
      </c>
      <c r="P12" s="465" t="s">
        <v>3271</v>
      </c>
      <c r="Q12" s="486" t="s">
        <v>3272</v>
      </c>
      <c r="R12" s="486" t="s">
        <v>3273</v>
      </c>
      <c r="S12" s="495" t="s">
        <v>47</v>
      </c>
      <c r="T12" s="467" t="str">
        <f t="shared" si="1"/>
        <v>Same Decision</v>
      </c>
      <c r="U12" s="468" t="str">
        <f t="shared" si="2"/>
        <v>#REF!</v>
      </c>
      <c r="V12" s="467" t="s">
        <v>50</v>
      </c>
      <c r="W12" s="469" t="s">
        <v>804</v>
      </c>
      <c r="X12" s="466"/>
      <c r="Y12" s="467" t="s">
        <v>53</v>
      </c>
      <c r="Z12" s="469" t="s">
        <v>804</v>
      </c>
      <c r="AA12" s="470">
        <v>1.0</v>
      </c>
      <c r="AB12" s="471"/>
      <c r="AC12" s="471"/>
      <c r="AD12" s="297" t="s">
        <v>804</v>
      </c>
      <c r="AG12" s="432"/>
      <c r="AH12" s="433"/>
      <c r="AI12" s="433"/>
      <c r="BG12" s="431"/>
    </row>
    <row r="13" ht="95.25" hidden="1" customHeight="1">
      <c r="A13" s="487" t="s">
        <v>3274</v>
      </c>
      <c r="B13" s="473" t="s">
        <v>3275</v>
      </c>
      <c r="C13" s="480" t="s">
        <v>3276</v>
      </c>
      <c r="D13" s="488" t="s">
        <v>822</v>
      </c>
      <c r="E13" s="480" t="s">
        <v>62</v>
      </c>
      <c r="F13" s="489">
        <v>42145.90416666667</v>
      </c>
      <c r="G13" s="480" t="s">
        <v>62</v>
      </c>
      <c r="H13" s="480" t="s">
        <v>3277</v>
      </c>
      <c r="I13" s="480" t="s">
        <v>3278</v>
      </c>
      <c r="J13" s="480" t="s">
        <v>62</v>
      </c>
      <c r="K13" s="480" t="s">
        <v>3279</v>
      </c>
      <c r="L13" s="480" t="s">
        <v>62</v>
      </c>
      <c r="M13" s="480" t="s">
        <v>3280</v>
      </c>
      <c r="N13" s="476" t="s">
        <v>3281</v>
      </c>
      <c r="O13" s="476" t="s">
        <v>3282</v>
      </c>
      <c r="P13" s="476" t="s">
        <v>3283</v>
      </c>
      <c r="Q13" s="490" t="s">
        <v>3284</v>
      </c>
      <c r="R13" s="490" t="s">
        <v>497</v>
      </c>
      <c r="S13" s="491" t="s">
        <v>47</v>
      </c>
      <c r="T13" s="478" t="str">
        <f t="shared" si="1"/>
        <v>Same Decision</v>
      </c>
      <c r="U13" s="479" t="str">
        <f t="shared" si="2"/>
        <v>#REF!</v>
      </c>
      <c r="V13" s="478" t="s">
        <v>50</v>
      </c>
      <c r="W13" s="480" t="s">
        <v>804</v>
      </c>
      <c r="X13" s="477"/>
      <c r="Y13" s="478" t="s">
        <v>53</v>
      </c>
      <c r="Z13" s="480" t="s">
        <v>804</v>
      </c>
      <c r="AA13" s="470">
        <v>0.0</v>
      </c>
      <c r="AB13" s="471"/>
      <c r="AC13" s="471"/>
      <c r="AD13" s="297" t="s">
        <v>804</v>
      </c>
      <c r="AG13" s="432"/>
      <c r="AH13" s="433"/>
      <c r="AI13" s="433"/>
      <c r="BG13" s="431"/>
    </row>
    <row r="14" ht="95.25" customHeight="1">
      <c r="A14" s="492" t="s">
        <v>3285</v>
      </c>
      <c r="B14" s="462" t="s">
        <v>3286</v>
      </c>
      <c r="C14" s="469" t="s">
        <v>3287</v>
      </c>
      <c r="D14" s="493" t="s">
        <v>834</v>
      </c>
      <c r="E14" s="469" t="s">
        <v>62</v>
      </c>
      <c r="F14" s="494">
        <v>42484.084027777775</v>
      </c>
      <c r="G14" s="469" t="s">
        <v>35</v>
      </c>
      <c r="H14" s="469" t="s">
        <v>3288</v>
      </c>
      <c r="I14" s="469" t="s">
        <v>3289</v>
      </c>
      <c r="J14" s="469" t="s">
        <v>3290</v>
      </c>
      <c r="K14" s="469" t="s">
        <v>3291</v>
      </c>
      <c r="L14" s="469" t="s">
        <v>3292</v>
      </c>
      <c r="M14" s="469" t="s">
        <v>3293</v>
      </c>
      <c r="N14" s="465" t="s">
        <v>3294</v>
      </c>
      <c r="O14" s="465" t="s">
        <v>3295</v>
      </c>
      <c r="P14" s="465" t="s">
        <v>3296</v>
      </c>
      <c r="Q14" s="486" t="s">
        <v>3297</v>
      </c>
      <c r="R14" s="486" t="s">
        <v>497</v>
      </c>
      <c r="S14" s="495" t="s">
        <v>47</v>
      </c>
      <c r="T14" s="467" t="str">
        <f>IFS(W20=Z20,"Same Decision", TRUE, "Diff. Decisions")</f>
        <v>Same Decision</v>
      </c>
      <c r="U14" s="468" t="str">
        <f>IFS(X20=#REF!,"Same Rationale", TRUE, "Different Rationale")</f>
        <v>#REF!</v>
      </c>
      <c r="V14" s="467" t="s">
        <v>50</v>
      </c>
      <c r="W14" s="469" t="s">
        <v>804</v>
      </c>
      <c r="X14" s="466"/>
      <c r="Y14" s="467" t="s">
        <v>53</v>
      </c>
      <c r="Z14" s="469" t="s">
        <v>804</v>
      </c>
      <c r="AA14" s="470" t="s">
        <v>3298</v>
      </c>
      <c r="AB14" s="471"/>
      <c r="AC14" s="471"/>
      <c r="AD14" s="297" t="s">
        <v>804</v>
      </c>
      <c r="AG14" s="432"/>
      <c r="AH14" s="433"/>
      <c r="AI14" s="433"/>
      <c r="BG14" s="431"/>
    </row>
    <row r="15" ht="95.25" hidden="1" customHeight="1">
      <c r="A15" s="487" t="s">
        <v>3299</v>
      </c>
      <c r="B15" s="473" t="s">
        <v>3300</v>
      </c>
      <c r="C15" s="480" t="s">
        <v>3301</v>
      </c>
      <c r="D15" s="488" t="s">
        <v>834</v>
      </c>
      <c r="E15" s="480" t="s">
        <v>62</v>
      </c>
      <c r="F15" s="489">
        <v>43621.63125</v>
      </c>
      <c r="G15" s="480" t="s">
        <v>62</v>
      </c>
      <c r="H15" s="480" t="s">
        <v>3302</v>
      </c>
      <c r="I15" s="480" t="s">
        <v>3303</v>
      </c>
      <c r="J15" s="480" t="s">
        <v>62</v>
      </c>
      <c r="K15" s="480" t="s">
        <v>3304</v>
      </c>
      <c r="L15" s="480" t="s">
        <v>3305</v>
      </c>
      <c r="M15" s="480" t="s">
        <v>3306</v>
      </c>
      <c r="N15" s="476" t="s">
        <v>3307</v>
      </c>
      <c r="O15" s="476" t="s">
        <v>3308</v>
      </c>
      <c r="P15" s="476" t="s">
        <v>3309</v>
      </c>
      <c r="Q15" s="490" t="s">
        <v>62</v>
      </c>
      <c r="R15" s="490" t="s">
        <v>62</v>
      </c>
      <c r="S15" s="491" t="s">
        <v>47</v>
      </c>
      <c r="T15" s="478" t="str">
        <f>IFS(O21=L21,"Same Decision", TRUE, "Diff. Decisions")</f>
        <v>Diff. Decisions</v>
      </c>
      <c r="U15" s="479" t="str">
        <f>IFS(N21=S21,"Same Rationale", TRUE, "Different Rationale")</f>
        <v>Different Rationale</v>
      </c>
      <c r="V15" s="478" t="s">
        <v>50</v>
      </c>
      <c r="W15" s="480" t="s">
        <v>804</v>
      </c>
      <c r="X15" s="477"/>
      <c r="Y15" s="478" t="s">
        <v>53</v>
      </c>
      <c r="Z15" s="480" t="s">
        <v>804</v>
      </c>
      <c r="AA15" s="496">
        <v>0.0</v>
      </c>
      <c r="AB15" s="497"/>
      <c r="AC15" s="497"/>
      <c r="AD15" s="498" t="s">
        <v>804</v>
      </c>
      <c r="AG15" s="432"/>
      <c r="AH15" s="433"/>
      <c r="AI15" s="433"/>
      <c r="BG15" s="431"/>
    </row>
    <row r="16" ht="95.25" customHeight="1">
      <c r="A16" s="499" t="s">
        <v>3310</v>
      </c>
      <c r="B16" s="462" t="s">
        <v>3311</v>
      </c>
      <c r="C16" s="462" t="s">
        <v>3312</v>
      </c>
      <c r="D16" s="463" t="s">
        <v>120</v>
      </c>
      <c r="E16" s="464">
        <v>42234.166666666664</v>
      </c>
      <c r="F16" s="464">
        <v>43234.85</v>
      </c>
      <c r="G16" s="500" t="s">
        <v>35</v>
      </c>
      <c r="H16" s="500" t="s">
        <v>3313</v>
      </c>
      <c r="I16" s="500" t="s">
        <v>3314</v>
      </c>
      <c r="J16" s="500" t="s">
        <v>62</v>
      </c>
      <c r="K16" s="500" t="s">
        <v>3315</v>
      </c>
      <c r="L16" s="501" t="s">
        <v>3316</v>
      </c>
      <c r="M16" s="500" t="s">
        <v>3317</v>
      </c>
      <c r="N16" s="501" t="s">
        <v>3318</v>
      </c>
      <c r="O16" s="501" t="s">
        <v>3319</v>
      </c>
      <c r="P16" s="501" t="s">
        <v>3320</v>
      </c>
      <c r="Q16" s="466"/>
      <c r="R16" s="466"/>
      <c r="S16" s="495" t="s">
        <v>47</v>
      </c>
      <c r="T16" s="467" t="str">
        <f t="shared" ref="T16:T76" si="3">IFS(W16=Z16,"Same Decision", TRUE, "Diff. Decisions")</f>
        <v>Same Decision</v>
      </c>
      <c r="U16" s="468" t="str">
        <f t="shared" ref="U16:U68" si="4">IFS(X16=#REF!,"Same Rationale", TRUE, "Different Rationale")</f>
        <v>#REF!</v>
      </c>
      <c r="V16" s="467" t="s">
        <v>50</v>
      </c>
      <c r="W16" s="469" t="s">
        <v>804</v>
      </c>
      <c r="X16" s="466"/>
      <c r="Y16" s="467" t="s">
        <v>71</v>
      </c>
      <c r="Z16" s="469" t="s">
        <v>804</v>
      </c>
      <c r="AA16" s="502">
        <v>1.0</v>
      </c>
      <c r="AB16" s="503"/>
      <c r="AC16" s="503"/>
      <c r="AD16" s="504" t="s">
        <v>804</v>
      </c>
      <c r="AG16" s="432"/>
      <c r="AH16" s="433"/>
      <c r="AI16" s="433"/>
      <c r="BG16" s="431"/>
    </row>
    <row r="17" ht="95.25" hidden="1" customHeight="1">
      <c r="A17" s="505" t="s">
        <v>3321</v>
      </c>
      <c r="B17" s="473" t="s">
        <v>3322</v>
      </c>
      <c r="C17" s="473" t="s">
        <v>2857</v>
      </c>
      <c r="D17" s="474" t="s">
        <v>148</v>
      </c>
      <c r="E17" s="475">
        <v>42131.166666666664</v>
      </c>
      <c r="F17" s="475">
        <v>43636.43819444445</v>
      </c>
      <c r="G17" s="506" t="s">
        <v>35</v>
      </c>
      <c r="H17" s="506" t="s">
        <v>3323</v>
      </c>
      <c r="I17" s="506" t="s">
        <v>3324</v>
      </c>
      <c r="J17" s="506" t="s">
        <v>3325</v>
      </c>
      <c r="K17" s="506" t="s">
        <v>3326</v>
      </c>
      <c r="L17" s="507" t="s">
        <v>3327</v>
      </c>
      <c r="M17" s="506" t="s">
        <v>3328</v>
      </c>
      <c r="N17" s="507" t="s">
        <v>3329</v>
      </c>
      <c r="O17" s="507" t="s">
        <v>3330</v>
      </c>
      <c r="P17" s="507" t="s">
        <v>3331</v>
      </c>
      <c r="Q17" s="477"/>
      <c r="R17" s="477"/>
      <c r="S17" s="491" t="s">
        <v>47</v>
      </c>
      <c r="T17" s="478" t="str">
        <f t="shared" si="3"/>
        <v>Same Decision</v>
      </c>
      <c r="U17" s="479" t="str">
        <f t="shared" si="4"/>
        <v>#REF!</v>
      </c>
      <c r="V17" s="478" t="s">
        <v>50</v>
      </c>
      <c r="W17" s="480" t="s">
        <v>804</v>
      </c>
      <c r="X17" s="477"/>
      <c r="Y17" s="478" t="s">
        <v>53</v>
      </c>
      <c r="Z17" s="480" t="s">
        <v>804</v>
      </c>
      <c r="AA17" s="502">
        <v>0.0</v>
      </c>
      <c r="AB17" s="503"/>
      <c r="AC17" s="503"/>
      <c r="AD17" s="504" t="s">
        <v>804</v>
      </c>
      <c r="AG17" s="432"/>
      <c r="AH17" s="433"/>
      <c r="AI17" s="433"/>
      <c r="BG17" s="431"/>
    </row>
    <row r="18" ht="95.25" customHeight="1">
      <c r="A18" s="499" t="s">
        <v>3332</v>
      </c>
      <c r="B18" s="462" t="s">
        <v>3333</v>
      </c>
      <c r="C18" s="462" t="s">
        <v>3334</v>
      </c>
      <c r="D18" s="463" t="s">
        <v>3335</v>
      </c>
      <c r="E18" s="464">
        <v>42418.208333333336</v>
      </c>
      <c r="F18" s="464">
        <v>43636.4375</v>
      </c>
      <c r="G18" s="500" t="s">
        <v>35</v>
      </c>
      <c r="H18" s="500" t="s">
        <v>3336</v>
      </c>
      <c r="I18" s="500" t="s">
        <v>3337</v>
      </c>
      <c r="J18" s="500" t="s">
        <v>3338</v>
      </c>
      <c r="K18" s="500" t="s">
        <v>3339</v>
      </c>
      <c r="L18" s="501" t="s">
        <v>3340</v>
      </c>
      <c r="M18" s="500" t="s">
        <v>3341</v>
      </c>
      <c r="N18" s="501" t="s">
        <v>3342</v>
      </c>
      <c r="O18" s="501" t="s">
        <v>3343</v>
      </c>
      <c r="P18" s="501" t="s">
        <v>3344</v>
      </c>
      <c r="Q18" s="466"/>
      <c r="R18" s="466"/>
      <c r="S18" s="495" t="s">
        <v>47</v>
      </c>
      <c r="T18" s="467" t="str">
        <f t="shared" si="3"/>
        <v>Same Decision</v>
      </c>
      <c r="U18" s="468" t="str">
        <f t="shared" si="4"/>
        <v>#REF!</v>
      </c>
      <c r="V18" s="467" t="s">
        <v>50</v>
      </c>
      <c r="W18" s="469" t="s">
        <v>804</v>
      </c>
      <c r="X18" s="466"/>
      <c r="Y18" s="467" t="s">
        <v>53</v>
      </c>
      <c r="Z18" s="469" t="s">
        <v>804</v>
      </c>
      <c r="AA18" s="502" t="s">
        <v>3345</v>
      </c>
      <c r="AB18" s="503"/>
      <c r="AC18" s="503"/>
      <c r="AD18" s="504" t="s">
        <v>804</v>
      </c>
      <c r="AG18" s="432"/>
      <c r="AH18" s="433"/>
      <c r="AI18" s="433"/>
      <c r="BG18" s="431"/>
    </row>
    <row r="19" ht="95.25" hidden="1" customHeight="1">
      <c r="A19" s="505" t="s">
        <v>3346</v>
      </c>
      <c r="B19" s="473" t="s">
        <v>3347</v>
      </c>
      <c r="C19" s="473" t="s">
        <v>2857</v>
      </c>
      <c r="D19" s="474" t="s">
        <v>148</v>
      </c>
      <c r="E19" s="475">
        <v>42430.208333333336</v>
      </c>
      <c r="F19" s="475">
        <v>43666.438888888886</v>
      </c>
      <c r="G19" s="506" t="s">
        <v>35</v>
      </c>
      <c r="H19" s="506" t="s">
        <v>3348</v>
      </c>
      <c r="I19" s="506" t="s">
        <v>3349</v>
      </c>
      <c r="J19" s="506" t="s">
        <v>1052</v>
      </c>
      <c r="K19" s="506" t="s">
        <v>3350</v>
      </c>
      <c r="L19" s="507" t="s">
        <v>3351</v>
      </c>
      <c r="M19" s="506" t="s">
        <v>3352</v>
      </c>
      <c r="N19" s="507" t="s">
        <v>37</v>
      </c>
      <c r="O19" s="507" t="s">
        <v>3353</v>
      </c>
      <c r="P19" s="507" t="s">
        <v>3354</v>
      </c>
      <c r="Q19" s="477"/>
      <c r="R19" s="477"/>
      <c r="S19" s="491" t="s">
        <v>47</v>
      </c>
      <c r="T19" s="478" t="str">
        <f t="shared" si="3"/>
        <v>Same Decision</v>
      </c>
      <c r="U19" s="479" t="str">
        <f t="shared" si="4"/>
        <v>#REF!</v>
      </c>
      <c r="V19" s="478" t="s">
        <v>50</v>
      </c>
      <c r="W19" s="480" t="s">
        <v>804</v>
      </c>
      <c r="X19" s="477"/>
      <c r="Y19" s="478" t="s">
        <v>53</v>
      </c>
      <c r="Z19" s="480" t="s">
        <v>804</v>
      </c>
      <c r="AA19" s="502">
        <v>0.0</v>
      </c>
      <c r="AB19" s="503"/>
      <c r="AC19" s="503"/>
      <c r="AD19" s="504" t="s">
        <v>804</v>
      </c>
      <c r="AG19" s="432"/>
      <c r="AH19" s="433"/>
      <c r="AI19" s="433"/>
      <c r="BG19" s="431"/>
    </row>
    <row r="20" ht="95.25" hidden="1" customHeight="1">
      <c r="A20" s="499" t="s">
        <v>3355</v>
      </c>
      <c r="B20" s="462" t="s">
        <v>3356</v>
      </c>
      <c r="C20" s="462" t="s">
        <v>147</v>
      </c>
      <c r="D20" s="463" t="s">
        <v>148</v>
      </c>
      <c r="E20" s="464">
        <v>43047.208333333336</v>
      </c>
      <c r="F20" s="464">
        <v>43616.842361111114</v>
      </c>
      <c r="G20" s="500" t="s">
        <v>35</v>
      </c>
      <c r="H20" s="500" t="s">
        <v>3357</v>
      </c>
      <c r="I20" s="500" t="s">
        <v>3358</v>
      </c>
      <c r="J20" s="500" t="s">
        <v>3359</v>
      </c>
      <c r="K20" s="500" t="s">
        <v>3360</v>
      </c>
      <c r="L20" s="501" t="s">
        <v>3361</v>
      </c>
      <c r="M20" s="500" t="s">
        <v>3362</v>
      </c>
      <c r="N20" s="501" t="s">
        <v>3363</v>
      </c>
      <c r="O20" s="501" t="s">
        <v>3364</v>
      </c>
      <c r="P20" s="501" t="s">
        <v>3365</v>
      </c>
      <c r="Q20" s="466"/>
      <c r="R20" s="466"/>
      <c r="S20" s="495" t="s">
        <v>47</v>
      </c>
      <c r="T20" s="467" t="str">
        <f t="shared" si="3"/>
        <v>Same Decision</v>
      </c>
      <c r="U20" s="468" t="str">
        <f t="shared" si="4"/>
        <v>#REF!</v>
      </c>
      <c r="V20" s="467" t="s">
        <v>50</v>
      </c>
      <c r="W20" s="469" t="s">
        <v>804</v>
      </c>
      <c r="X20" s="466"/>
      <c r="Y20" s="467" t="s">
        <v>53</v>
      </c>
      <c r="Z20" s="469" t="s">
        <v>804</v>
      </c>
      <c r="AA20" s="502">
        <v>0.0</v>
      </c>
      <c r="AB20" s="503"/>
      <c r="AC20" s="503"/>
      <c r="AD20" s="504" t="s">
        <v>804</v>
      </c>
      <c r="AG20" s="432"/>
      <c r="AH20" s="433"/>
      <c r="AI20" s="433"/>
    </row>
    <row r="21" ht="95.25" hidden="1" customHeight="1">
      <c r="A21" s="505" t="s">
        <v>3366</v>
      </c>
      <c r="B21" s="473" t="s">
        <v>3367</v>
      </c>
      <c r="C21" s="473" t="s">
        <v>3334</v>
      </c>
      <c r="D21" s="474" t="s">
        <v>3335</v>
      </c>
      <c r="E21" s="475">
        <v>43308.166666666664</v>
      </c>
      <c r="F21" s="475">
        <v>43623.58541666667</v>
      </c>
      <c r="G21" s="506" t="s">
        <v>35</v>
      </c>
      <c r="H21" s="506" t="s">
        <v>3368</v>
      </c>
      <c r="I21" s="506" t="s">
        <v>3369</v>
      </c>
      <c r="J21" s="506" t="s">
        <v>3370</v>
      </c>
      <c r="K21" s="506" t="s">
        <v>3371</v>
      </c>
      <c r="L21" s="507" t="s">
        <v>3372</v>
      </c>
      <c r="M21" s="506" t="s">
        <v>3373</v>
      </c>
      <c r="N21" s="507" t="s">
        <v>3374</v>
      </c>
      <c r="O21" s="507" t="s">
        <v>3375</v>
      </c>
      <c r="P21" s="507" t="s">
        <v>3376</v>
      </c>
      <c r="Q21" s="477"/>
      <c r="R21" s="477"/>
      <c r="S21" s="491" t="s">
        <v>47</v>
      </c>
      <c r="T21" s="478" t="str">
        <f t="shared" si="3"/>
        <v>Same Decision</v>
      </c>
      <c r="U21" s="479" t="str">
        <f t="shared" si="4"/>
        <v>#REF!</v>
      </c>
      <c r="V21" s="478" t="s">
        <v>50</v>
      </c>
      <c r="W21" s="480" t="s">
        <v>804</v>
      </c>
      <c r="X21" s="477"/>
      <c r="Y21" s="478" t="s">
        <v>53</v>
      </c>
      <c r="Z21" s="480" t="s">
        <v>804</v>
      </c>
      <c r="AA21" s="502">
        <v>0.0</v>
      </c>
      <c r="AB21" s="503"/>
      <c r="AC21" s="503"/>
      <c r="AD21" s="504" t="s">
        <v>804</v>
      </c>
      <c r="AG21" s="432"/>
      <c r="AH21" s="433"/>
      <c r="AI21" s="433"/>
      <c r="AS21" s="431"/>
    </row>
    <row r="22" ht="95.25" hidden="1" customHeight="1">
      <c r="A22" s="499" t="s">
        <v>3377</v>
      </c>
      <c r="B22" s="462" t="s">
        <v>3378</v>
      </c>
      <c r="C22" s="462" t="s">
        <v>3379</v>
      </c>
      <c r="D22" s="463" t="s">
        <v>1595</v>
      </c>
      <c r="E22" s="464">
        <v>41264.208333333336</v>
      </c>
      <c r="F22" s="464">
        <v>43606.95763888889</v>
      </c>
      <c r="G22" s="500" t="s">
        <v>59</v>
      </c>
      <c r="H22" s="500" t="s">
        <v>3380</v>
      </c>
      <c r="I22" s="500" t="s">
        <v>3381</v>
      </c>
      <c r="J22" s="500" t="s">
        <v>3382</v>
      </c>
      <c r="K22" s="500" t="s">
        <v>3383</v>
      </c>
      <c r="L22" s="501" t="s">
        <v>3384</v>
      </c>
      <c r="M22" s="500" t="s">
        <v>3385</v>
      </c>
      <c r="N22" s="501" t="s">
        <v>3386</v>
      </c>
      <c r="O22" s="501" t="s">
        <v>3387</v>
      </c>
      <c r="P22" s="501" t="s">
        <v>3388</v>
      </c>
      <c r="Q22" s="466"/>
      <c r="R22" s="466"/>
      <c r="S22" s="495" t="s">
        <v>47</v>
      </c>
      <c r="T22" s="467" t="str">
        <f t="shared" si="3"/>
        <v>Same Decision</v>
      </c>
      <c r="U22" s="468" t="str">
        <f t="shared" si="4"/>
        <v>#REF!</v>
      </c>
      <c r="V22" s="467" t="s">
        <v>50</v>
      </c>
      <c r="W22" s="469" t="s">
        <v>804</v>
      </c>
      <c r="X22" s="466"/>
      <c r="Y22" s="467" t="s">
        <v>53</v>
      </c>
      <c r="Z22" s="469" t="s">
        <v>804</v>
      </c>
      <c r="AA22" s="502">
        <v>0.0</v>
      </c>
      <c r="AB22" s="503"/>
      <c r="AC22" s="503"/>
      <c r="AD22" s="504" t="s">
        <v>804</v>
      </c>
      <c r="AF22" s="508"/>
      <c r="AG22" s="508"/>
      <c r="AH22" s="508"/>
      <c r="AI22" s="508"/>
      <c r="AJ22" s="508"/>
      <c r="AK22" s="508"/>
      <c r="AL22" s="508"/>
      <c r="AM22" s="508"/>
      <c r="AN22" s="508"/>
      <c r="AO22" s="508"/>
      <c r="AP22" s="508"/>
      <c r="AQ22" s="508"/>
      <c r="AR22" s="508"/>
      <c r="AS22" s="508"/>
      <c r="AT22" s="508"/>
      <c r="AU22" s="508"/>
      <c r="AV22" s="508"/>
      <c r="AW22" s="508"/>
      <c r="AX22" s="508"/>
      <c r="AY22" s="508"/>
      <c r="AZ22" s="508"/>
      <c r="BA22" s="508"/>
      <c r="BB22" s="508"/>
      <c r="BC22" s="508"/>
      <c r="BD22" s="508"/>
      <c r="BE22" s="508"/>
      <c r="BF22" s="508"/>
      <c r="BG22" s="508"/>
    </row>
    <row r="23" ht="95.25" hidden="1" customHeight="1">
      <c r="A23" s="505" t="s">
        <v>3389</v>
      </c>
      <c r="B23" s="473" t="s">
        <v>3390</v>
      </c>
      <c r="C23" s="473" t="s">
        <v>3391</v>
      </c>
      <c r="D23" s="474" t="s">
        <v>1330</v>
      </c>
      <c r="E23" s="475">
        <v>41463.166666666664</v>
      </c>
      <c r="F23" s="475">
        <v>43445.728472222225</v>
      </c>
      <c r="G23" s="506" t="s">
        <v>35</v>
      </c>
      <c r="H23" s="506" t="s">
        <v>3392</v>
      </c>
      <c r="I23" s="506" t="s">
        <v>3393</v>
      </c>
      <c r="J23" s="506" t="s">
        <v>3394</v>
      </c>
      <c r="K23" s="506" t="s">
        <v>3395</v>
      </c>
      <c r="L23" s="507" t="s">
        <v>3396</v>
      </c>
      <c r="M23" s="506" t="s">
        <v>3393</v>
      </c>
      <c r="N23" s="507" t="s">
        <v>3397</v>
      </c>
      <c r="O23" s="507" t="s">
        <v>3398</v>
      </c>
      <c r="P23" s="507" t="s">
        <v>3399</v>
      </c>
      <c r="Q23" s="477"/>
      <c r="R23" s="477"/>
      <c r="S23" s="491" t="s">
        <v>47</v>
      </c>
      <c r="T23" s="478" t="str">
        <f t="shared" si="3"/>
        <v>Same Decision</v>
      </c>
      <c r="U23" s="479" t="str">
        <f t="shared" si="4"/>
        <v>#REF!</v>
      </c>
      <c r="V23" s="478" t="s">
        <v>50</v>
      </c>
      <c r="W23" s="480" t="s">
        <v>804</v>
      </c>
      <c r="X23" s="477"/>
      <c r="Y23" s="478" t="s">
        <v>53</v>
      </c>
      <c r="Z23" s="480" t="s">
        <v>804</v>
      </c>
      <c r="AA23" s="502">
        <v>0.0</v>
      </c>
      <c r="AB23" s="503"/>
      <c r="AC23" s="503"/>
      <c r="AD23" s="504" t="s">
        <v>804</v>
      </c>
      <c r="AF23" s="508"/>
      <c r="AG23" s="508"/>
      <c r="AH23" s="508"/>
      <c r="AI23" s="508"/>
      <c r="AJ23" s="508"/>
      <c r="AK23" s="508"/>
      <c r="AL23" s="508"/>
      <c r="AM23" s="508"/>
      <c r="AN23" s="508"/>
      <c r="AO23" s="508"/>
      <c r="AP23" s="508"/>
      <c r="AQ23" s="508"/>
      <c r="AR23" s="508"/>
      <c r="AS23" s="508"/>
      <c r="AT23" s="508"/>
      <c r="AU23" s="508"/>
      <c r="AV23" s="508"/>
      <c r="AW23" s="508"/>
      <c r="AX23" s="508"/>
      <c r="AY23" s="508"/>
      <c r="AZ23" s="508"/>
      <c r="BA23" s="508"/>
      <c r="BB23" s="508"/>
      <c r="BC23" s="508"/>
      <c r="BD23" s="508"/>
      <c r="BE23" s="508"/>
      <c r="BF23" s="508"/>
      <c r="BG23" s="508"/>
    </row>
    <row r="24" ht="95.25" hidden="1" customHeight="1">
      <c r="A24" s="499" t="s">
        <v>3400</v>
      </c>
      <c r="B24" s="462" t="s">
        <v>3401</v>
      </c>
      <c r="C24" s="462" t="s">
        <v>3135</v>
      </c>
      <c r="D24" s="463" t="s">
        <v>120</v>
      </c>
      <c r="E24" s="464">
        <v>41648.208333333336</v>
      </c>
      <c r="F24" s="464">
        <v>42564.760416666664</v>
      </c>
      <c r="G24" s="500" t="s">
        <v>35</v>
      </c>
      <c r="H24" s="500" t="s">
        <v>3402</v>
      </c>
      <c r="I24" s="500" t="s">
        <v>3403</v>
      </c>
      <c r="J24" s="500" t="s">
        <v>62</v>
      </c>
      <c r="K24" s="500" t="s">
        <v>3404</v>
      </c>
      <c r="L24" s="501" t="s">
        <v>3405</v>
      </c>
      <c r="M24" s="500" t="s">
        <v>3406</v>
      </c>
      <c r="N24" s="501" t="s">
        <v>3407</v>
      </c>
      <c r="O24" s="501" t="s">
        <v>3408</v>
      </c>
      <c r="P24" s="501" t="s">
        <v>3409</v>
      </c>
      <c r="Q24" s="466"/>
      <c r="R24" s="466"/>
      <c r="S24" s="495" t="s">
        <v>47</v>
      </c>
      <c r="T24" s="467" t="str">
        <f t="shared" si="3"/>
        <v>Same Decision</v>
      </c>
      <c r="U24" s="468" t="str">
        <f t="shared" si="4"/>
        <v>#REF!</v>
      </c>
      <c r="V24" s="467" t="s">
        <v>50</v>
      </c>
      <c r="W24" s="469" t="s">
        <v>804</v>
      </c>
      <c r="X24" s="466"/>
      <c r="Y24" s="467" t="s">
        <v>53</v>
      </c>
      <c r="Z24" s="469" t="s">
        <v>804</v>
      </c>
      <c r="AA24" s="502">
        <v>0.0</v>
      </c>
      <c r="AB24" s="503"/>
      <c r="AC24" s="503"/>
      <c r="AD24" s="504" t="s">
        <v>804</v>
      </c>
      <c r="AF24" s="508"/>
      <c r="AG24" s="508"/>
      <c r="AH24" s="508"/>
      <c r="AI24" s="508"/>
      <c r="AJ24" s="508"/>
      <c r="AK24" s="508"/>
      <c r="AL24" s="508"/>
      <c r="AM24" s="508"/>
      <c r="AN24" s="508"/>
      <c r="AO24" s="508"/>
      <c r="AP24" s="508"/>
      <c r="AQ24" s="508"/>
      <c r="AR24" s="508"/>
      <c r="AS24" s="508"/>
      <c r="AT24" s="508"/>
      <c r="AU24" s="508"/>
      <c r="AV24" s="508"/>
      <c r="AW24" s="508"/>
      <c r="AX24" s="508"/>
      <c r="AY24" s="508"/>
      <c r="AZ24" s="508"/>
      <c r="BA24" s="508"/>
      <c r="BB24" s="508"/>
      <c r="BC24" s="508"/>
      <c r="BD24" s="508"/>
      <c r="BE24" s="508"/>
      <c r="BF24" s="508"/>
      <c r="BG24" s="508"/>
    </row>
    <row r="25" ht="95.25" customHeight="1">
      <c r="A25" s="509" t="s">
        <v>3410</v>
      </c>
      <c r="B25" s="510" t="s">
        <v>3411</v>
      </c>
      <c r="C25" s="510" t="s">
        <v>2492</v>
      </c>
      <c r="D25" s="511" t="s">
        <v>148</v>
      </c>
      <c r="E25" s="512">
        <v>41382.166666666664</v>
      </c>
      <c r="F25" s="512">
        <v>43606.868055555555</v>
      </c>
      <c r="G25" s="513" t="s">
        <v>35</v>
      </c>
      <c r="H25" s="513" t="s">
        <v>3412</v>
      </c>
      <c r="I25" s="513" t="s">
        <v>3413</v>
      </c>
      <c r="J25" s="513" t="s">
        <v>62</v>
      </c>
      <c r="K25" s="513" t="s">
        <v>3414</v>
      </c>
      <c r="L25" s="514" t="s">
        <v>3415</v>
      </c>
      <c r="M25" s="513" t="s">
        <v>3416</v>
      </c>
      <c r="N25" s="514" t="s">
        <v>3417</v>
      </c>
      <c r="O25" s="514" t="s">
        <v>3418</v>
      </c>
      <c r="P25" s="514" t="s">
        <v>3419</v>
      </c>
      <c r="Q25" s="515"/>
      <c r="R25" s="515"/>
      <c r="S25" s="516" t="s">
        <v>47</v>
      </c>
      <c r="T25" s="517" t="str">
        <f t="shared" si="3"/>
        <v>Same Decision</v>
      </c>
      <c r="U25" s="518" t="str">
        <f t="shared" si="4"/>
        <v>#REF!</v>
      </c>
      <c r="V25" s="517" t="s">
        <v>50</v>
      </c>
      <c r="W25" s="519" t="s">
        <v>804</v>
      </c>
      <c r="X25" s="515"/>
      <c r="Y25" s="517" t="s">
        <v>53</v>
      </c>
      <c r="Z25" s="519" t="s">
        <v>804</v>
      </c>
      <c r="AA25" s="520" t="s">
        <v>3420</v>
      </c>
      <c r="AB25" s="515"/>
      <c r="AC25" s="515"/>
      <c r="AD25" s="521" t="s">
        <v>804</v>
      </c>
      <c r="AE25" s="522"/>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2"/>
      <c r="BI25" s="522"/>
      <c r="BJ25" s="522"/>
    </row>
    <row r="26" ht="95.25" hidden="1" customHeight="1">
      <c r="A26" s="499" t="s">
        <v>3421</v>
      </c>
      <c r="B26" s="462" t="s">
        <v>3422</v>
      </c>
      <c r="C26" s="462" t="s">
        <v>755</v>
      </c>
      <c r="D26" s="463" t="s">
        <v>756</v>
      </c>
      <c r="E26" s="464">
        <v>41702.208333333336</v>
      </c>
      <c r="F26" s="464">
        <v>42018.927777777775</v>
      </c>
      <c r="G26" s="500" t="s">
        <v>35</v>
      </c>
      <c r="H26" s="500" t="s">
        <v>3423</v>
      </c>
      <c r="I26" s="500" t="s">
        <v>3424</v>
      </c>
      <c r="J26" s="500" t="s">
        <v>3425</v>
      </c>
      <c r="K26" s="500" t="s">
        <v>3426</v>
      </c>
      <c r="L26" s="501" t="s">
        <v>3427</v>
      </c>
      <c r="M26" s="500" t="s">
        <v>3428</v>
      </c>
      <c r="N26" s="501" t="s">
        <v>3429</v>
      </c>
      <c r="O26" s="501" t="s">
        <v>3430</v>
      </c>
      <c r="P26" s="501" t="s">
        <v>3431</v>
      </c>
      <c r="Q26" s="466"/>
      <c r="R26" s="466"/>
      <c r="S26" s="495" t="s">
        <v>47</v>
      </c>
      <c r="T26" s="467" t="str">
        <f t="shared" si="3"/>
        <v>Same Decision</v>
      </c>
      <c r="U26" s="468" t="str">
        <f t="shared" si="4"/>
        <v>#REF!</v>
      </c>
      <c r="V26" s="467" t="s">
        <v>50</v>
      </c>
      <c r="W26" s="469" t="s">
        <v>804</v>
      </c>
      <c r="X26" s="466"/>
      <c r="Y26" s="467" t="s">
        <v>53</v>
      </c>
      <c r="Z26" s="469" t="s">
        <v>804</v>
      </c>
      <c r="AA26" s="502">
        <v>0.0</v>
      </c>
      <c r="AB26" s="503"/>
      <c r="AC26" s="503"/>
      <c r="AD26" s="504" t="s">
        <v>804</v>
      </c>
      <c r="AF26" s="508"/>
      <c r="AG26" s="508"/>
      <c r="AH26" s="508"/>
      <c r="AI26" s="508"/>
      <c r="AJ26" s="508"/>
      <c r="AK26" s="508"/>
      <c r="AL26" s="508"/>
      <c r="AM26" s="508"/>
      <c r="AN26" s="508"/>
      <c r="AO26" s="508"/>
      <c r="AP26" s="508"/>
      <c r="AQ26" s="508"/>
      <c r="AR26" s="508"/>
      <c r="AS26" s="508"/>
      <c r="AT26" s="508"/>
      <c r="AU26" s="508"/>
      <c r="AV26" s="508"/>
      <c r="AW26" s="508"/>
      <c r="AX26" s="508"/>
      <c r="AY26" s="508"/>
      <c r="AZ26" s="508"/>
      <c r="BA26" s="508"/>
      <c r="BB26" s="508"/>
      <c r="BC26" s="508"/>
      <c r="BD26" s="508"/>
      <c r="BE26" s="508"/>
      <c r="BF26" s="508"/>
      <c r="BG26" s="508"/>
    </row>
    <row r="27" ht="95.25" customHeight="1">
      <c r="A27" s="505" t="s">
        <v>3432</v>
      </c>
      <c r="B27" s="473" t="s">
        <v>3433</v>
      </c>
      <c r="C27" s="473" t="s">
        <v>795</v>
      </c>
      <c r="D27" s="474" t="s">
        <v>120</v>
      </c>
      <c r="E27" s="475">
        <v>41688.208333333336</v>
      </c>
      <c r="F27" s="475">
        <v>42034.85138888889</v>
      </c>
      <c r="G27" s="506" t="s">
        <v>35</v>
      </c>
      <c r="H27" s="506" t="s">
        <v>3434</v>
      </c>
      <c r="I27" s="506" t="s">
        <v>3435</v>
      </c>
      <c r="J27" s="506" t="s">
        <v>3436</v>
      </c>
      <c r="K27" s="506" t="s">
        <v>3437</v>
      </c>
      <c r="L27" s="507" t="s">
        <v>3438</v>
      </c>
      <c r="M27" s="506" t="s">
        <v>3439</v>
      </c>
      <c r="N27" s="507" t="s">
        <v>3440</v>
      </c>
      <c r="O27" s="507" t="s">
        <v>3441</v>
      </c>
      <c r="P27" s="507" t="s">
        <v>3442</v>
      </c>
      <c r="Q27" s="477"/>
      <c r="R27" s="477"/>
      <c r="S27" s="491" t="s">
        <v>47</v>
      </c>
      <c r="T27" s="478" t="str">
        <f t="shared" si="3"/>
        <v>Same Decision</v>
      </c>
      <c r="U27" s="479" t="str">
        <f t="shared" si="4"/>
        <v>#REF!</v>
      </c>
      <c r="V27" s="478" t="s">
        <v>50</v>
      </c>
      <c r="W27" s="480" t="s">
        <v>804</v>
      </c>
      <c r="X27" s="477"/>
      <c r="Y27" s="478" t="s">
        <v>53</v>
      </c>
      <c r="Z27" s="480" t="s">
        <v>804</v>
      </c>
      <c r="AA27" s="502">
        <v>1.0</v>
      </c>
      <c r="AB27" s="503"/>
      <c r="AC27" s="503"/>
      <c r="AD27" s="504" t="s">
        <v>804</v>
      </c>
      <c r="AF27" s="508"/>
      <c r="AG27" s="508"/>
      <c r="AH27" s="508"/>
      <c r="AI27" s="508"/>
      <c r="AJ27" s="508"/>
      <c r="AK27" s="508"/>
      <c r="AL27" s="508"/>
      <c r="AM27" s="508"/>
      <c r="AN27" s="508"/>
      <c r="AO27" s="508"/>
      <c r="AP27" s="508"/>
      <c r="AQ27" s="508"/>
      <c r="AR27" s="508"/>
      <c r="AS27" s="508"/>
      <c r="AT27" s="508"/>
      <c r="AU27" s="508"/>
      <c r="AV27" s="508"/>
      <c r="AW27" s="508"/>
      <c r="AX27" s="508"/>
      <c r="AY27" s="508"/>
      <c r="AZ27" s="508"/>
      <c r="BA27" s="508"/>
      <c r="BB27" s="508"/>
      <c r="BC27" s="508"/>
      <c r="BD27" s="508"/>
      <c r="BE27" s="508"/>
      <c r="BF27" s="508"/>
      <c r="BG27" s="508"/>
    </row>
    <row r="28" ht="95.25" hidden="1" customHeight="1">
      <c r="A28" s="499" t="s">
        <v>3443</v>
      </c>
      <c r="B28" s="462" t="s">
        <v>3444</v>
      </c>
      <c r="C28" s="462" t="s">
        <v>3445</v>
      </c>
      <c r="D28" s="463" t="s">
        <v>1911</v>
      </c>
      <c r="E28" s="464">
        <v>41669.208333333336</v>
      </c>
      <c r="F28" s="464">
        <v>42564.77291666667</v>
      </c>
      <c r="G28" s="500" t="s">
        <v>35</v>
      </c>
      <c r="H28" s="500" t="s">
        <v>3446</v>
      </c>
      <c r="I28" s="500" t="s">
        <v>3447</v>
      </c>
      <c r="J28" s="500" t="s">
        <v>62</v>
      </c>
      <c r="K28" s="500" t="s">
        <v>3448</v>
      </c>
      <c r="L28" s="501" t="s">
        <v>3449</v>
      </c>
      <c r="M28" s="500" t="s">
        <v>3450</v>
      </c>
      <c r="N28" s="501" t="s">
        <v>3451</v>
      </c>
      <c r="O28" s="501" t="s">
        <v>3452</v>
      </c>
      <c r="P28" s="501" t="s">
        <v>3453</v>
      </c>
      <c r="Q28" s="466"/>
      <c r="R28" s="466"/>
      <c r="S28" s="495" t="s">
        <v>47</v>
      </c>
      <c r="T28" s="467" t="str">
        <f t="shared" si="3"/>
        <v>Same Decision</v>
      </c>
      <c r="U28" s="468" t="str">
        <f t="shared" si="4"/>
        <v>#REF!</v>
      </c>
      <c r="V28" s="467" t="s">
        <v>50</v>
      </c>
      <c r="W28" s="469" t="s">
        <v>804</v>
      </c>
      <c r="X28" s="466"/>
      <c r="Y28" s="467" t="s">
        <v>53</v>
      </c>
      <c r="Z28" s="469" t="s">
        <v>804</v>
      </c>
      <c r="AA28" s="502">
        <v>0.0</v>
      </c>
      <c r="AB28" s="503"/>
      <c r="AC28" s="503"/>
      <c r="AD28" s="504" t="s">
        <v>804</v>
      </c>
      <c r="AF28" s="508"/>
      <c r="AG28" s="508"/>
      <c r="AH28" s="508"/>
      <c r="AI28" s="508"/>
      <c r="AJ28" s="508"/>
      <c r="AK28" s="508"/>
      <c r="AL28" s="508"/>
      <c r="AM28" s="508"/>
      <c r="AN28" s="508"/>
      <c r="AO28" s="508"/>
      <c r="AP28" s="508"/>
      <c r="AQ28" s="508"/>
      <c r="AR28" s="508"/>
      <c r="AS28" s="508"/>
      <c r="AT28" s="508"/>
      <c r="AU28" s="508"/>
      <c r="AV28" s="508"/>
      <c r="AW28" s="508"/>
      <c r="AX28" s="508"/>
      <c r="AY28" s="508"/>
      <c r="AZ28" s="508"/>
      <c r="BA28" s="508"/>
      <c r="BB28" s="508"/>
      <c r="BC28" s="508"/>
      <c r="BD28" s="508"/>
      <c r="BE28" s="508"/>
      <c r="BF28" s="508"/>
      <c r="BG28" s="508"/>
    </row>
    <row r="29" ht="95.25" hidden="1" customHeight="1">
      <c r="A29" s="505" t="s">
        <v>3454</v>
      </c>
      <c r="B29" s="473" t="s">
        <v>3455</v>
      </c>
      <c r="C29" s="473" t="s">
        <v>3456</v>
      </c>
      <c r="D29" s="474" t="s">
        <v>120</v>
      </c>
      <c r="E29" s="475">
        <v>41808.166666666664</v>
      </c>
      <c r="F29" s="475">
        <v>42905.430555555555</v>
      </c>
      <c r="G29" s="506" t="s">
        <v>59</v>
      </c>
      <c r="H29" s="506" t="s">
        <v>3457</v>
      </c>
      <c r="I29" s="506" t="s">
        <v>3458</v>
      </c>
      <c r="J29" s="506" t="s">
        <v>3459</v>
      </c>
      <c r="K29" s="506" t="s">
        <v>3460</v>
      </c>
      <c r="L29" s="507" t="s">
        <v>3461</v>
      </c>
      <c r="M29" s="506" t="s">
        <v>3462</v>
      </c>
      <c r="N29" s="507" t="s">
        <v>3463</v>
      </c>
      <c r="O29" s="507" t="s">
        <v>3464</v>
      </c>
      <c r="P29" s="507" t="s">
        <v>3465</v>
      </c>
      <c r="Q29" s="477"/>
      <c r="R29" s="477"/>
      <c r="S29" s="491" t="s">
        <v>47</v>
      </c>
      <c r="T29" s="478" t="str">
        <f t="shared" si="3"/>
        <v>Same Decision</v>
      </c>
      <c r="U29" s="479" t="str">
        <f t="shared" si="4"/>
        <v>#REF!</v>
      </c>
      <c r="V29" s="478" t="s">
        <v>50</v>
      </c>
      <c r="W29" s="480" t="s">
        <v>804</v>
      </c>
      <c r="X29" s="477"/>
      <c r="Y29" s="478" t="s">
        <v>53</v>
      </c>
      <c r="Z29" s="480" t="s">
        <v>804</v>
      </c>
      <c r="AA29" s="502">
        <v>0.0</v>
      </c>
      <c r="AB29" s="503"/>
      <c r="AC29" s="503"/>
      <c r="AD29" s="504" t="s">
        <v>804</v>
      </c>
      <c r="AF29" s="508"/>
      <c r="AG29" s="508"/>
      <c r="AH29" s="508"/>
      <c r="AI29" s="508"/>
      <c r="AJ29" s="508"/>
      <c r="AK29" s="508"/>
      <c r="AL29" s="508"/>
      <c r="AM29" s="508"/>
      <c r="AN29" s="508"/>
      <c r="AO29" s="508"/>
      <c r="AP29" s="508"/>
      <c r="AQ29" s="508"/>
      <c r="AR29" s="508"/>
      <c r="AS29" s="508"/>
      <c r="AT29" s="508"/>
      <c r="AU29" s="508"/>
      <c r="AV29" s="508"/>
      <c r="AW29" s="508"/>
      <c r="AX29" s="508"/>
      <c r="AY29" s="508"/>
      <c r="AZ29" s="508"/>
      <c r="BA29" s="508"/>
      <c r="BB29" s="508"/>
      <c r="BC29" s="508"/>
      <c r="BD29" s="508"/>
      <c r="BE29" s="508"/>
      <c r="BF29" s="508"/>
      <c r="BG29" s="508"/>
    </row>
    <row r="30" ht="95.25" customHeight="1">
      <c r="A30" s="499" t="s">
        <v>3466</v>
      </c>
      <c r="B30" s="462" t="s">
        <v>3467</v>
      </c>
      <c r="C30" s="462" t="s">
        <v>3468</v>
      </c>
      <c r="D30" s="463" t="s">
        <v>148</v>
      </c>
      <c r="E30" s="464">
        <v>42041.208333333336</v>
      </c>
      <c r="F30" s="464">
        <v>43059.615277777775</v>
      </c>
      <c r="G30" s="500" t="s">
        <v>35</v>
      </c>
      <c r="H30" s="500" t="s">
        <v>3469</v>
      </c>
      <c r="I30" s="500" t="s">
        <v>3470</v>
      </c>
      <c r="J30" s="500" t="s">
        <v>3471</v>
      </c>
      <c r="K30" s="500" t="s">
        <v>3472</v>
      </c>
      <c r="L30" s="501" t="s">
        <v>3473</v>
      </c>
      <c r="M30" s="500" t="s">
        <v>3474</v>
      </c>
      <c r="N30" s="501" t="s">
        <v>3475</v>
      </c>
      <c r="O30" s="501" t="s">
        <v>3476</v>
      </c>
      <c r="P30" s="501" t="s">
        <v>3477</v>
      </c>
      <c r="Q30" s="466"/>
      <c r="R30" s="466"/>
      <c r="S30" s="495" t="s">
        <v>47</v>
      </c>
      <c r="T30" s="467" t="str">
        <f t="shared" si="3"/>
        <v>Same Decision</v>
      </c>
      <c r="U30" s="468" t="str">
        <f t="shared" si="4"/>
        <v>#REF!</v>
      </c>
      <c r="V30" s="467" t="s">
        <v>50</v>
      </c>
      <c r="W30" s="469" t="s">
        <v>804</v>
      </c>
      <c r="X30" s="466"/>
      <c r="Y30" s="467" t="s">
        <v>53</v>
      </c>
      <c r="Z30" s="469" t="s">
        <v>804</v>
      </c>
      <c r="AA30" s="502">
        <v>2.0</v>
      </c>
      <c r="AB30" s="503"/>
      <c r="AC30" s="503"/>
      <c r="AD30" s="504" t="s">
        <v>804</v>
      </c>
      <c r="AF30" s="508"/>
      <c r="AG30" s="508"/>
      <c r="AH30" s="508"/>
      <c r="AI30" s="508"/>
      <c r="AJ30" s="508"/>
      <c r="AK30" s="508"/>
      <c r="AL30" s="508"/>
      <c r="AM30" s="508"/>
      <c r="AN30" s="508"/>
      <c r="AO30" s="508"/>
      <c r="AP30" s="508"/>
      <c r="AQ30" s="508"/>
      <c r="AR30" s="508"/>
      <c r="AS30" s="508"/>
      <c r="AT30" s="508"/>
      <c r="AU30" s="508"/>
      <c r="AV30" s="508"/>
      <c r="AW30" s="508"/>
      <c r="AX30" s="508"/>
      <c r="AY30" s="508"/>
      <c r="AZ30" s="508"/>
      <c r="BA30" s="508"/>
      <c r="BB30" s="508"/>
      <c r="BC30" s="508"/>
      <c r="BD30" s="508"/>
      <c r="BE30" s="508"/>
      <c r="BF30" s="508"/>
      <c r="BG30" s="508"/>
    </row>
    <row r="31" ht="95.25" customHeight="1">
      <c r="A31" s="505" t="s">
        <v>3478</v>
      </c>
      <c r="B31" s="473" t="s">
        <v>3479</v>
      </c>
      <c r="C31" s="473" t="s">
        <v>795</v>
      </c>
      <c r="D31" s="474" t="s">
        <v>120</v>
      </c>
      <c r="E31" s="475">
        <v>42459.166666666664</v>
      </c>
      <c r="F31" s="475">
        <v>43555.430555555555</v>
      </c>
      <c r="G31" s="506" t="s">
        <v>59</v>
      </c>
      <c r="H31" s="506" t="s">
        <v>3480</v>
      </c>
      <c r="I31" s="506" t="s">
        <v>37</v>
      </c>
      <c r="J31" s="506" t="s">
        <v>62</v>
      </c>
      <c r="K31" s="506" t="s">
        <v>3481</v>
      </c>
      <c r="L31" s="507" t="s">
        <v>3482</v>
      </c>
      <c r="M31" s="506" t="s">
        <v>37</v>
      </c>
      <c r="N31" s="507" t="s">
        <v>37</v>
      </c>
      <c r="O31" s="507" t="s">
        <v>3483</v>
      </c>
      <c r="P31" s="507" t="s">
        <v>3484</v>
      </c>
      <c r="Q31" s="477"/>
      <c r="R31" s="477"/>
      <c r="S31" s="491" t="s">
        <v>47</v>
      </c>
      <c r="T31" s="478" t="str">
        <f t="shared" si="3"/>
        <v>Same Decision</v>
      </c>
      <c r="U31" s="479" t="str">
        <f t="shared" si="4"/>
        <v>#REF!</v>
      </c>
      <c r="V31" s="478" t="s">
        <v>50</v>
      </c>
      <c r="W31" s="480" t="s">
        <v>804</v>
      </c>
      <c r="X31" s="477"/>
      <c r="Y31" s="478" t="s">
        <v>53</v>
      </c>
      <c r="Z31" s="480" t="s">
        <v>804</v>
      </c>
      <c r="AA31" s="502" t="s">
        <v>3485</v>
      </c>
      <c r="AB31" s="503"/>
      <c r="AC31" s="503"/>
      <c r="AD31" s="504" t="s">
        <v>804</v>
      </c>
      <c r="AF31" s="508"/>
      <c r="AG31" s="508"/>
      <c r="AH31" s="508"/>
      <c r="AI31" s="508"/>
      <c r="AJ31" s="508"/>
      <c r="AK31" s="508"/>
      <c r="AL31" s="508"/>
      <c r="AM31" s="508"/>
      <c r="AN31" s="508"/>
      <c r="AO31" s="508"/>
      <c r="AP31" s="508"/>
      <c r="AQ31" s="508"/>
      <c r="AR31" s="508"/>
      <c r="AS31" s="508"/>
      <c r="AT31" s="508"/>
      <c r="AU31" s="508"/>
      <c r="AV31" s="508"/>
      <c r="AW31" s="508"/>
      <c r="AX31" s="508"/>
      <c r="AY31" s="508"/>
      <c r="AZ31" s="508"/>
      <c r="BA31" s="508"/>
      <c r="BB31" s="508"/>
      <c r="BC31" s="508"/>
      <c r="BD31" s="508"/>
      <c r="BE31" s="508"/>
      <c r="BF31" s="508"/>
      <c r="BG31" s="508"/>
    </row>
    <row r="32" ht="95.25" hidden="1" customHeight="1">
      <c r="A32" s="499" t="s">
        <v>3486</v>
      </c>
      <c r="B32" s="462" t="s">
        <v>3487</v>
      </c>
      <c r="C32" s="462" t="s">
        <v>3488</v>
      </c>
      <c r="D32" s="463" t="s">
        <v>3236</v>
      </c>
      <c r="E32" s="464">
        <v>42055.208333333336</v>
      </c>
      <c r="F32" s="464">
        <v>42712.90694444445</v>
      </c>
      <c r="G32" s="500" t="s">
        <v>35</v>
      </c>
      <c r="H32" s="500" t="s">
        <v>3489</v>
      </c>
      <c r="I32" s="500" t="s">
        <v>3490</v>
      </c>
      <c r="J32" s="500" t="s">
        <v>62</v>
      </c>
      <c r="K32" s="500" t="s">
        <v>3491</v>
      </c>
      <c r="L32" s="501" t="s">
        <v>3492</v>
      </c>
      <c r="M32" s="500" t="s">
        <v>3493</v>
      </c>
      <c r="N32" s="501" t="s">
        <v>3494</v>
      </c>
      <c r="O32" s="501" t="s">
        <v>3495</v>
      </c>
      <c r="P32" s="501" t="s">
        <v>3496</v>
      </c>
      <c r="Q32" s="466"/>
      <c r="R32" s="466"/>
      <c r="S32" s="495" t="s">
        <v>47</v>
      </c>
      <c r="T32" s="467" t="str">
        <f t="shared" si="3"/>
        <v>Same Decision</v>
      </c>
      <c r="U32" s="468" t="str">
        <f t="shared" si="4"/>
        <v>#REF!</v>
      </c>
      <c r="V32" s="467" t="s">
        <v>50</v>
      </c>
      <c r="W32" s="469" t="s">
        <v>804</v>
      </c>
      <c r="X32" s="466"/>
      <c r="Y32" s="467" t="s">
        <v>53</v>
      </c>
      <c r="Z32" s="469" t="s">
        <v>804</v>
      </c>
      <c r="AA32" s="502">
        <v>0.0</v>
      </c>
      <c r="AB32" s="503"/>
      <c r="AC32" s="503"/>
      <c r="AD32" s="504" t="s">
        <v>804</v>
      </c>
      <c r="AF32" s="508"/>
      <c r="AG32" s="508"/>
      <c r="AH32" s="508"/>
      <c r="AI32" s="508"/>
      <c r="AJ32" s="508"/>
      <c r="AK32" s="508"/>
      <c r="AL32" s="508"/>
      <c r="AM32" s="508"/>
      <c r="AN32" s="508"/>
      <c r="AO32" s="508"/>
      <c r="AP32" s="508"/>
      <c r="AQ32" s="508"/>
      <c r="AR32" s="508"/>
      <c r="AS32" s="508"/>
      <c r="AT32" s="508"/>
      <c r="AU32" s="508"/>
      <c r="AV32" s="508"/>
      <c r="AW32" s="508"/>
      <c r="AX32" s="508"/>
      <c r="AY32" s="508"/>
      <c r="AZ32" s="508"/>
      <c r="BA32" s="508"/>
      <c r="BB32" s="508"/>
      <c r="BC32" s="508"/>
      <c r="BD32" s="508"/>
      <c r="BE32" s="508"/>
      <c r="BF32" s="508"/>
      <c r="BG32" s="508"/>
    </row>
    <row r="33" ht="95.25" hidden="1" customHeight="1">
      <c r="A33" s="505" t="s">
        <v>3497</v>
      </c>
      <c r="B33" s="473" t="s">
        <v>3498</v>
      </c>
      <c r="C33" s="473" t="s">
        <v>3499</v>
      </c>
      <c r="D33" s="474" t="s">
        <v>1557</v>
      </c>
      <c r="E33" s="475">
        <v>43472.208333333336</v>
      </c>
      <c r="F33" s="475">
        <v>43687.44027777778</v>
      </c>
      <c r="G33" s="506" t="s">
        <v>35</v>
      </c>
      <c r="H33" s="506" t="s">
        <v>3500</v>
      </c>
      <c r="I33" s="506" t="s">
        <v>3501</v>
      </c>
      <c r="J33" s="506" t="s">
        <v>3502</v>
      </c>
      <c r="K33" s="506" t="s">
        <v>3503</v>
      </c>
      <c r="L33" s="507" t="s">
        <v>3504</v>
      </c>
      <c r="M33" s="506" t="s">
        <v>3505</v>
      </c>
      <c r="N33" s="507" t="s">
        <v>3506</v>
      </c>
      <c r="O33" s="507" t="s">
        <v>3507</v>
      </c>
      <c r="P33" s="507" t="s">
        <v>3508</v>
      </c>
      <c r="Q33" s="477"/>
      <c r="R33" s="477"/>
      <c r="S33" s="491" t="s">
        <v>47</v>
      </c>
      <c r="T33" s="478" t="str">
        <f t="shared" si="3"/>
        <v>Same Decision</v>
      </c>
      <c r="U33" s="479" t="str">
        <f t="shared" si="4"/>
        <v>#REF!</v>
      </c>
      <c r="V33" s="478" t="s">
        <v>50</v>
      </c>
      <c r="W33" s="480" t="s">
        <v>804</v>
      </c>
      <c r="X33" s="477"/>
      <c r="Y33" s="478" t="s">
        <v>53</v>
      </c>
      <c r="Z33" s="480" t="s">
        <v>804</v>
      </c>
      <c r="AA33" s="502">
        <v>0.0</v>
      </c>
      <c r="AB33" s="503"/>
      <c r="AC33" s="503"/>
      <c r="AD33" s="504" t="s">
        <v>804</v>
      </c>
      <c r="AF33" s="508"/>
      <c r="AG33" s="508"/>
      <c r="AH33" s="508"/>
      <c r="AI33" s="508"/>
      <c r="AJ33" s="508"/>
      <c r="AK33" s="508"/>
      <c r="AL33" s="508"/>
      <c r="AM33" s="508"/>
      <c r="AN33" s="508"/>
      <c r="AO33" s="508"/>
      <c r="AP33" s="508"/>
      <c r="AQ33" s="508"/>
      <c r="AR33" s="508"/>
      <c r="AS33" s="508"/>
      <c r="AT33" s="508"/>
      <c r="AU33" s="508"/>
      <c r="AV33" s="508"/>
      <c r="AW33" s="508"/>
      <c r="AX33" s="508"/>
      <c r="AY33" s="508"/>
      <c r="AZ33" s="508"/>
      <c r="BA33" s="508"/>
      <c r="BB33" s="508"/>
      <c r="BC33" s="508"/>
      <c r="BD33" s="508"/>
      <c r="BE33" s="508"/>
      <c r="BF33" s="508"/>
      <c r="BG33" s="508"/>
    </row>
    <row r="34" ht="95.25" hidden="1" customHeight="1">
      <c r="A34" s="499" t="s">
        <v>3509</v>
      </c>
      <c r="B34" s="462" t="s">
        <v>3510</v>
      </c>
      <c r="C34" s="462" t="s">
        <v>57</v>
      </c>
      <c r="D34" s="463" t="s">
        <v>58</v>
      </c>
      <c r="E34" s="464">
        <v>43454.208333333336</v>
      </c>
      <c r="F34" s="464">
        <v>43666.43819444445</v>
      </c>
      <c r="G34" s="500" t="s">
        <v>35</v>
      </c>
      <c r="H34" s="500" t="s">
        <v>3511</v>
      </c>
      <c r="I34" s="500" t="s">
        <v>3512</v>
      </c>
      <c r="J34" s="500" t="s">
        <v>62</v>
      </c>
      <c r="K34" s="500" t="s">
        <v>3513</v>
      </c>
      <c r="L34" s="501" t="s">
        <v>3514</v>
      </c>
      <c r="M34" s="500" t="s">
        <v>3515</v>
      </c>
      <c r="N34" s="501" t="s">
        <v>3516</v>
      </c>
      <c r="O34" s="501" t="s">
        <v>3517</v>
      </c>
      <c r="P34" s="501" t="s">
        <v>3518</v>
      </c>
      <c r="Q34" s="466"/>
      <c r="R34" s="466"/>
      <c r="S34" s="495" t="s">
        <v>47</v>
      </c>
      <c r="T34" s="467" t="str">
        <f t="shared" si="3"/>
        <v>Same Decision</v>
      </c>
      <c r="U34" s="468" t="str">
        <f t="shared" si="4"/>
        <v>#REF!</v>
      </c>
      <c r="V34" s="467" t="s">
        <v>50</v>
      </c>
      <c r="W34" s="469" t="s">
        <v>804</v>
      </c>
      <c r="X34" s="466"/>
      <c r="Y34" s="467" t="s">
        <v>53</v>
      </c>
      <c r="Z34" s="469" t="s">
        <v>804</v>
      </c>
      <c r="AA34" s="502">
        <v>0.0</v>
      </c>
      <c r="AB34" s="503"/>
      <c r="AC34" s="503"/>
      <c r="AD34" s="504" t="s">
        <v>804</v>
      </c>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508"/>
      <c r="BG34" s="508"/>
    </row>
    <row r="35" ht="95.25" hidden="1" customHeight="1">
      <c r="A35" s="505" t="s">
        <v>3519</v>
      </c>
      <c r="B35" s="473" t="s">
        <v>3520</v>
      </c>
      <c r="C35" s="473" t="s">
        <v>1119</v>
      </c>
      <c r="D35" s="474" t="s">
        <v>148</v>
      </c>
      <c r="E35" s="475">
        <v>42419.208333333336</v>
      </c>
      <c r="F35" s="475">
        <v>42753.913194444445</v>
      </c>
      <c r="G35" s="506" t="s">
        <v>35</v>
      </c>
      <c r="H35" s="506" t="s">
        <v>3521</v>
      </c>
      <c r="I35" s="506" t="s">
        <v>3522</v>
      </c>
      <c r="J35" s="506" t="s">
        <v>62</v>
      </c>
      <c r="K35" s="506" t="s">
        <v>3523</v>
      </c>
      <c r="L35" s="507" t="s">
        <v>3524</v>
      </c>
      <c r="M35" s="506" t="s">
        <v>3525</v>
      </c>
      <c r="N35" s="507" t="s">
        <v>3526</v>
      </c>
      <c r="O35" s="507" t="s">
        <v>3527</v>
      </c>
      <c r="P35" s="507" t="s">
        <v>3528</v>
      </c>
      <c r="Q35" s="477"/>
      <c r="R35" s="477"/>
      <c r="S35" s="491" t="s">
        <v>47</v>
      </c>
      <c r="T35" s="478" t="str">
        <f t="shared" si="3"/>
        <v>Same Decision</v>
      </c>
      <c r="U35" s="479" t="str">
        <f t="shared" si="4"/>
        <v>#REF!</v>
      </c>
      <c r="V35" s="478" t="s">
        <v>50</v>
      </c>
      <c r="W35" s="480" t="s">
        <v>804</v>
      </c>
      <c r="X35" s="477"/>
      <c r="Y35" s="478" t="s">
        <v>53</v>
      </c>
      <c r="Z35" s="480" t="s">
        <v>804</v>
      </c>
      <c r="AA35" s="502">
        <v>0.0</v>
      </c>
      <c r="AB35" s="503"/>
      <c r="AC35" s="503"/>
      <c r="AD35" s="504" t="s">
        <v>804</v>
      </c>
      <c r="AF35" s="508"/>
      <c r="AG35" s="508"/>
      <c r="AH35" s="508"/>
      <c r="AI35" s="508"/>
      <c r="AJ35" s="508"/>
      <c r="AK35" s="508"/>
      <c r="AL35" s="508"/>
      <c r="AM35" s="508"/>
      <c r="AN35" s="508"/>
      <c r="AO35" s="508"/>
      <c r="AP35" s="508"/>
      <c r="AQ35" s="508"/>
      <c r="AR35" s="508"/>
      <c r="AS35" s="508"/>
      <c r="AT35" s="508"/>
      <c r="AU35" s="508"/>
      <c r="AV35" s="508"/>
      <c r="AW35" s="508"/>
      <c r="AX35" s="508"/>
      <c r="AY35" s="508"/>
      <c r="AZ35" s="508"/>
      <c r="BA35" s="508"/>
      <c r="BB35" s="508"/>
      <c r="BC35" s="508"/>
      <c r="BD35" s="508"/>
      <c r="BE35" s="508"/>
      <c r="BF35" s="508"/>
      <c r="BG35" s="508"/>
    </row>
    <row r="36" ht="95.25" hidden="1" customHeight="1">
      <c r="A36" s="499" t="s">
        <v>3529</v>
      </c>
      <c r="B36" s="462" t="s">
        <v>3530</v>
      </c>
      <c r="C36" s="462" t="s">
        <v>3531</v>
      </c>
      <c r="D36" s="463" t="s">
        <v>822</v>
      </c>
      <c r="E36" s="464">
        <v>42502.166666666664</v>
      </c>
      <c r="F36" s="464">
        <v>43355.59027777778</v>
      </c>
      <c r="G36" s="500" t="s">
        <v>808</v>
      </c>
      <c r="H36" s="500" t="s">
        <v>3532</v>
      </c>
      <c r="I36" s="500" t="s">
        <v>3533</v>
      </c>
      <c r="J36" s="500" t="s">
        <v>3534</v>
      </c>
      <c r="K36" s="500" t="s">
        <v>3535</v>
      </c>
      <c r="L36" s="501" t="s">
        <v>3536</v>
      </c>
      <c r="M36" s="500" t="s">
        <v>3537</v>
      </c>
      <c r="N36" s="501" t="s">
        <v>3538</v>
      </c>
      <c r="O36" s="501" t="s">
        <v>3539</v>
      </c>
      <c r="P36" s="501" t="s">
        <v>3540</v>
      </c>
      <c r="Q36" s="466"/>
      <c r="R36" s="466"/>
      <c r="S36" s="495" t="s">
        <v>47</v>
      </c>
      <c r="T36" s="467" t="str">
        <f t="shared" si="3"/>
        <v>Same Decision</v>
      </c>
      <c r="U36" s="468" t="str">
        <f t="shared" si="4"/>
        <v>#REF!</v>
      </c>
      <c r="V36" s="467" t="s">
        <v>50</v>
      </c>
      <c r="W36" s="469" t="s">
        <v>804</v>
      </c>
      <c r="X36" s="466"/>
      <c r="Y36" s="467" t="s">
        <v>53</v>
      </c>
      <c r="Z36" s="469" t="s">
        <v>804</v>
      </c>
      <c r="AA36" s="502">
        <v>0.0</v>
      </c>
      <c r="AB36" s="503"/>
      <c r="AC36" s="503"/>
      <c r="AD36" s="504" t="s">
        <v>804</v>
      </c>
      <c r="AF36" s="508"/>
      <c r="AG36" s="508"/>
      <c r="AH36" s="508"/>
      <c r="AI36" s="508"/>
      <c r="AJ36" s="508"/>
      <c r="AK36" s="508"/>
      <c r="AL36" s="508"/>
      <c r="AM36" s="508"/>
      <c r="AN36" s="508"/>
      <c r="AO36" s="508"/>
      <c r="AP36" s="508"/>
      <c r="AQ36" s="508"/>
      <c r="AR36" s="508"/>
      <c r="AS36" s="508"/>
      <c r="AT36" s="508"/>
      <c r="AU36" s="508"/>
      <c r="AV36" s="508"/>
      <c r="AW36" s="508"/>
      <c r="AX36" s="508"/>
      <c r="AY36" s="508"/>
      <c r="AZ36" s="508"/>
      <c r="BA36" s="508"/>
      <c r="BB36" s="508"/>
      <c r="BC36" s="508"/>
      <c r="BD36" s="508"/>
      <c r="BE36" s="508"/>
      <c r="BF36" s="508"/>
      <c r="BG36" s="508"/>
    </row>
    <row r="37" ht="95.25" hidden="1" customHeight="1">
      <c r="A37" s="505" t="s">
        <v>3541</v>
      </c>
      <c r="B37" s="473" t="s">
        <v>3542</v>
      </c>
      <c r="C37" s="473" t="s">
        <v>638</v>
      </c>
      <c r="D37" s="474" t="s">
        <v>639</v>
      </c>
      <c r="E37" s="475">
        <v>42998.166666666664</v>
      </c>
      <c r="F37" s="475">
        <v>43088.66527777778</v>
      </c>
      <c r="G37" s="506" t="s">
        <v>59</v>
      </c>
      <c r="H37" s="506" t="s">
        <v>3543</v>
      </c>
      <c r="I37" s="506" t="s">
        <v>37</v>
      </c>
      <c r="J37" s="506" t="s">
        <v>3544</v>
      </c>
      <c r="K37" s="506" t="s">
        <v>3545</v>
      </c>
      <c r="L37" s="507" t="s">
        <v>3546</v>
      </c>
      <c r="M37" s="506" t="s">
        <v>37</v>
      </c>
      <c r="N37" s="507" t="s">
        <v>3547</v>
      </c>
      <c r="O37" s="507" t="s">
        <v>3548</v>
      </c>
      <c r="P37" s="507" t="s">
        <v>3549</v>
      </c>
      <c r="Q37" s="477"/>
      <c r="R37" s="477"/>
      <c r="S37" s="491" t="s">
        <v>47</v>
      </c>
      <c r="T37" s="478" t="str">
        <f t="shared" si="3"/>
        <v>Same Decision</v>
      </c>
      <c r="U37" s="479" t="str">
        <f t="shared" si="4"/>
        <v>#REF!</v>
      </c>
      <c r="V37" s="478" t="s">
        <v>50</v>
      </c>
      <c r="W37" s="480" t="s">
        <v>804</v>
      </c>
      <c r="X37" s="477"/>
      <c r="Y37" s="478" t="s">
        <v>53</v>
      </c>
      <c r="Z37" s="480" t="s">
        <v>804</v>
      </c>
      <c r="AA37" s="502">
        <v>0.0</v>
      </c>
      <c r="AB37" s="503"/>
      <c r="AC37" s="503"/>
      <c r="AD37" s="504" t="s">
        <v>804</v>
      </c>
      <c r="AF37" s="508"/>
      <c r="AG37" s="508"/>
      <c r="AH37" s="508"/>
      <c r="AI37" s="508"/>
      <c r="AJ37" s="508"/>
      <c r="AK37" s="508"/>
      <c r="AL37" s="508"/>
      <c r="AM37" s="508"/>
      <c r="AN37" s="508"/>
      <c r="AO37" s="508"/>
      <c r="AP37" s="508"/>
      <c r="AQ37" s="508"/>
      <c r="AR37" s="508"/>
      <c r="AS37" s="508"/>
      <c r="AT37" s="508"/>
      <c r="AU37" s="508"/>
      <c r="AV37" s="508"/>
      <c r="AW37" s="508"/>
      <c r="AX37" s="508"/>
      <c r="AY37" s="508"/>
      <c r="AZ37" s="508"/>
      <c r="BA37" s="508"/>
      <c r="BB37" s="508"/>
      <c r="BC37" s="508"/>
      <c r="BD37" s="508"/>
      <c r="BE37" s="508"/>
      <c r="BF37" s="508"/>
      <c r="BG37" s="508"/>
    </row>
    <row r="38" ht="138.0" hidden="1" customHeight="1">
      <c r="A38" s="499" t="s">
        <v>3550</v>
      </c>
      <c r="B38" s="462" t="s">
        <v>3551</v>
      </c>
      <c r="C38" s="462" t="s">
        <v>3552</v>
      </c>
      <c r="D38" s="463" t="s">
        <v>160</v>
      </c>
      <c r="E38" s="464">
        <v>42858.166666666664</v>
      </c>
      <c r="F38" s="464">
        <v>43175.936111111114</v>
      </c>
      <c r="G38" s="500" t="s">
        <v>59</v>
      </c>
      <c r="H38" s="500" t="s">
        <v>3553</v>
      </c>
      <c r="I38" s="500" t="s">
        <v>3554</v>
      </c>
      <c r="J38" s="500" t="s">
        <v>62</v>
      </c>
      <c r="K38" s="500" t="s">
        <v>3555</v>
      </c>
      <c r="L38" s="501" t="s">
        <v>3556</v>
      </c>
      <c r="M38" s="500" t="s">
        <v>3557</v>
      </c>
      <c r="N38" s="501" t="s">
        <v>3558</v>
      </c>
      <c r="O38" s="501" t="s">
        <v>3559</v>
      </c>
      <c r="P38" s="501" t="s">
        <v>3560</v>
      </c>
      <c r="Q38" s="466"/>
      <c r="R38" s="466"/>
      <c r="S38" s="495" t="s">
        <v>47</v>
      </c>
      <c r="T38" s="467" t="str">
        <f t="shared" si="3"/>
        <v>Same Decision</v>
      </c>
      <c r="U38" s="468" t="str">
        <f t="shared" si="4"/>
        <v>#REF!</v>
      </c>
      <c r="V38" s="467" t="s">
        <v>50</v>
      </c>
      <c r="W38" s="469" t="s">
        <v>804</v>
      </c>
      <c r="X38" s="466"/>
      <c r="Y38" s="467" t="s">
        <v>53</v>
      </c>
      <c r="Z38" s="469" t="s">
        <v>804</v>
      </c>
      <c r="AA38" s="502">
        <v>0.0</v>
      </c>
      <c r="AB38" s="503"/>
      <c r="AC38" s="503"/>
      <c r="AD38" s="504" t="s">
        <v>804</v>
      </c>
      <c r="AF38" s="508"/>
      <c r="AG38" s="508"/>
      <c r="AH38" s="508"/>
      <c r="AI38" s="508"/>
      <c r="AJ38" s="508"/>
      <c r="AK38" s="508"/>
      <c r="AL38" s="508"/>
      <c r="AM38" s="508"/>
      <c r="AN38" s="508"/>
      <c r="AO38" s="508"/>
      <c r="AP38" s="508"/>
      <c r="AQ38" s="508"/>
      <c r="AR38" s="508"/>
      <c r="AS38" s="508"/>
      <c r="AT38" s="508"/>
      <c r="AU38" s="508"/>
      <c r="AV38" s="508"/>
      <c r="AW38" s="508"/>
      <c r="AX38" s="508"/>
      <c r="AY38" s="508"/>
      <c r="AZ38" s="508"/>
      <c r="BA38" s="508"/>
      <c r="BB38" s="508"/>
      <c r="BC38" s="508"/>
      <c r="BD38" s="508"/>
      <c r="BE38" s="508"/>
      <c r="BF38" s="508"/>
      <c r="BG38" s="508"/>
    </row>
    <row r="39" ht="138.0" customHeight="1">
      <c r="A39" s="509" t="s">
        <v>3561</v>
      </c>
      <c r="B39" s="510" t="s">
        <v>3562</v>
      </c>
      <c r="C39" s="510" t="s">
        <v>795</v>
      </c>
      <c r="D39" s="511" t="s">
        <v>120</v>
      </c>
      <c r="E39" s="512">
        <v>42996.166666666664</v>
      </c>
      <c r="F39" s="512">
        <v>43678.447222222225</v>
      </c>
      <c r="G39" s="513" t="s">
        <v>35</v>
      </c>
      <c r="H39" s="513" t="s">
        <v>3563</v>
      </c>
      <c r="I39" s="513" t="s">
        <v>3564</v>
      </c>
      <c r="J39" s="513" t="s">
        <v>62</v>
      </c>
      <c r="K39" s="513" t="s">
        <v>3565</v>
      </c>
      <c r="L39" s="514" t="s">
        <v>3566</v>
      </c>
      <c r="M39" s="513" t="s">
        <v>3567</v>
      </c>
      <c r="N39" s="514" t="s">
        <v>3568</v>
      </c>
      <c r="O39" s="514" t="s">
        <v>3569</v>
      </c>
      <c r="P39" s="514" t="s">
        <v>3570</v>
      </c>
      <c r="Q39" s="515"/>
      <c r="R39" s="515"/>
      <c r="S39" s="516" t="s">
        <v>47</v>
      </c>
      <c r="T39" s="517" t="str">
        <f t="shared" si="3"/>
        <v>Same Decision</v>
      </c>
      <c r="U39" s="518" t="str">
        <f t="shared" si="4"/>
        <v>#REF!</v>
      </c>
      <c r="V39" s="517" t="s">
        <v>50</v>
      </c>
      <c r="W39" s="519" t="s">
        <v>804</v>
      </c>
      <c r="X39" s="515"/>
      <c r="Y39" s="517" t="s">
        <v>53</v>
      </c>
      <c r="Z39" s="519" t="s">
        <v>804</v>
      </c>
      <c r="AA39" s="520" t="s">
        <v>3571</v>
      </c>
      <c r="AB39" s="515"/>
      <c r="AC39" s="515"/>
      <c r="AD39" s="521" t="s">
        <v>3572</v>
      </c>
      <c r="AE39" s="522"/>
      <c r="AF39" s="523"/>
      <c r="AG39" s="523"/>
      <c r="AH39" s="523"/>
      <c r="AI39" s="523"/>
      <c r="AJ39" s="523"/>
      <c r="AK39" s="523"/>
      <c r="AL39" s="523"/>
      <c r="AM39" s="523"/>
      <c r="AN39" s="523"/>
      <c r="AO39" s="523"/>
      <c r="AP39" s="523"/>
      <c r="AQ39" s="523"/>
      <c r="AR39" s="523"/>
      <c r="AS39" s="523"/>
      <c r="AT39" s="523"/>
      <c r="AU39" s="523"/>
      <c r="AV39" s="523"/>
      <c r="AW39" s="523"/>
      <c r="AX39" s="523"/>
      <c r="AY39" s="523"/>
      <c r="AZ39" s="523"/>
      <c r="BA39" s="523"/>
      <c r="BB39" s="523"/>
      <c r="BC39" s="523"/>
      <c r="BD39" s="523"/>
      <c r="BE39" s="523"/>
      <c r="BF39" s="523"/>
      <c r="BG39" s="523"/>
      <c r="BH39" s="522"/>
      <c r="BI39" s="522"/>
      <c r="BJ39" s="522"/>
    </row>
    <row r="40" ht="95.25" customHeight="1">
      <c r="A40" s="499" t="s">
        <v>3573</v>
      </c>
      <c r="B40" s="462" t="s">
        <v>3574</v>
      </c>
      <c r="C40" s="462" t="s">
        <v>3575</v>
      </c>
      <c r="D40" s="463" t="s">
        <v>3148</v>
      </c>
      <c r="E40" s="464">
        <v>42858.166666666664</v>
      </c>
      <c r="F40" s="464">
        <v>43175.936111111114</v>
      </c>
      <c r="G40" s="500" t="s">
        <v>59</v>
      </c>
      <c r="H40" s="500" t="s">
        <v>3576</v>
      </c>
      <c r="I40" s="500" t="s">
        <v>3577</v>
      </c>
      <c r="J40" s="500" t="s">
        <v>3578</v>
      </c>
      <c r="K40" s="500" t="s">
        <v>3579</v>
      </c>
      <c r="L40" s="501" t="s">
        <v>3580</v>
      </c>
      <c r="M40" s="500" t="s">
        <v>3581</v>
      </c>
      <c r="N40" s="501" t="s">
        <v>3582</v>
      </c>
      <c r="O40" s="501" t="s">
        <v>3583</v>
      </c>
      <c r="P40" s="501" t="s">
        <v>3584</v>
      </c>
      <c r="Q40" s="466"/>
      <c r="R40" s="466"/>
      <c r="S40" s="495" t="s">
        <v>47</v>
      </c>
      <c r="T40" s="467" t="str">
        <f t="shared" si="3"/>
        <v>Same Decision</v>
      </c>
      <c r="U40" s="468" t="str">
        <f t="shared" si="4"/>
        <v>#REF!</v>
      </c>
      <c r="V40" s="467" t="s">
        <v>50</v>
      </c>
      <c r="W40" s="469" t="s">
        <v>804</v>
      </c>
      <c r="X40" s="466"/>
      <c r="Y40" s="467" t="s">
        <v>53</v>
      </c>
      <c r="Z40" s="469" t="s">
        <v>804</v>
      </c>
      <c r="AA40" s="502">
        <v>0.0</v>
      </c>
      <c r="AB40" s="503"/>
      <c r="AC40" s="503"/>
      <c r="AD40" s="504" t="s">
        <v>804</v>
      </c>
      <c r="AF40" s="508"/>
      <c r="AG40" s="508"/>
      <c r="AH40" s="508"/>
      <c r="AI40" s="508"/>
      <c r="AJ40" s="508"/>
      <c r="AK40" s="508"/>
      <c r="AL40" s="508"/>
      <c r="AM40" s="508"/>
      <c r="AN40" s="508"/>
      <c r="AO40" s="508"/>
      <c r="AP40" s="508"/>
      <c r="AQ40" s="508"/>
      <c r="AR40" s="508"/>
      <c r="AS40" s="508"/>
      <c r="AT40" s="508"/>
      <c r="AU40" s="508"/>
      <c r="AV40" s="508"/>
      <c r="AW40" s="508"/>
      <c r="AX40" s="508"/>
      <c r="AY40" s="508"/>
      <c r="AZ40" s="508"/>
      <c r="BA40" s="508"/>
      <c r="BB40" s="508"/>
      <c r="BC40" s="508"/>
      <c r="BD40" s="508"/>
      <c r="BE40" s="508"/>
      <c r="BF40" s="508"/>
      <c r="BG40" s="508"/>
    </row>
    <row r="41" ht="95.25" customHeight="1">
      <c r="A41" s="505" t="s">
        <v>3585</v>
      </c>
      <c r="B41" s="473" t="s">
        <v>3586</v>
      </c>
      <c r="C41" s="473" t="s">
        <v>3587</v>
      </c>
      <c r="D41" s="474" t="s">
        <v>1380</v>
      </c>
      <c r="E41" s="475">
        <v>43319.166666666664</v>
      </c>
      <c r="F41" s="475">
        <v>43602.63055555556</v>
      </c>
      <c r="G41" s="506" t="s">
        <v>59</v>
      </c>
      <c r="H41" s="506" t="s">
        <v>3588</v>
      </c>
      <c r="I41" s="506" t="s">
        <v>3589</v>
      </c>
      <c r="J41" s="506" t="s">
        <v>3590</v>
      </c>
      <c r="K41" s="506" t="s">
        <v>3591</v>
      </c>
      <c r="L41" s="507" t="s">
        <v>3592</v>
      </c>
      <c r="M41" s="506" t="s">
        <v>3593</v>
      </c>
      <c r="N41" s="507" t="s">
        <v>3594</v>
      </c>
      <c r="O41" s="507" t="s">
        <v>3595</v>
      </c>
      <c r="P41" s="507" t="s">
        <v>3596</v>
      </c>
      <c r="Q41" s="477"/>
      <c r="R41" s="477"/>
      <c r="S41" s="491" t="s">
        <v>47</v>
      </c>
      <c r="T41" s="478" t="str">
        <f t="shared" si="3"/>
        <v>Same Decision</v>
      </c>
      <c r="U41" s="479" t="str">
        <f t="shared" si="4"/>
        <v>#REF!</v>
      </c>
      <c r="V41" s="478" t="s">
        <v>50</v>
      </c>
      <c r="W41" s="480" t="s">
        <v>804</v>
      </c>
      <c r="X41" s="477"/>
      <c r="Y41" s="478" t="s">
        <v>53</v>
      </c>
      <c r="Z41" s="480" t="s">
        <v>804</v>
      </c>
      <c r="AA41" s="502">
        <v>0.0</v>
      </c>
      <c r="AB41" s="503"/>
      <c r="AC41" s="503"/>
      <c r="AD41" s="504" t="s">
        <v>804</v>
      </c>
      <c r="AF41" s="508"/>
      <c r="AG41" s="508"/>
      <c r="AH41" s="508"/>
      <c r="AI41" s="508"/>
      <c r="AJ41" s="508"/>
      <c r="AK41" s="508"/>
      <c r="AL41" s="508"/>
      <c r="AM41" s="508"/>
      <c r="AN41" s="508"/>
      <c r="AO41" s="508"/>
      <c r="AP41" s="508"/>
      <c r="AQ41" s="508"/>
      <c r="AR41" s="508"/>
      <c r="AS41" s="508"/>
      <c r="AT41" s="508"/>
      <c r="AU41" s="508"/>
      <c r="AV41" s="508"/>
      <c r="AW41" s="508"/>
      <c r="AX41" s="508"/>
      <c r="AY41" s="508"/>
      <c r="AZ41" s="508"/>
      <c r="BA41" s="508"/>
      <c r="BB41" s="508"/>
      <c r="BC41" s="508"/>
      <c r="BD41" s="508"/>
      <c r="BE41" s="508"/>
      <c r="BF41" s="508"/>
      <c r="BG41" s="508"/>
    </row>
    <row r="42" ht="95.25" customHeight="1">
      <c r="A42" s="499" t="s">
        <v>3597</v>
      </c>
      <c r="B42" s="462" t="s">
        <v>3598</v>
      </c>
      <c r="C42" s="462" t="s">
        <v>399</v>
      </c>
      <c r="D42" s="463" t="s">
        <v>400</v>
      </c>
      <c r="E42" s="464">
        <v>43209.166666666664</v>
      </c>
      <c r="F42" s="464">
        <v>43622.13263888889</v>
      </c>
      <c r="G42" s="500" t="s">
        <v>35</v>
      </c>
      <c r="H42" s="500" t="s">
        <v>3599</v>
      </c>
      <c r="I42" s="500" t="s">
        <v>1768</v>
      </c>
      <c r="J42" s="500" t="s">
        <v>3600</v>
      </c>
      <c r="K42" s="500" t="s">
        <v>3601</v>
      </c>
      <c r="L42" s="501" t="s">
        <v>3602</v>
      </c>
      <c r="M42" s="500" t="s">
        <v>3603</v>
      </c>
      <c r="N42" s="501" t="s">
        <v>3604</v>
      </c>
      <c r="O42" s="501" t="s">
        <v>3605</v>
      </c>
      <c r="P42" s="501" t="s">
        <v>3606</v>
      </c>
      <c r="Q42" s="466"/>
      <c r="R42" s="466"/>
      <c r="S42" s="495" t="s">
        <v>47</v>
      </c>
      <c r="T42" s="467" t="str">
        <f t="shared" si="3"/>
        <v>Same Decision</v>
      </c>
      <c r="U42" s="468" t="str">
        <f t="shared" si="4"/>
        <v>#REF!</v>
      </c>
      <c r="V42" s="467" t="s">
        <v>50</v>
      </c>
      <c r="W42" s="469" t="s">
        <v>804</v>
      </c>
      <c r="X42" s="466"/>
      <c r="Y42" s="467" t="s">
        <v>53</v>
      </c>
      <c r="Z42" s="469" t="s">
        <v>804</v>
      </c>
      <c r="AA42" s="502">
        <v>2.0</v>
      </c>
      <c r="AB42" s="503"/>
      <c r="AC42" s="503"/>
      <c r="AD42" s="504" t="s">
        <v>804</v>
      </c>
      <c r="AF42" s="508"/>
      <c r="AG42" s="508"/>
      <c r="AH42" s="508"/>
      <c r="AI42" s="508"/>
      <c r="AJ42" s="508"/>
      <c r="AK42" s="508"/>
      <c r="AL42" s="508"/>
      <c r="AM42" s="508"/>
      <c r="AN42" s="508"/>
      <c r="AO42" s="508"/>
      <c r="AP42" s="508"/>
      <c r="AQ42" s="508"/>
      <c r="AR42" s="508"/>
      <c r="AS42" s="508"/>
      <c r="AT42" s="508"/>
      <c r="AU42" s="508"/>
      <c r="AV42" s="508"/>
      <c r="AW42" s="508"/>
      <c r="AX42" s="508"/>
      <c r="AY42" s="508"/>
      <c r="AZ42" s="508"/>
      <c r="BA42" s="508"/>
      <c r="BB42" s="508"/>
      <c r="BC42" s="508"/>
      <c r="BD42" s="508"/>
      <c r="BE42" s="508"/>
      <c r="BF42" s="508"/>
      <c r="BG42" s="508"/>
    </row>
    <row r="43" ht="95.25" customHeight="1">
      <c r="A43" s="505" t="s">
        <v>3607</v>
      </c>
      <c r="B43" s="473" t="s">
        <v>3608</v>
      </c>
      <c r="C43" s="473" t="s">
        <v>2882</v>
      </c>
      <c r="D43" s="474" t="s">
        <v>148</v>
      </c>
      <c r="E43" s="475">
        <v>43178.166666666664</v>
      </c>
      <c r="F43" s="475">
        <v>43321.82152777778</v>
      </c>
      <c r="G43" s="506" t="s">
        <v>59</v>
      </c>
      <c r="H43" s="506" t="s">
        <v>3609</v>
      </c>
      <c r="I43" s="506" t="s">
        <v>3610</v>
      </c>
      <c r="J43" s="506" t="s">
        <v>62</v>
      </c>
      <c r="K43" s="506" t="s">
        <v>3611</v>
      </c>
      <c r="L43" s="507" t="s">
        <v>3612</v>
      </c>
      <c r="M43" s="506" t="s">
        <v>3613</v>
      </c>
      <c r="N43" s="507" t="s">
        <v>3614</v>
      </c>
      <c r="O43" s="507" t="s">
        <v>3615</v>
      </c>
      <c r="P43" s="507" t="s">
        <v>3616</v>
      </c>
      <c r="Q43" s="477"/>
      <c r="R43" s="477"/>
      <c r="S43" s="491" t="s">
        <v>47</v>
      </c>
      <c r="T43" s="478" t="str">
        <f t="shared" si="3"/>
        <v>Same Decision</v>
      </c>
      <c r="U43" s="479" t="str">
        <f t="shared" si="4"/>
        <v>#REF!</v>
      </c>
      <c r="V43" s="478" t="s">
        <v>50</v>
      </c>
      <c r="W43" s="480" t="s">
        <v>804</v>
      </c>
      <c r="X43" s="477"/>
      <c r="Y43" s="478" t="s">
        <v>53</v>
      </c>
      <c r="Z43" s="480" t="s">
        <v>804</v>
      </c>
      <c r="AA43" s="502">
        <v>0.0</v>
      </c>
      <c r="AB43" s="503"/>
      <c r="AC43" s="503"/>
      <c r="AD43" s="504" t="s">
        <v>804</v>
      </c>
      <c r="AF43" s="508"/>
      <c r="AG43" s="508"/>
      <c r="AH43" s="508"/>
      <c r="AI43" s="508"/>
      <c r="AJ43" s="508"/>
      <c r="AK43" s="508"/>
      <c r="AL43" s="508"/>
      <c r="AM43" s="508"/>
      <c r="AN43" s="508"/>
      <c r="AO43" s="508"/>
      <c r="AP43" s="508"/>
      <c r="AQ43" s="508"/>
      <c r="AR43" s="508"/>
      <c r="AS43" s="508"/>
      <c r="AT43" s="508"/>
      <c r="AU43" s="508"/>
      <c r="AV43" s="508"/>
      <c r="AW43" s="508"/>
      <c r="AX43" s="508"/>
      <c r="AY43" s="508"/>
      <c r="AZ43" s="508"/>
      <c r="BA43" s="508"/>
      <c r="BB43" s="508"/>
      <c r="BC43" s="508"/>
      <c r="BD43" s="508"/>
      <c r="BE43" s="508"/>
      <c r="BF43" s="508"/>
      <c r="BG43" s="508"/>
    </row>
    <row r="44" ht="95.25" customHeight="1">
      <c r="A44" s="499" t="s">
        <v>3617</v>
      </c>
      <c r="B44" s="462" t="s">
        <v>3618</v>
      </c>
      <c r="C44" s="462" t="s">
        <v>3619</v>
      </c>
      <c r="D44" s="463" t="s">
        <v>1146</v>
      </c>
      <c r="E44" s="464">
        <v>43301.166666666664</v>
      </c>
      <c r="F44" s="464">
        <v>43301.70347222222</v>
      </c>
      <c r="G44" s="500" t="s">
        <v>59</v>
      </c>
      <c r="H44" s="500" t="s">
        <v>3620</v>
      </c>
      <c r="I44" s="500" t="s">
        <v>2757</v>
      </c>
      <c r="J44" s="500" t="s">
        <v>3621</v>
      </c>
      <c r="K44" s="500" t="s">
        <v>3622</v>
      </c>
      <c r="L44" s="501" t="s">
        <v>3623</v>
      </c>
      <c r="M44" s="500" t="s">
        <v>3624</v>
      </c>
      <c r="N44" s="501" t="s">
        <v>3625</v>
      </c>
      <c r="O44" s="501" t="s">
        <v>3626</v>
      </c>
      <c r="P44" s="501" t="s">
        <v>3627</v>
      </c>
      <c r="Q44" s="466"/>
      <c r="R44" s="466"/>
      <c r="S44" s="495" t="s">
        <v>47</v>
      </c>
      <c r="T44" s="467" t="str">
        <f t="shared" si="3"/>
        <v>Same Decision</v>
      </c>
      <c r="U44" s="468" t="str">
        <f t="shared" si="4"/>
        <v>#REF!</v>
      </c>
      <c r="V44" s="467" t="s">
        <v>53</v>
      </c>
      <c r="W44" s="469" t="s">
        <v>804</v>
      </c>
      <c r="X44" s="466" t="s">
        <v>592</v>
      </c>
      <c r="Y44" s="467" t="s">
        <v>50</v>
      </c>
      <c r="Z44" s="469" t="s">
        <v>804</v>
      </c>
      <c r="AA44" s="502">
        <v>0.0</v>
      </c>
      <c r="AB44" s="503"/>
      <c r="AC44" s="503"/>
      <c r="AD44" s="504" t="s">
        <v>804</v>
      </c>
      <c r="AF44" s="508"/>
      <c r="AG44" s="508"/>
      <c r="AH44" s="508"/>
      <c r="AI44" s="508"/>
      <c r="AJ44" s="508"/>
      <c r="AK44" s="508"/>
      <c r="AL44" s="508"/>
      <c r="AM44" s="508"/>
      <c r="AN44" s="508"/>
      <c r="AO44" s="508"/>
      <c r="AP44" s="508"/>
      <c r="AQ44" s="508"/>
      <c r="AR44" s="508"/>
      <c r="AS44" s="508"/>
      <c r="AT44" s="508"/>
      <c r="AU44" s="508"/>
      <c r="AV44" s="508"/>
      <c r="AW44" s="508"/>
      <c r="AX44" s="508"/>
      <c r="AY44" s="508"/>
      <c r="AZ44" s="508"/>
      <c r="BA44" s="508"/>
      <c r="BB44" s="508"/>
      <c r="BC44" s="508"/>
      <c r="BD44" s="508"/>
      <c r="BE44" s="508"/>
      <c r="BF44" s="508"/>
      <c r="BG44" s="508"/>
    </row>
    <row r="45" ht="95.25" customHeight="1">
      <c r="A45" s="505" t="s">
        <v>3628</v>
      </c>
      <c r="B45" s="473" t="s">
        <v>3629</v>
      </c>
      <c r="C45" s="473" t="s">
        <v>3619</v>
      </c>
      <c r="D45" s="474" t="s">
        <v>1146</v>
      </c>
      <c r="E45" s="475">
        <v>43301.166666666664</v>
      </c>
      <c r="F45" s="475">
        <v>43301.72083333333</v>
      </c>
      <c r="G45" s="506" t="s">
        <v>59</v>
      </c>
      <c r="H45" s="506" t="s">
        <v>3630</v>
      </c>
      <c r="I45" s="506" t="s">
        <v>2757</v>
      </c>
      <c r="J45" s="506" t="s">
        <v>3631</v>
      </c>
      <c r="K45" s="506" t="s">
        <v>3632</v>
      </c>
      <c r="L45" s="507" t="s">
        <v>3623</v>
      </c>
      <c r="M45" s="506" t="s">
        <v>3633</v>
      </c>
      <c r="N45" s="507" t="s">
        <v>3634</v>
      </c>
      <c r="O45" s="507" t="s">
        <v>3626</v>
      </c>
      <c r="P45" s="507" t="s">
        <v>3635</v>
      </c>
      <c r="Q45" s="477"/>
      <c r="R45" s="477"/>
      <c r="S45" s="491" t="s">
        <v>47</v>
      </c>
      <c r="T45" s="478" t="str">
        <f t="shared" si="3"/>
        <v>Same Decision</v>
      </c>
      <c r="U45" s="479" t="str">
        <f t="shared" si="4"/>
        <v>#REF!</v>
      </c>
      <c r="V45" s="478" t="s">
        <v>53</v>
      </c>
      <c r="W45" s="480" t="s">
        <v>804</v>
      </c>
      <c r="X45" s="473" t="s">
        <v>592</v>
      </c>
      <c r="Y45" s="478" t="s">
        <v>50</v>
      </c>
      <c r="Z45" s="480" t="s">
        <v>804</v>
      </c>
      <c r="AA45" s="502">
        <v>0.0</v>
      </c>
      <c r="AB45" s="503"/>
      <c r="AC45" s="503"/>
      <c r="AD45" s="504" t="s">
        <v>804</v>
      </c>
      <c r="AF45" s="508"/>
      <c r="AG45" s="508"/>
      <c r="AH45" s="508"/>
      <c r="AI45" s="508"/>
      <c r="AJ45" s="508"/>
      <c r="AK45" s="508"/>
      <c r="AL45" s="508"/>
      <c r="AM45" s="508"/>
      <c r="AN45" s="508"/>
      <c r="AO45" s="508"/>
      <c r="AP45" s="508"/>
      <c r="AQ45" s="508"/>
      <c r="AR45" s="508"/>
      <c r="AS45" s="508"/>
      <c r="AT45" s="508"/>
      <c r="AU45" s="508"/>
      <c r="AV45" s="508"/>
      <c r="AW45" s="508"/>
      <c r="AX45" s="508"/>
      <c r="AY45" s="508"/>
      <c r="AZ45" s="508"/>
      <c r="BA45" s="508"/>
      <c r="BB45" s="508"/>
      <c r="BC45" s="508"/>
      <c r="BD45" s="508"/>
      <c r="BE45" s="508"/>
      <c r="BF45" s="508"/>
      <c r="BG45" s="508"/>
    </row>
    <row r="46" ht="95.25" customHeight="1">
      <c r="A46" s="499" t="s">
        <v>3636</v>
      </c>
      <c r="B46" s="462" t="s">
        <v>3637</v>
      </c>
      <c r="C46" s="462" t="s">
        <v>3638</v>
      </c>
      <c r="D46" s="463" t="s">
        <v>834</v>
      </c>
      <c r="E46" s="464">
        <v>42941.166666666664</v>
      </c>
      <c r="F46" s="464">
        <v>43126.722916666666</v>
      </c>
      <c r="G46" s="500" t="s">
        <v>59</v>
      </c>
      <c r="H46" s="500" t="s">
        <v>3639</v>
      </c>
      <c r="I46" s="500" t="s">
        <v>3640</v>
      </c>
      <c r="J46" s="500" t="s">
        <v>3641</v>
      </c>
      <c r="K46" s="500" t="s">
        <v>3642</v>
      </c>
      <c r="L46" s="501" t="s">
        <v>3643</v>
      </c>
      <c r="M46" s="500" t="s">
        <v>3644</v>
      </c>
      <c r="N46" s="501" t="s">
        <v>3645</v>
      </c>
      <c r="O46" s="501" t="s">
        <v>3646</v>
      </c>
      <c r="P46" s="501" t="s">
        <v>3647</v>
      </c>
      <c r="Q46" s="466"/>
      <c r="R46" s="466"/>
      <c r="S46" s="495" t="s">
        <v>47</v>
      </c>
      <c r="T46" s="467" t="str">
        <f t="shared" si="3"/>
        <v>Same Decision</v>
      </c>
      <c r="U46" s="468" t="str">
        <f t="shared" si="4"/>
        <v>#REF!</v>
      </c>
      <c r="V46" s="467" t="s">
        <v>53</v>
      </c>
      <c r="W46" s="469" t="s">
        <v>804</v>
      </c>
      <c r="X46" s="466" t="s">
        <v>592</v>
      </c>
      <c r="Y46" s="467" t="s">
        <v>50</v>
      </c>
      <c r="Z46" s="469" t="s">
        <v>804</v>
      </c>
      <c r="AA46" s="502">
        <v>0.0</v>
      </c>
      <c r="AB46" s="503"/>
      <c r="AC46" s="503"/>
      <c r="AD46" s="504" t="s">
        <v>804</v>
      </c>
      <c r="AF46" s="508"/>
      <c r="AG46" s="508"/>
      <c r="AH46" s="508"/>
      <c r="AI46" s="508"/>
      <c r="AJ46" s="508"/>
      <c r="AK46" s="508"/>
      <c r="AL46" s="508"/>
      <c r="AM46" s="508"/>
      <c r="AN46" s="508"/>
      <c r="AO46" s="508"/>
      <c r="AP46" s="508"/>
      <c r="AQ46" s="508"/>
      <c r="AR46" s="508"/>
      <c r="AS46" s="508"/>
      <c r="AT46" s="508"/>
      <c r="AU46" s="508"/>
      <c r="AV46" s="508"/>
      <c r="AW46" s="508"/>
      <c r="AX46" s="508"/>
      <c r="AY46" s="508"/>
      <c r="AZ46" s="508"/>
      <c r="BA46" s="508"/>
      <c r="BB46" s="508"/>
      <c r="BC46" s="508"/>
      <c r="BD46" s="508"/>
      <c r="BE46" s="508"/>
      <c r="BF46" s="508"/>
      <c r="BG46" s="508"/>
    </row>
    <row r="47" ht="95.25" customHeight="1">
      <c r="A47" s="505" t="s">
        <v>3648</v>
      </c>
      <c r="B47" s="473" t="s">
        <v>3649</v>
      </c>
      <c r="C47" s="473" t="s">
        <v>3650</v>
      </c>
      <c r="D47" s="474" t="s">
        <v>120</v>
      </c>
      <c r="E47" s="475">
        <v>41912.166666666664</v>
      </c>
      <c r="F47" s="475">
        <v>43565.66458333333</v>
      </c>
      <c r="G47" s="506" t="s">
        <v>35</v>
      </c>
      <c r="H47" s="506" t="s">
        <v>3651</v>
      </c>
      <c r="I47" s="506" t="s">
        <v>3652</v>
      </c>
      <c r="J47" s="506" t="s">
        <v>3653</v>
      </c>
      <c r="K47" s="506" t="s">
        <v>3654</v>
      </c>
      <c r="L47" s="507" t="s">
        <v>3655</v>
      </c>
      <c r="M47" s="506" t="s">
        <v>3656</v>
      </c>
      <c r="N47" s="507" t="s">
        <v>3657</v>
      </c>
      <c r="O47" s="507" t="s">
        <v>3658</v>
      </c>
      <c r="P47" s="507"/>
      <c r="Q47" s="477"/>
      <c r="R47" s="477"/>
      <c r="S47" s="491" t="s">
        <v>47</v>
      </c>
      <c r="T47" s="478" t="str">
        <f t="shared" si="3"/>
        <v>Same Decision</v>
      </c>
      <c r="U47" s="479" t="str">
        <f t="shared" si="4"/>
        <v>#REF!</v>
      </c>
      <c r="V47" s="478" t="s">
        <v>53</v>
      </c>
      <c r="W47" s="480" t="s">
        <v>804</v>
      </c>
      <c r="X47" s="473" t="s">
        <v>592</v>
      </c>
      <c r="Y47" s="478" t="s">
        <v>50</v>
      </c>
      <c r="Z47" s="480" t="s">
        <v>804</v>
      </c>
      <c r="AA47" s="502" t="s">
        <v>3659</v>
      </c>
      <c r="AB47" s="503"/>
      <c r="AC47" s="503"/>
      <c r="AD47" s="504" t="s">
        <v>804</v>
      </c>
      <c r="AF47" s="508"/>
      <c r="AG47" s="508"/>
      <c r="AH47" s="508"/>
      <c r="AI47" s="508"/>
      <c r="AJ47" s="508"/>
      <c r="AK47" s="508"/>
      <c r="AL47" s="508"/>
      <c r="AM47" s="508"/>
      <c r="AN47" s="508"/>
      <c r="AO47" s="508"/>
      <c r="AP47" s="508"/>
      <c r="AQ47" s="508"/>
      <c r="AR47" s="508"/>
      <c r="AS47" s="508"/>
      <c r="AT47" s="508"/>
      <c r="AU47" s="508"/>
      <c r="AV47" s="508"/>
      <c r="AW47" s="508"/>
      <c r="AX47" s="508"/>
      <c r="AY47" s="508"/>
      <c r="AZ47" s="508"/>
      <c r="BA47" s="508"/>
      <c r="BB47" s="508"/>
      <c r="BC47" s="508"/>
      <c r="BD47" s="508"/>
      <c r="BE47" s="508"/>
      <c r="BF47" s="508"/>
      <c r="BG47" s="508"/>
    </row>
    <row r="48" ht="95.25" customHeight="1">
      <c r="A48" s="499" t="s">
        <v>3660</v>
      </c>
      <c r="B48" s="462" t="s">
        <v>3661</v>
      </c>
      <c r="C48" s="462" t="s">
        <v>3662</v>
      </c>
      <c r="D48" s="463" t="s">
        <v>120</v>
      </c>
      <c r="E48" s="464">
        <v>42194.166666666664</v>
      </c>
      <c r="F48" s="464">
        <v>43291.430555555555</v>
      </c>
      <c r="G48" s="500" t="s">
        <v>59</v>
      </c>
      <c r="H48" s="500" t="s">
        <v>3663</v>
      </c>
      <c r="I48" s="500" t="s">
        <v>3664</v>
      </c>
      <c r="J48" s="500" t="s">
        <v>3665</v>
      </c>
      <c r="K48" s="500" t="s">
        <v>3666</v>
      </c>
      <c r="L48" s="501" t="s">
        <v>3667</v>
      </c>
      <c r="M48" s="500" t="s">
        <v>3668</v>
      </c>
      <c r="N48" s="501" t="s">
        <v>3669</v>
      </c>
      <c r="O48" s="501" t="s">
        <v>3670</v>
      </c>
      <c r="P48" s="501" t="s">
        <v>3671</v>
      </c>
      <c r="Q48" s="466"/>
      <c r="R48" s="466"/>
      <c r="S48" s="495" t="s">
        <v>47</v>
      </c>
      <c r="T48" s="467" t="str">
        <f t="shared" si="3"/>
        <v>Same Decision</v>
      </c>
      <c r="U48" s="468" t="str">
        <f t="shared" si="4"/>
        <v>#REF!</v>
      </c>
      <c r="V48" s="467" t="s">
        <v>53</v>
      </c>
      <c r="W48" s="469" t="s">
        <v>804</v>
      </c>
      <c r="X48" s="466" t="s">
        <v>592</v>
      </c>
      <c r="Y48" s="467" t="s">
        <v>50</v>
      </c>
      <c r="Z48" s="469" t="s">
        <v>804</v>
      </c>
      <c r="AA48" s="502">
        <v>0.0</v>
      </c>
      <c r="AB48" s="503"/>
      <c r="AC48" s="503"/>
      <c r="AD48" s="504" t="s">
        <v>804</v>
      </c>
      <c r="AF48" s="508"/>
      <c r="AG48" s="508"/>
      <c r="AH48" s="508"/>
      <c r="AI48" s="508"/>
      <c r="AJ48" s="508"/>
      <c r="AK48" s="508"/>
      <c r="AL48" s="508"/>
      <c r="AM48" s="508"/>
      <c r="AN48" s="508"/>
      <c r="AO48" s="508"/>
      <c r="AP48" s="508"/>
      <c r="AQ48" s="508"/>
      <c r="AR48" s="508"/>
      <c r="AS48" s="508"/>
      <c r="AT48" s="508"/>
      <c r="AU48" s="508"/>
      <c r="AV48" s="508"/>
      <c r="AW48" s="508"/>
      <c r="AX48" s="508"/>
      <c r="AY48" s="508"/>
      <c r="AZ48" s="508"/>
      <c r="BA48" s="508"/>
      <c r="BB48" s="508"/>
      <c r="BC48" s="508"/>
      <c r="BD48" s="508"/>
      <c r="BE48" s="508"/>
      <c r="BF48" s="508"/>
      <c r="BG48" s="508"/>
    </row>
    <row r="49" ht="95.25" customHeight="1">
      <c r="A49" s="505" t="s">
        <v>3672</v>
      </c>
      <c r="B49" s="473" t="s">
        <v>3673</v>
      </c>
      <c r="C49" s="473" t="s">
        <v>3674</v>
      </c>
      <c r="D49" s="474" t="s">
        <v>120</v>
      </c>
      <c r="E49" s="475" t="s">
        <v>62</v>
      </c>
      <c r="F49" s="475">
        <v>41715.80972222222</v>
      </c>
      <c r="G49" s="506" t="s">
        <v>35</v>
      </c>
      <c r="H49" s="506" t="s">
        <v>3675</v>
      </c>
      <c r="I49" s="506" t="s">
        <v>62</v>
      </c>
      <c r="J49" s="506" t="s">
        <v>62</v>
      </c>
      <c r="K49" s="506" t="s">
        <v>3676</v>
      </c>
      <c r="L49" s="507" t="s">
        <v>3677</v>
      </c>
      <c r="M49" s="506" t="s">
        <v>62</v>
      </c>
      <c r="N49" s="507" t="s">
        <v>62</v>
      </c>
      <c r="O49" s="507" t="s">
        <v>3678</v>
      </c>
      <c r="P49" s="507" t="s">
        <v>3679</v>
      </c>
      <c r="Q49" s="477"/>
      <c r="R49" s="477"/>
      <c r="S49" s="491" t="s">
        <v>47</v>
      </c>
      <c r="T49" s="478" t="str">
        <f t="shared" si="3"/>
        <v>Same Decision</v>
      </c>
      <c r="U49" s="479" t="str">
        <f t="shared" si="4"/>
        <v>#REF!</v>
      </c>
      <c r="V49" s="478" t="s">
        <v>53</v>
      </c>
      <c r="W49" s="480" t="s">
        <v>804</v>
      </c>
      <c r="X49" s="473" t="s">
        <v>592</v>
      </c>
      <c r="Y49" s="478" t="s">
        <v>50</v>
      </c>
      <c r="Z49" s="480" t="s">
        <v>804</v>
      </c>
      <c r="AA49" s="502">
        <v>0.0</v>
      </c>
      <c r="AB49" s="503"/>
      <c r="AC49" s="503"/>
      <c r="AD49" s="504" t="s">
        <v>804</v>
      </c>
      <c r="AF49" s="508"/>
      <c r="AG49" s="508"/>
      <c r="AH49" s="508"/>
      <c r="AI49" s="508"/>
      <c r="AJ49" s="508"/>
      <c r="AK49" s="508"/>
      <c r="AL49" s="508"/>
      <c r="AM49" s="508"/>
      <c r="AN49" s="508"/>
      <c r="AO49" s="508"/>
      <c r="AP49" s="508"/>
      <c r="AQ49" s="508"/>
      <c r="AR49" s="508"/>
      <c r="AS49" s="508"/>
      <c r="AT49" s="508"/>
      <c r="AU49" s="508"/>
      <c r="AV49" s="508"/>
      <c r="AW49" s="508"/>
      <c r="AX49" s="508"/>
      <c r="AY49" s="508"/>
      <c r="AZ49" s="508"/>
      <c r="BA49" s="508"/>
      <c r="BB49" s="508"/>
      <c r="BC49" s="508"/>
      <c r="BD49" s="508"/>
      <c r="BE49" s="508"/>
      <c r="BF49" s="508"/>
      <c r="BG49" s="508"/>
    </row>
    <row r="50" ht="95.25" customHeight="1">
      <c r="A50" s="499" t="s">
        <v>3680</v>
      </c>
      <c r="B50" s="462" t="s">
        <v>3681</v>
      </c>
      <c r="C50" s="462" t="s">
        <v>385</v>
      </c>
      <c r="D50" s="463" t="s">
        <v>160</v>
      </c>
      <c r="E50" s="464" t="s">
        <v>62</v>
      </c>
      <c r="F50" s="464">
        <v>42289.79791666667</v>
      </c>
      <c r="G50" s="500" t="s">
        <v>62</v>
      </c>
      <c r="H50" s="500" t="s">
        <v>3682</v>
      </c>
      <c r="I50" s="500" t="s">
        <v>3683</v>
      </c>
      <c r="J50" s="500" t="s">
        <v>317</v>
      </c>
      <c r="K50" s="500" t="s">
        <v>3684</v>
      </c>
      <c r="L50" s="501" t="s">
        <v>3685</v>
      </c>
      <c r="M50" s="500" t="s">
        <v>3686</v>
      </c>
      <c r="N50" s="501" t="s">
        <v>3687</v>
      </c>
      <c r="O50" s="501" t="s">
        <v>3688</v>
      </c>
      <c r="P50" s="501" t="s">
        <v>3689</v>
      </c>
      <c r="Q50" s="466"/>
      <c r="R50" s="466"/>
      <c r="S50" s="495" t="s">
        <v>47</v>
      </c>
      <c r="T50" s="467" t="str">
        <f t="shared" si="3"/>
        <v>Same Decision</v>
      </c>
      <c r="U50" s="468" t="str">
        <f t="shared" si="4"/>
        <v>#REF!</v>
      </c>
      <c r="V50" s="467" t="s">
        <v>53</v>
      </c>
      <c r="W50" s="469" t="s">
        <v>804</v>
      </c>
      <c r="X50" s="466"/>
      <c r="Y50" s="467" t="s">
        <v>50</v>
      </c>
      <c r="Z50" s="469" t="s">
        <v>804</v>
      </c>
      <c r="AA50" s="502" t="s">
        <v>3690</v>
      </c>
      <c r="AB50" s="503"/>
      <c r="AC50" s="503"/>
      <c r="AD50" s="504" t="s">
        <v>804</v>
      </c>
      <c r="AF50" s="508"/>
      <c r="AG50" s="508"/>
      <c r="AH50" s="508"/>
      <c r="AI50" s="508"/>
      <c r="AJ50" s="508"/>
      <c r="AK50" s="508"/>
      <c r="AL50" s="508"/>
      <c r="AM50" s="508"/>
      <c r="AN50" s="508"/>
      <c r="AO50" s="508"/>
      <c r="AP50" s="508"/>
      <c r="AQ50" s="508"/>
      <c r="AR50" s="508"/>
      <c r="AS50" s="508"/>
      <c r="AT50" s="508"/>
      <c r="AU50" s="508"/>
      <c r="AV50" s="508"/>
      <c r="AW50" s="508"/>
      <c r="AX50" s="508"/>
      <c r="AY50" s="508"/>
      <c r="AZ50" s="508"/>
      <c r="BA50" s="508"/>
      <c r="BB50" s="508"/>
      <c r="BC50" s="508"/>
      <c r="BD50" s="508"/>
      <c r="BE50" s="508"/>
      <c r="BF50" s="508"/>
      <c r="BG50" s="508"/>
    </row>
    <row r="51" ht="95.25" customHeight="1">
      <c r="A51" s="505" t="s">
        <v>3691</v>
      </c>
      <c r="B51" s="473" t="s">
        <v>3692</v>
      </c>
      <c r="C51" s="473" t="s">
        <v>3693</v>
      </c>
      <c r="D51" s="474" t="s">
        <v>201</v>
      </c>
      <c r="E51" s="475" t="s">
        <v>62</v>
      </c>
      <c r="F51" s="475">
        <v>41953.84722222222</v>
      </c>
      <c r="G51" s="506" t="s">
        <v>808</v>
      </c>
      <c r="H51" s="506" t="s">
        <v>3694</v>
      </c>
      <c r="I51" s="506" t="s">
        <v>62</v>
      </c>
      <c r="J51" s="506" t="s">
        <v>62</v>
      </c>
      <c r="K51" s="506" t="s">
        <v>3695</v>
      </c>
      <c r="L51" s="507" t="s">
        <v>3696</v>
      </c>
      <c r="M51" s="506" t="s">
        <v>62</v>
      </c>
      <c r="N51" s="507" t="s">
        <v>62</v>
      </c>
      <c r="O51" s="507" t="s">
        <v>3697</v>
      </c>
      <c r="P51" s="507"/>
      <c r="Q51" s="477"/>
      <c r="R51" s="477"/>
      <c r="S51" s="491" t="s">
        <v>47</v>
      </c>
      <c r="T51" s="478" t="str">
        <f t="shared" si="3"/>
        <v>Same Decision</v>
      </c>
      <c r="U51" s="479" t="str">
        <f t="shared" si="4"/>
        <v>#REF!</v>
      </c>
      <c r="V51" s="478" t="s">
        <v>53</v>
      </c>
      <c r="W51" s="480" t="s">
        <v>804</v>
      </c>
      <c r="X51" s="473" t="s">
        <v>592</v>
      </c>
      <c r="Y51" s="478" t="s">
        <v>50</v>
      </c>
      <c r="Z51" s="480" t="s">
        <v>804</v>
      </c>
      <c r="AA51" s="502">
        <v>0.0</v>
      </c>
      <c r="AB51" s="503"/>
      <c r="AC51" s="503"/>
      <c r="AD51" s="504" t="s">
        <v>804</v>
      </c>
      <c r="AF51" s="508"/>
      <c r="AG51" s="508"/>
      <c r="AH51" s="508"/>
      <c r="AI51" s="508"/>
      <c r="AJ51" s="508"/>
      <c r="AK51" s="508"/>
      <c r="AL51" s="508"/>
      <c r="AM51" s="508"/>
      <c r="AN51" s="508"/>
      <c r="AO51" s="508"/>
      <c r="AP51" s="508"/>
      <c r="AQ51" s="508"/>
      <c r="AR51" s="508"/>
      <c r="AS51" s="508"/>
      <c r="AT51" s="508"/>
      <c r="AU51" s="508"/>
      <c r="AV51" s="508"/>
      <c r="AW51" s="508"/>
      <c r="AX51" s="508"/>
      <c r="AY51" s="508"/>
      <c r="AZ51" s="508"/>
      <c r="BA51" s="508"/>
      <c r="BB51" s="508"/>
      <c r="BC51" s="508"/>
      <c r="BD51" s="508"/>
      <c r="BE51" s="508"/>
      <c r="BF51" s="508"/>
      <c r="BG51" s="508"/>
    </row>
    <row r="52" ht="95.25" customHeight="1">
      <c r="A52" s="499" t="s">
        <v>3698</v>
      </c>
      <c r="B52" s="462" t="s">
        <v>3699</v>
      </c>
      <c r="C52" s="462" t="s">
        <v>3700</v>
      </c>
      <c r="D52" s="463" t="s">
        <v>1557</v>
      </c>
      <c r="E52" s="464" t="s">
        <v>62</v>
      </c>
      <c r="F52" s="464">
        <v>42695.779861111114</v>
      </c>
      <c r="G52" s="500" t="s">
        <v>35</v>
      </c>
      <c r="H52" s="500" t="s">
        <v>3701</v>
      </c>
      <c r="I52" s="500" t="s">
        <v>3702</v>
      </c>
      <c r="J52" s="500" t="s">
        <v>37</v>
      </c>
      <c r="K52" s="500" t="s">
        <v>3703</v>
      </c>
      <c r="L52" s="501" t="s">
        <v>3704</v>
      </c>
      <c r="M52" s="500" t="s">
        <v>3705</v>
      </c>
      <c r="N52" s="501" t="s">
        <v>3706</v>
      </c>
      <c r="O52" s="501" t="s">
        <v>3707</v>
      </c>
      <c r="P52" s="501" t="s">
        <v>3708</v>
      </c>
      <c r="Q52" s="466"/>
      <c r="R52" s="466"/>
      <c r="S52" s="495" t="s">
        <v>47</v>
      </c>
      <c r="T52" s="467" t="str">
        <f t="shared" si="3"/>
        <v>Same Decision</v>
      </c>
      <c r="U52" s="468" t="str">
        <f t="shared" si="4"/>
        <v>#REF!</v>
      </c>
      <c r="V52" s="467" t="s">
        <v>53</v>
      </c>
      <c r="W52" s="469" t="s">
        <v>804</v>
      </c>
      <c r="X52" s="466"/>
      <c r="Y52" s="467" t="s">
        <v>50</v>
      </c>
      <c r="Z52" s="469" t="s">
        <v>804</v>
      </c>
      <c r="AA52" s="502">
        <v>0.0</v>
      </c>
      <c r="AB52" s="503"/>
      <c r="AC52" s="503"/>
      <c r="AD52" s="504" t="s">
        <v>804</v>
      </c>
      <c r="AF52" s="508"/>
      <c r="AG52" s="508"/>
      <c r="AH52" s="508"/>
      <c r="AI52" s="508"/>
      <c r="AJ52" s="508"/>
      <c r="AK52" s="508"/>
      <c r="AL52" s="508"/>
      <c r="AM52" s="508"/>
      <c r="AN52" s="508"/>
      <c r="AO52" s="508"/>
      <c r="AP52" s="508"/>
      <c r="AQ52" s="508"/>
      <c r="AR52" s="508"/>
      <c r="AS52" s="508"/>
      <c r="AT52" s="508"/>
      <c r="AU52" s="508"/>
      <c r="AV52" s="508"/>
      <c r="AW52" s="508"/>
      <c r="AX52" s="508"/>
      <c r="AY52" s="508"/>
      <c r="AZ52" s="508"/>
      <c r="BA52" s="508"/>
      <c r="BB52" s="508"/>
      <c r="BC52" s="508"/>
      <c r="BD52" s="508"/>
      <c r="BE52" s="508"/>
      <c r="BF52" s="508"/>
      <c r="BG52" s="508"/>
    </row>
    <row r="53" ht="95.25" customHeight="1">
      <c r="A53" s="505" t="s">
        <v>3709</v>
      </c>
      <c r="B53" s="473" t="s">
        <v>3710</v>
      </c>
      <c r="C53" s="473" t="s">
        <v>399</v>
      </c>
      <c r="D53" s="474" t="s">
        <v>400</v>
      </c>
      <c r="E53" s="475" t="s">
        <v>62</v>
      </c>
      <c r="F53" s="475">
        <v>43472.89375</v>
      </c>
      <c r="G53" s="506" t="s">
        <v>35</v>
      </c>
      <c r="H53" s="506" t="s">
        <v>3711</v>
      </c>
      <c r="I53" s="506" t="s">
        <v>3188</v>
      </c>
      <c r="J53" s="506" t="s">
        <v>3712</v>
      </c>
      <c r="K53" s="506" t="s">
        <v>3713</v>
      </c>
      <c r="L53" s="507" t="s">
        <v>3714</v>
      </c>
      <c r="M53" s="506" t="s">
        <v>3191</v>
      </c>
      <c r="N53" s="507" t="s">
        <v>3715</v>
      </c>
      <c r="O53" s="507" t="s">
        <v>3716</v>
      </c>
      <c r="P53" s="507" t="s">
        <v>3717</v>
      </c>
      <c r="Q53" s="477"/>
      <c r="R53" s="477"/>
      <c r="S53" s="491" t="s">
        <v>47</v>
      </c>
      <c r="T53" s="478" t="str">
        <f t="shared" si="3"/>
        <v>Same Decision</v>
      </c>
      <c r="U53" s="479" t="str">
        <f t="shared" si="4"/>
        <v>#REF!</v>
      </c>
      <c r="V53" s="478" t="s">
        <v>53</v>
      </c>
      <c r="W53" s="480" t="s">
        <v>804</v>
      </c>
      <c r="X53" s="473"/>
      <c r="Y53" s="478" t="s">
        <v>50</v>
      </c>
      <c r="Z53" s="480" t="s">
        <v>804</v>
      </c>
      <c r="AA53" s="502">
        <v>1.0</v>
      </c>
      <c r="AB53" s="503"/>
      <c r="AC53" s="503"/>
      <c r="AD53" s="504" t="s">
        <v>804</v>
      </c>
      <c r="AF53" s="508"/>
      <c r="AG53" s="508"/>
      <c r="AH53" s="508"/>
      <c r="AI53" s="508"/>
      <c r="AJ53" s="508"/>
      <c r="AK53" s="508"/>
      <c r="AL53" s="508"/>
      <c r="AM53" s="508"/>
      <c r="AN53" s="508"/>
      <c r="AO53" s="508"/>
      <c r="AP53" s="508"/>
      <c r="AQ53" s="508"/>
      <c r="AR53" s="508"/>
      <c r="AS53" s="508"/>
      <c r="AT53" s="508"/>
      <c r="AU53" s="508"/>
      <c r="AV53" s="508"/>
      <c r="AW53" s="508"/>
      <c r="AX53" s="508"/>
      <c r="AY53" s="508"/>
      <c r="AZ53" s="508"/>
      <c r="BA53" s="508"/>
      <c r="BB53" s="508"/>
      <c r="BC53" s="508"/>
      <c r="BD53" s="508"/>
      <c r="BE53" s="508"/>
      <c r="BF53" s="508"/>
      <c r="BG53" s="508"/>
    </row>
    <row r="54" ht="95.25" customHeight="1">
      <c r="A54" s="499" t="s">
        <v>3718</v>
      </c>
      <c r="B54" s="462" t="s">
        <v>3719</v>
      </c>
      <c r="C54" s="462" t="s">
        <v>3468</v>
      </c>
      <c r="D54" s="463" t="s">
        <v>148</v>
      </c>
      <c r="E54" s="462" t="s">
        <v>62</v>
      </c>
      <c r="F54" s="464">
        <v>43307.66527777778</v>
      </c>
      <c r="G54" s="500" t="s">
        <v>62</v>
      </c>
      <c r="H54" s="500" t="s">
        <v>3469</v>
      </c>
      <c r="I54" s="500" t="s">
        <v>3470</v>
      </c>
      <c r="J54" s="500" t="s">
        <v>3471</v>
      </c>
      <c r="K54" s="500" t="s">
        <v>3472</v>
      </c>
      <c r="L54" s="501" t="s">
        <v>3473</v>
      </c>
      <c r="M54" s="500" t="s">
        <v>3474</v>
      </c>
      <c r="N54" s="501" t="s">
        <v>3475</v>
      </c>
      <c r="O54" s="501" t="s">
        <v>3476</v>
      </c>
      <c r="P54" s="501" t="s">
        <v>3477</v>
      </c>
      <c r="Q54" s="466"/>
      <c r="R54" s="466"/>
      <c r="S54" s="495" t="s">
        <v>47</v>
      </c>
      <c r="T54" s="467" t="str">
        <f t="shared" si="3"/>
        <v>Same Decision</v>
      </c>
      <c r="U54" s="468" t="str">
        <f t="shared" si="4"/>
        <v>#REF!</v>
      </c>
      <c r="V54" s="467" t="s">
        <v>53</v>
      </c>
      <c r="W54" s="469" t="s">
        <v>804</v>
      </c>
      <c r="X54" s="466" t="s">
        <v>592</v>
      </c>
      <c r="Y54" s="467" t="s">
        <v>50</v>
      </c>
      <c r="Z54" s="469" t="s">
        <v>804</v>
      </c>
      <c r="AA54" s="502" t="s">
        <v>3720</v>
      </c>
      <c r="AB54" s="503"/>
      <c r="AC54" s="503"/>
      <c r="AD54" s="504" t="s">
        <v>804</v>
      </c>
      <c r="AF54" s="508"/>
      <c r="AG54" s="508"/>
      <c r="AH54" s="508"/>
      <c r="AI54" s="508"/>
      <c r="AJ54" s="508"/>
      <c r="AK54" s="508"/>
      <c r="AL54" s="508"/>
      <c r="AM54" s="508"/>
      <c r="AN54" s="508"/>
      <c r="AO54" s="508"/>
      <c r="AP54" s="508"/>
      <c r="AQ54" s="508"/>
      <c r="AR54" s="508"/>
      <c r="AS54" s="508"/>
      <c r="AT54" s="508"/>
      <c r="AU54" s="508"/>
      <c r="AV54" s="508"/>
      <c r="AW54" s="508"/>
      <c r="AX54" s="508"/>
      <c r="AY54" s="508"/>
      <c r="AZ54" s="508"/>
      <c r="BA54" s="508"/>
      <c r="BB54" s="508"/>
      <c r="BC54" s="508"/>
      <c r="BD54" s="508"/>
      <c r="BE54" s="508"/>
      <c r="BF54" s="508"/>
      <c r="BG54" s="508"/>
    </row>
    <row r="55" ht="95.25" customHeight="1">
      <c r="A55" s="505" t="s">
        <v>3721</v>
      </c>
      <c r="B55" s="473" t="s">
        <v>3722</v>
      </c>
      <c r="C55" s="473" t="s">
        <v>3650</v>
      </c>
      <c r="D55" s="474" t="s">
        <v>120</v>
      </c>
      <c r="E55" s="475" t="s">
        <v>62</v>
      </c>
      <c r="F55" s="475">
        <v>43616.62291666667</v>
      </c>
      <c r="G55" s="506" t="s">
        <v>35</v>
      </c>
      <c r="H55" s="506" t="s">
        <v>3723</v>
      </c>
      <c r="I55" s="506" t="s">
        <v>3724</v>
      </c>
      <c r="J55" s="506" t="s">
        <v>3725</v>
      </c>
      <c r="K55" s="506" t="s">
        <v>3726</v>
      </c>
      <c r="L55" s="507" t="s">
        <v>3727</v>
      </c>
      <c r="M55" s="506" t="s">
        <v>3728</v>
      </c>
      <c r="N55" s="507" t="s">
        <v>3729</v>
      </c>
      <c r="O55" s="507" t="s">
        <v>3730</v>
      </c>
      <c r="P55" s="507" t="s">
        <v>3731</v>
      </c>
      <c r="Q55" s="477"/>
      <c r="R55" s="477"/>
      <c r="S55" s="491" t="s">
        <v>47</v>
      </c>
      <c r="T55" s="478" t="str">
        <f t="shared" si="3"/>
        <v>Same Decision</v>
      </c>
      <c r="U55" s="479" t="str">
        <f t="shared" si="4"/>
        <v>#REF!</v>
      </c>
      <c r="V55" s="478" t="s">
        <v>53</v>
      </c>
      <c r="W55" s="480" t="s">
        <v>804</v>
      </c>
      <c r="X55" s="473" t="s">
        <v>592</v>
      </c>
      <c r="Y55" s="478" t="s">
        <v>50</v>
      </c>
      <c r="Z55" s="480" t="s">
        <v>804</v>
      </c>
      <c r="AA55" s="502" t="s">
        <v>3732</v>
      </c>
      <c r="AB55" s="503"/>
      <c r="AC55" s="503"/>
      <c r="AD55" s="504" t="s">
        <v>804</v>
      </c>
      <c r="AF55" s="508"/>
      <c r="AG55" s="508"/>
      <c r="AH55" s="508"/>
      <c r="AI55" s="508"/>
      <c r="AJ55" s="508"/>
      <c r="AK55" s="508"/>
      <c r="AL55" s="508"/>
      <c r="AM55" s="508"/>
      <c r="AN55" s="508"/>
      <c r="AO55" s="508"/>
      <c r="AP55" s="508"/>
      <c r="AQ55" s="508"/>
      <c r="AR55" s="508"/>
      <c r="AS55" s="508"/>
      <c r="AT55" s="508"/>
      <c r="AU55" s="508"/>
      <c r="AV55" s="508"/>
      <c r="AW55" s="508"/>
      <c r="AX55" s="508"/>
      <c r="AY55" s="508"/>
      <c r="AZ55" s="508"/>
      <c r="BA55" s="508"/>
      <c r="BB55" s="508"/>
      <c r="BC55" s="508"/>
      <c r="BD55" s="508"/>
      <c r="BE55" s="508"/>
      <c r="BF55" s="508"/>
      <c r="BG55" s="508"/>
    </row>
    <row r="56" ht="95.25" customHeight="1">
      <c r="A56" s="499" t="s">
        <v>3733</v>
      </c>
      <c r="B56" s="462" t="s">
        <v>3734</v>
      </c>
      <c r="C56" s="462" t="s">
        <v>3735</v>
      </c>
      <c r="D56" s="463" t="s">
        <v>2124</v>
      </c>
      <c r="E56" s="464" t="s">
        <v>62</v>
      </c>
      <c r="F56" s="464">
        <v>42325.31458333333</v>
      </c>
      <c r="G56" s="500" t="s">
        <v>59</v>
      </c>
      <c r="H56" s="500" t="s">
        <v>3736</v>
      </c>
      <c r="I56" s="500" t="s">
        <v>62</v>
      </c>
      <c r="J56" s="500" t="s">
        <v>62</v>
      </c>
      <c r="K56" s="500" t="s">
        <v>3737</v>
      </c>
      <c r="L56" s="501" t="s">
        <v>3738</v>
      </c>
      <c r="M56" s="500" t="s">
        <v>62</v>
      </c>
      <c r="N56" s="501" t="s">
        <v>62</v>
      </c>
      <c r="O56" s="501" t="s">
        <v>3739</v>
      </c>
      <c r="P56" s="501" t="s">
        <v>3740</v>
      </c>
      <c r="Q56" s="466"/>
      <c r="R56" s="466"/>
      <c r="S56" s="495" t="s">
        <v>47</v>
      </c>
      <c r="T56" s="467" t="str">
        <f t="shared" si="3"/>
        <v>Same Decision</v>
      </c>
      <c r="U56" s="468" t="str">
        <f t="shared" si="4"/>
        <v>#REF!</v>
      </c>
      <c r="V56" s="467" t="s">
        <v>53</v>
      </c>
      <c r="W56" s="469" t="s">
        <v>804</v>
      </c>
      <c r="X56" s="466" t="s">
        <v>592</v>
      </c>
      <c r="Y56" s="467" t="s">
        <v>50</v>
      </c>
      <c r="Z56" s="469" t="s">
        <v>804</v>
      </c>
      <c r="AA56" s="502">
        <v>0.0</v>
      </c>
      <c r="AB56" s="503"/>
      <c r="AC56" s="503"/>
      <c r="AD56" s="504" t="s">
        <v>804</v>
      </c>
      <c r="AF56" s="508"/>
      <c r="AG56" s="508"/>
      <c r="AH56" s="508"/>
      <c r="AI56" s="508"/>
      <c r="AJ56" s="508"/>
      <c r="AK56" s="508"/>
      <c r="AL56" s="508"/>
      <c r="AM56" s="508"/>
      <c r="AN56" s="508"/>
      <c r="AO56" s="508"/>
      <c r="AP56" s="508"/>
      <c r="AQ56" s="508"/>
      <c r="AR56" s="508"/>
      <c r="AS56" s="508"/>
      <c r="AT56" s="508"/>
      <c r="AU56" s="508"/>
      <c r="AV56" s="508"/>
      <c r="AW56" s="508"/>
      <c r="AX56" s="508"/>
      <c r="AY56" s="508"/>
      <c r="AZ56" s="508"/>
      <c r="BA56" s="508"/>
      <c r="BB56" s="508"/>
      <c r="BC56" s="508"/>
      <c r="BD56" s="508"/>
      <c r="BE56" s="508"/>
      <c r="BF56" s="508"/>
      <c r="BG56" s="508"/>
    </row>
    <row r="57" ht="95.25" customHeight="1">
      <c r="A57" s="505" t="s">
        <v>3741</v>
      </c>
      <c r="B57" s="473" t="s">
        <v>3742</v>
      </c>
      <c r="C57" s="473" t="s">
        <v>240</v>
      </c>
      <c r="D57" s="474" t="s">
        <v>241</v>
      </c>
      <c r="E57" s="475" t="s">
        <v>62</v>
      </c>
      <c r="F57" s="475">
        <v>43624.850694444445</v>
      </c>
      <c r="G57" s="506" t="s">
        <v>35</v>
      </c>
      <c r="H57" s="506" t="s">
        <v>3743</v>
      </c>
      <c r="I57" s="506" t="s">
        <v>3744</v>
      </c>
      <c r="J57" s="506" t="s">
        <v>62</v>
      </c>
      <c r="K57" s="506" t="s">
        <v>3745</v>
      </c>
      <c r="L57" s="507" t="s">
        <v>3746</v>
      </c>
      <c r="M57" s="506" t="s">
        <v>3747</v>
      </c>
      <c r="N57" s="507" t="s">
        <v>3748</v>
      </c>
      <c r="O57" s="507" t="s">
        <v>3749</v>
      </c>
      <c r="P57" s="507" t="s">
        <v>3750</v>
      </c>
      <c r="Q57" s="477"/>
      <c r="R57" s="477"/>
      <c r="S57" s="491" t="s">
        <v>47</v>
      </c>
      <c r="T57" s="478" t="str">
        <f t="shared" si="3"/>
        <v>Same Decision</v>
      </c>
      <c r="U57" s="479" t="str">
        <f t="shared" si="4"/>
        <v>#REF!</v>
      </c>
      <c r="V57" s="478" t="s">
        <v>53</v>
      </c>
      <c r="W57" s="480" t="s">
        <v>804</v>
      </c>
      <c r="X57" s="473" t="s">
        <v>592</v>
      </c>
      <c r="Y57" s="478" t="s">
        <v>50</v>
      </c>
      <c r="Z57" s="480" t="s">
        <v>804</v>
      </c>
      <c r="AA57" s="502">
        <v>0.0</v>
      </c>
      <c r="AB57" s="503"/>
      <c r="AC57" s="503"/>
      <c r="AD57" s="504" t="s">
        <v>804</v>
      </c>
      <c r="AF57" s="508"/>
      <c r="AG57" s="508"/>
      <c r="AH57" s="508"/>
      <c r="AI57" s="508"/>
      <c r="AJ57" s="508"/>
      <c r="AK57" s="508"/>
      <c r="AL57" s="508"/>
      <c r="AM57" s="508"/>
      <c r="AN57" s="508"/>
      <c r="AO57" s="508"/>
      <c r="AP57" s="508"/>
      <c r="AQ57" s="508"/>
      <c r="AR57" s="508"/>
      <c r="AS57" s="508"/>
      <c r="AT57" s="508"/>
      <c r="AU57" s="508"/>
      <c r="AV57" s="508"/>
      <c r="AW57" s="508"/>
      <c r="AX57" s="508"/>
      <c r="AY57" s="508"/>
      <c r="AZ57" s="508"/>
      <c r="BA57" s="508"/>
      <c r="BB57" s="508"/>
      <c r="BC57" s="508"/>
      <c r="BD57" s="508"/>
      <c r="BE57" s="508"/>
      <c r="BF57" s="508"/>
      <c r="BG57" s="508"/>
    </row>
    <row r="58" ht="95.25" customHeight="1">
      <c r="A58" s="499" t="s">
        <v>3751</v>
      </c>
      <c r="B58" s="462" t="s">
        <v>3752</v>
      </c>
      <c r="C58" s="462" t="s">
        <v>1816</v>
      </c>
      <c r="D58" s="463" t="s">
        <v>822</v>
      </c>
      <c r="E58" s="464" t="s">
        <v>62</v>
      </c>
      <c r="F58" s="464">
        <v>43468.67222222222</v>
      </c>
      <c r="G58" s="500" t="s">
        <v>62</v>
      </c>
      <c r="H58" s="500" t="s">
        <v>3753</v>
      </c>
      <c r="I58" s="500" t="s">
        <v>3754</v>
      </c>
      <c r="J58" s="500" t="s">
        <v>62</v>
      </c>
      <c r="K58" s="500" t="s">
        <v>3755</v>
      </c>
      <c r="L58" s="501" t="s">
        <v>3756</v>
      </c>
      <c r="M58" s="500" t="s">
        <v>3757</v>
      </c>
      <c r="N58" s="501" t="s">
        <v>3758</v>
      </c>
      <c r="O58" s="501" t="s">
        <v>3759</v>
      </c>
      <c r="P58" s="501" t="s">
        <v>3760</v>
      </c>
      <c r="Q58" s="466"/>
      <c r="R58" s="466"/>
      <c r="S58" s="495" t="s">
        <v>47</v>
      </c>
      <c r="T58" s="467" t="str">
        <f t="shared" si="3"/>
        <v>Same Decision</v>
      </c>
      <c r="U58" s="468" t="str">
        <f t="shared" si="4"/>
        <v>#REF!</v>
      </c>
      <c r="V58" s="467" t="s">
        <v>53</v>
      </c>
      <c r="W58" s="469" t="s">
        <v>804</v>
      </c>
      <c r="X58" s="466" t="s">
        <v>592</v>
      </c>
      <c r="Y58" s="467" t="s">
        <v>50</v>
      </c>
      <c r="Z58" s="469" t="s">
        <v>804</v>
      </c>
      <c r="AA58" s="502">
        <v>0.0</v>
      </c>
      <c r="AB58" s="503"/>
      <c r="AC58" s="503"/>
      <c r="AD58" s="504" t="s">
        <v>804</v>
      </c>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row>
    <row r="59" ht="95.25" customHeight="1">
      <c r="A59" s="505" t="s">
        <v>3761</v>
      </c>
      <c r="B59" s="473" t="s">
        <v>3762</v>
      </c>
      <c r="C59" s="473" t="s">
        <v>3763</v>
      </c>
      <c r="D59" s="474" t="s">
        <v>677</v>
      </c>
      <c r="E59" s="475" t="s">
        <v>62</v>
      </c>
      <c r="F59" s="475">
        <v>43475.57361111111</v>
      </c>
      <c r="G59" s="506" t="s">
        <v>62</v>
      </c>
      <c r="H59" s="506" t="s">
        <v>3764</v>
      </c>
      <c r="I59" s="506" t="s">
        <v>1052</v>
      </c>
      <c r="J59" s="506" t="s">
        <v>3765</v>
      </c>
      <c r="K59" s="506" t="s">
        <v>3766</v>
      </c>
      <c r="L59" s="507" t="s">
        <v>3767</v>
      </c>
      <c r="M59" s="506" t="s">
        <v>3768</v>
      </c>
      <c r="N59" s="507" t="s">
        <v>3769</v>
      </c>
      <c r="O59" s="507" t="s">
        <v>3770</v>
      </c>
      <c r="P59" s="507" t="s">
        <v>3771</v>
      </c>
      <c r="Q59" s="477"/>
      <c r="R59" s="477"/>
      <c r="S59" s="491" t="s">
        <v>47</v>
      </c>
      <c r="T59" s="478" t="str">
        <f t="shared" si="3"/>
        <v>Same Decision</v>
      </c>
      <c r="U59" s="479" t="str">
        <f t="shared" si="4"/>
        <v>#REF!</v>
      </c>
      <c r="V59" s="478" t="s">
        <v>53</v>
      </c>
      <c r="W59" s="480" t="s">
        <v>804</v>
      </c>
      <c r="X59" s="473" t="s">
        <v>592</v>
      </c>
      <c r="Y59" s="478" t="s">
        <v>50</v>
      </c>
      <c r="Z59" s="480" t="s">
        <v>804</v>
      </c>
      <c r="AA59" s="502">
        <v>0.0</v>
      </c>
      <c r="AB59" s="503"/>
      <c r="AC59" s="503"/>
      <c r="AD59" s="504" t="s">
        <v>804</v>
      </c>
      <c r="AE59" s="152"/>
      <c r="AF59" s="152"/>
      <c r="AG59" s="152"/>
      <c r="AH59" s="152"/>
      <c r="AI59" s="152"/>
    </row>
    <row r="60" ht="95.25" customHeight="1">
      <c r="A60" s="499" t="s">
        <v>3772</v>
      </c>
      <c r="B60" s="462" t="s">
        <v>3773</v>
      </c>
      <c r="C60" s="462" t="s">
        <v>3379</v>
      </c>
      <c r="D60" s="463" t="s">
        <v>1595</v>
      </c>
      <c r="E60" s="464" t="s">
        <v>62</v>
      </c>
      <c r="F60" s="464">
        <v>43608.72708333333</v>
      </c>
      <c r="G60" s="500" t="s">
        <v>59</v>
      </c>
      <c r="H60" s="500" t="s">
        <v>3380</v>
      </c>
      <c r="I60" s="500" t="s">
        <v>3381</v>
      </c>
      <c r="J60" s="500" t="s">
        <v>3382</v>
      </c>
      <c r="K60" s="500" t="s">
        <v>3383</v>
      </c>
      <c r="L60" s="501" t="s">
        <v>3384</v>
      </c>
      <c r="M60" s="500" t="s">
        <v>3385</v>
      </c>
      <c r="N60" s="501" t="s">
        <v>3774</v>
      </c>
      <c r="O60" s="501" t="s">
        <v>3775</v>
      </c>
      <c r="P60" s="501" t="s">
        <v>3776</v>
      </c>
      <c r="Q60" s="466"/>
      <c r="R60" s="466"/>
      <c r="S60" s="495" t="s">
        <v>47</v>
      </c>
      <c r="T60" s="467" t="str">
        <f t="shared" si="3"/>
        <v>Same Decision</v>
      </c>
      <c r="U60" s="468" t="str">
        <f t="shared" si="4"/>
        <v>#REF!</v>
      </c>
      <c r="V60" s="467" t="s">
        <v>53</v>
      </c>
      <c r="W60" s="469" t="s">
        <v>804</v>
      </c>
      <c r="X60" s="466"/>
      <c r="Y60" s="467" t="s">
        <v>50</v>
      </c>
      <c r="Z60" s="469" t="s">
        <v>804</v>
      </c>
      <c r="AA60" s="502">
        <v>0.0</v>
      </c>
      <c r="AB60" s="503"/>
      <c r="AC60" s="503"/>
      <c r="AD60" s="504" t="s">
        <v>804</v>
      </c>
      <c r="AE60" s="152"/>
      <c r="AF60" s="152"/>
      <c r="AG60" s="152"/>
      <c r="AH60" s="152"/>
      <c r="AI60" s="152"/>
    </row>
    <row r="61" ht="95.25" customHeight="1">
      <c r="A61" s="505" t="s">
        <v>3777</v>
      </c>
      <c r="B61" s="473" t="s">
        <v>3778</v>
      </c>
      <c r="C61" s="473" t="s">
        <v>952</v>
      </c>
      <c r="D61" s="474" t="s">
        <v>677</v>
      </c>
      <c r="E61" s="475" t="s">
        <v>62</v>
      </c>
      <c r="F61" s="475">
        <v>43469.493055555555</v>
      </c>
      <c r="G61" s="506" t="s">
        <v>35</v>
      </c>
      <c r="H61" s="506" t="s">
        <v>3779</v>
      </c>
      <c r="I61" s="506" t="s">
        <v>3780</v>
      </c>
      <c r="J61" s="506" t="s">
        <v>62</v>
      </c>
      <c r="K61" s="506" t="s">
        <v>3781</v>
      </c>
      <c r="L61" s="507" t="s">
        <v>3782</v>
      </c>
      <c r="M61" s="506" t="s">
        <v>3783</v>
      </c>
      <c r="N61" s="507" t="s">
        <v>3784</v>
      </c>
      <c r="O61" s="507" t="s">
        <v>3785</v>
      </c>
      <c r="P61" s="507" t="s">
        <v>3786</v>
      </c>
      <c r="Q61" s="477"/>
      <c r="R61" s="477"/>
      <c r="S61" s="491" t="s">
        <v>47</v>
      </c>
      <c r="T61" s="478" t="str">
        <f t="shared" si="3"/>
        <v>Same Decision</v>
      </c>
      <c r="U61" s="479" t="str">
        <f t="shared" si="4"/>
        <v>#REF!</v>
      </c>
      <c r="V61" s="478" t="s">
        <v>53</v>
      </c>
      <c r="W61" s="480" t="s">
        <v>804</v>
      </c>
      <c r="X61" s="473" t="s">
        <v>592</v>
      </c>
      <c r="Y61" s="478" t="s">
        <v>50</v>
      </c>
      <c r="Z61" s="480" t="s">
        <v>804</v>
      </c>
      <c r="AA61" s="502" t="s">
        <v>3787</v>
      </c>
      <c r="AB61" s="503"/>
      <c r="AC61" s="503"/>
      <c r="AD61" s="504" t="s">
        <v>804</v>
      </c>
      <c r="AE61" s="152"/>
      <c r="AF61" s="152"/>
      <c r="AG61" s="152"/>
      <c r="AH61" s="152"/>
      <c r="AI61" s="152"/>
    </row>
    <row r="62" ht="95.25" customHeight="1">
      <c r="A62" s="499" t="s">
        <v>3788</v>
      </c>
      <c r="B62" s="462" t="s">
        <v>3789</v>
      </c>
      <c r="C62" s="462" t="s">
        <v>1291</v>
      </c>
      <c r="D62" s="463" t="s">
        <v>120</v>
      </c>
      <c r="E62" s="464">
        <v>41407.166666666664</v>
      </c>
      <c r="F62" s="464">
        <v>43636.44236111111</v>
      </c>
      <c r="G62" s="500" t="s">
        <v>35</v>
      </c>
      <c r="H62" s="500" t="s">
        <v>3790</v>
      </c>
      <c r="I62" s="500" t="s">
        <v>3791</v>
      </c>
      <c r="J62" s="500" t="s">
        <v>3792</v>
      </c>
      <c r="K62" s="500" t="s">
        <v>3793</v>
      </c>
      <c r="L62" s="501" t="s">
        <v>3794</v>
      </c>
      <c r="M62" s="500" t="s">
        <v>3795</v>
      </c>
      <c r="N62" s="501" t="s">
        <v>3796</v>
      </c>
      <c r="O62" s="501" t="s">
        <v>3797</v>
      </c>
      <c r="P62" s="501"/>
      <c r="Q62" s="466"/>
      <c r="R62" s="466"/>
      <c r="S62" s="495" t="s">
        <v>47</v>
      </c>
      <c r="T62" s="467" t="str">
        <f t="shared" si="3"/>
        <v>Same Decision</v>
      </c>
      <c r="U62" s="468" t="str">
        <f t="shared" si="4"/>
        <v>#REF!</v>
      </c>
      <c r="V62" s="467" t="s">
        <v>53</v>
      </c>
      <c r="W62" s="469" t="s">
        <v>804</v>
      </c>
      <c r="X62" s="466" t="s">
        <v>592</v>
      </c>
      <c r="Y62" s="467" t="s">
        <v>50</v>
      </c>
      <c r="Z62" s="469" t="s">
        <v>804</v>
      </c>
      <c r="AA62" s="502">
        <v>1.0</v>
      </c>
      <c r="AB62" s="503"/>
      <c r="AC62" s="503"/>
      <c r="AD62" s="504" t="s">
        <v>804</v>
      </c>
      <c r="AE62" s="152"/>
      <c r="AF62" s="152"/>
      <c r="AG62" s="152"/>
      <c r="AH62" s="152"/>
      <c r="AI62" s="152"/>
    </row>
    <row r="63" ht="95.25" customHeight="1">
      <c r="A63" s="505" t="s">
        <v>3798</v>
      </c>
      <c r="B63" s="473" t="s">
        <v>3799</v>
      </c>
      <c r="C63" s="473" t="s">
        <v>3800</v>
      </c>
      <c r="D63" s="474" t="s">
        <v>160</v>
      </c>
      <c r="E63" s="475">
        <v>41583.208333333336</v>
      </c>
      <c r="F63" s="475">
        <v>42564.74722222222</v>
      </c>
      <c r="G63" s="506" t="s">
        <v>35</v>
      </c>
      <c r="H63" s="506" t="s">
        <v>3801</v>
      </c>
      <c r="I63" s="506" t="s">
        <v>3802</v>
      </c>
      <c r="J63" s="506" t="s">
        <v>3803</v>
      </c>
      <c r="K63" s="506" t="s">
        <v>3804</v>
      </c>
      <c r="L63" s="507" t="s">
        <v>3805</v>
      </c>
      <c r="M63" s="506" t="s">
        <v>3806</v>
      </c>
      <c r="N63" s="507" t="s">
        <v>3807</v>
      </c>
      <c r="O63" s="507" t="s">
        <v>3808</v>
      </c>
      <c r="P63" s="507" t="s">
        <v>3809</v>
      </c>
      <c r="Q63" s="477"/>
      <c r="R63" s="477"/>
      <c r="S63" s="491" t="s">
        <v>47</v>
      </c>
      <c r="T63" s="478" t="str">
        <f t="shared" si="3"/>
        <v>Same Decision</v>
      </c>
      <c r="U63" s="479" t="str">
        <f t="shared" si="4"/>
        <v>#REF!</v>
      </c>
      <c r="V63" s="478" t="s">
        <v>53</v>
      </c>
      <c r="W63" s="480" t="s">
        <v>804</v>
      </c>
      <c r="X63" s="473" t="s">
        <v>592</v>
      </c>
      <c r="Y63" s="478" t="s">
        <v>50</v>
      </c>
      <c r="Z63" s="480" t="s">
        <v>804</v>
      </c>
      <c r="AA63" s="502">
        <v>0.0</v>
      </c>
      <c r="AB63" s="503"/>
      <c r="AC63" s="503"/>
      <c r="AD63" s="504" t="s">
        <v>804</v>
      </c>
      <c r="AE63" s="152"/>
      <c r="AF63" s="152"/>
      <c r="AG63" s="152"/>
      <c r="AH63" s="152"/>
      <c r="AI63" s="152"/>
    </row>
    <row r="64" ht="95.25" customHeight="1">
      <c r="A64" s="499" t="s">
        <v>3810</v>
      </c>
      <c r="B64" s="462" t="s">
        <v>3811</v>
      </c>
      <c r="C64" s="462" t="s">
        <v>833</v>
      </c>
      <c r="D64" s="463" t="s">
        <v>834</v>
      </c>
      <c r="E64" s="464">
        <v>41457.166666666664</v>
      </c>
      <c r="F64" s="464">
        <v>42564.75347222222</v>
      </c>
      <c r="G64" s="500" t="s">
        <v>35</v>
      </c>
      <c r="H64" s="500" t="s">
        <v>3812</v>
      </c>
      <c r="I64" s="500" t="s">
        <v>3813</v>
      </c>
      <c r="J64" s="500" t="s">
        <v>3814</v>
      </c>
      <c r="K64" s="500" t="s">
        <v>3815</v>
      </c>
      <c r="L64" s="501" t="s">
        <v>3816</v>
      </c>
      <c r="M64" s="500" t="s">
        <v>3817</v>
      </c>
      <c r="N64" s="501" t="s">
        <v>3818</v>
      </c>
      <c r="O64" s="501" t="s">
        <v>3819</v>
      </c>
      <c r="P64" s="501" t="s">
        <v>3820</v>
      </c>
      <c r="Q64" s="466"/>
      <c r="R64" s="466"/>
      <c r="S64" s="495" t="s">
        <v>47</v>
      </c>
      <c r="T64" s="467" t="str">
        <f t="shared" si="3"/>
        <v>Same Decision</v>
      </c>
      <c r="U64" s="468" t="str">
        <f t="shared" si="4"/>
        <v>#REF!</v>
      </c>
      <c r="V64" s="467" t="s">
        <v>53</v>
      </c>
      <c r="W64" s="469" t="s">
        <v>804</v>
      </c>
      <c r="X64" s="466" t="s">
        <v>592</v>
      </c>
      <c r="Y64" s="467" t="s">
        <v>50</v>
      </c>
      <c r="Z64" s="469" t="s">
        <v>804</v>
      </c>
      <c r="AA64" s="502">
        <v>0.0</v>
      </c>
      <c r="AB64" s="503"/>
      <c r="AC64" s="503"/>
      <c r="AD64" s="504" t="s">
        <v>3572</v>
      </c>
      <c r="AE64" s="152"/>
      <c r="AF64" s="152"/>
      <c r="AG64" s="152"/>
      <c r="AH64" s="152"/>
      <c r="AI64" s="152"/>
    </row>
    <row r="65" ht="95.25" customHeight="1">
      <c r="A65" s="505" t="s">
        <v>3821</v>
      </c>
      <c r="B65" s="473" t="s">
        <v>3822</v>
      </c>
      <c r="C65" s="473" t="s">
        <v>1403</v>
      </c>
      <c r="D65" s="474" t="s">
        <v>1159</v>
      </c>
      <c r="E65" s="475">
        <v>41583.208333333336</v>
      </c>
      <c r="F65" s="475">
        <v>42564.76875</v>
      </c>
      <c r="G65" s="506" t="s">
        <v>35</v>
      </c>
      <c r="H65" s="506" t="s">
        <v>3823</v>
      </c>
      <c r="I65" s="506" t="s">
        <v>3824</v>
      </c>
      <c r="J65" s="506" t="s">
        <v>3825</v>
      </c>
      <c r="K65" s="506" t="s">
        <v>3826</v>
      </c>
      <c r="L65" s="507" t="s">
        <v>3827</v>
      </c>
      <c r="M65" s="506" t="s">
        <v>3828</v>
      </c>
      <c r="N65" s="507" t="s">
        <v>3829</v>
      </c>
      <c r="O65" s="507" t="s">
        <v>3830</v>
      </c>
      <c r="P65" s="507" t="s">
        <v>3831</v>
      </c>
      <c r="Q65" s="477"/>
      <c r="R65" s="477"/>
      <c r="S65" s="491" t="s">
        <v>47</v>
      </c>
      <c r="T65" s="478" t="str">
        <f t="shared" si="3"/>
        <v>Same Decision</v>
      </c>
      <c r="U65" s="479" t="str">
        <f t="shared" si="4"/>
        <v>#REF!</v>
      </c>
      <c r="V65" s="478" t="s">
        <v>53</v>
      </c>
      <c r="W65" s="480" t="s">
        <v>804</v>
      </c>
      <c r="X65" s="473" t="s">
        <v>592</v>
      </c>
      <c r="Y65" s="478" t="s">
        <v>50</v>
      </c>
      <c r="Z65" s="480" t="s">
        <v>804</v>
      </c>
      <c r="AA65" s="502">
        <v>0.0</v>
      </c>
      <c r="AB65" s="503"/>
      <c r="AC65" s="503"/>
      <c r="AD65" s="504" t="s">
        <v>804</v>
      </c>
      <c r="AE65" s="152"/>
      <c r="AF65" s="152"/>
      <c r="AG65" s="152"/>
      <c r="AH65" s="152"/>
      <c r="AI65" s="152"/>
    </row>
    <row r="66" ht="95.25" customHeight="1">
      <c r="A66" s="499" t="s">
        <v>3832</v>
      </c>
      <c r="B66" s="462" t="s">
        <v>3833</v>
      </c>
      <c r="C66" s="462" t="s">
        <v>1959</v>
      </c>
      <c r="D66" s="463" t="s">
        <v>597</v>
      </c>
      <c r="E66" s="464">
        <v>41561.166666666664</v>
      </c>
      <c r="F66" s="464">
        <v>42658.430555555555</v>
      </c>
      <c r="G66" s="500" t="s">
        <v>59</v>
      </c>
      <c r="H66" s="500" t="s">
        <v>3834</v>
      </c>
      <c r="I66" s="500" t="s">
        <v>3835</v>
      </c>
      <c r="J66" s="500" t="s">
        <v>3836</v>
      </c>
      <c r="K66" s="500" t="s">
        <v>3837</v>
      </c>
      <c r="L66" s="501" t="s">
        <v>3838</v>
      </c>
      <c r="M66" s="500" t="s">
        <v>3839</v>
      </c>
      <c r="N66" s="501" t="s">
        <v>3840</v>
      </c>
      <c r="O66" s="501" t="s">
        <v>3841</v>
      </c>
      <c r="P66" s="501" t="s">
        <v>3842</v>
      </c>
      <c r="Q66" s="466"/>
      <c r="R66" s="466"/>
      <c r="S66" s="495" t="s">
        <v>47</v>
      </c>
      <c r="T66" s="467" t="str">
        <f t="shared" si="3"/>
        <v>Same Decision</v>
      </c>
      <c r="U66" s="468" t="str">
        <f t="shared" si="4"/>
        <v>#REF!</v>
      </c>
      <c r="V66" s="467" t="s">
        <v>53</v>
      </c>
      <c r="W66" s="469" t="s">
        <v>804</v>
      </c>
      <c r="X66" s="466" t="s">
        <v>592</v>
      </c>
      <c r="Y66" s="467" t="s">
        <v>50</v>
      </c>
      <c r="Z66" s="469" t="s">
        <v>804</v>
      </c>
      <c r="AA66" s="502">
        <v>0.0</v>
      </c>
      <c r="AB66" s="503"/>
      <c r="AC66" s="503"/>
      <c r="AD66" s="504" t="s">
        <v>804</v>
      </c>
      <c r="AE66" s="152"/>
      <c r="AF66" s="152"/>
      <c r="AG66" s="152"/>
      <c r="AH66" s="152"/>
      <c r="AI66" s="152"/>
    </row>
    <row r="67" ht="95.25" customHeight="1">
      <c r="A67" s="505" t="s">
        <v>3843</v>
      </c>
      <c r="B67" s="473" t="s">
        <v>3844</v>
      </c>
      <c r="C67" s="473" t="s">
        <v>1229</v>
      </c>
      <c r="D67" s="474" t="s">
        <v>120</v>
      </c>
      <c r="E67" s="475">
        <v>41408.166666666664</v>
      </c>
      <c r="F67" s="475">
        <v>43132.79305555556</v>
      </c>
      <c r="G67" s="506" t="s">
        <v>35</v>
      </c>
      <c r="H67" s="506" t="s">
        <v>3845</v>
      </c>
      <c r="I67" s="506" t="s">
        <v>3846</v>
      </c>
      <c r="J67" s="506" t="s">
        <v>62</v>
      </c>
      <c r="K67" s="506" t="s">
        <v>3847</v>
      </c>
      <c r="L67" s="507" t="s">
        <v>3848</v>
      </c>
      <c r="M67" s="506" t="s">
        <v>3846</v>
      </c>
      <c r="N67" s="507" t="s">
        <v>3849</v>
      </c>
      <c r="O67" s="507" t="s">
        <v>3850</v>
      </c>
      <c r="P67" s="507" t="s">
        <v>3851</v>
      </c>
      <c r="Q67" s="477"/>
      <c r="R67" s="477"/>
      <c r="S67" s="491" t="s">
        <v>47</v>
      </c>
      <c r="T67" s="478" t="str">
        <f t="shared" si="3"/>
        <v>Same Decision</v>
      </c>
      <c r="U67" s="479" t="str">
        <f t="shared" si="4"/>
        <v>#REF!</v>
      </c>
      <c r="V67" s="478" t="s">
        <v>53</v>
      </c>
      <c r="W67" s="480" t="s">
        <v>804</v>
      </c>
      <c r="X67" s="473" t="s">
        <v>592</v>
      </c>
      <c r="Y67" s="478" t="s">
        <v>50</v>
      </c>
      <c r="Z67" s="480" t="s">
        <v>804</v>
      </c>
      <c r="AA67" s="502">
        <v>0.0</v>
      </c>
      <c r="AB67" s="503"/>
      <c r="AC67" s="503"/>
      <c r="AD67" s="504" t="s">
        <v>804</v>
      </c>
      <c r="AE67" s="152"/>
      <c r="AF67" s="152"/>
      <c r="AG67" s="152"/>
      <c r="AH67" s="152"/>
      <c r="AI67" s="152"/>
    </row>
    <row r="68" ht="95.25" customHeight="1">
      <c r="A68" s="499" t="s">
        <v>3852</v>
      </c>
      <c r="B68" s="462" t="s">
        <v>3853</v>
      </c>
      <c r="C68" s="462" t="s">
        <v>3854</v>
      </c>
      <c r="D68" s="463" t="s">
        <v>148</v>
      </c>
      <c r="E68" s="464">
        <v>41604.208333333336</v>
      </c>
      <c r="F68" s="464">
        <v>42564.75486111111</v>
      </c>
      <c r="G68" s="500" t="s">
        <v>35</v>
      </c>
      <c r="H68" s="500" t="s">
        <v>3855</v>
      </c>
      <c r="I68" s="500" t="s">
        <v>3856</v>
      </c>
      <c r="J68" s="500" t="s">
        <v>3857</v>
      </c>
      <c r="K68" s="500" t="s">
        <v>3858</v>
      </c>
      <c r="L68" s="501" t="s">
        <v>3859</v>
      </c>
      <c r="M68" s="500" t="s">
        <v>3860</v>
      </c>
      <c r="N68" s="501" t="s">
        <v>3861</v>
      </c>
      <c r="O68" s="501" t="s">
        <v>3862</v>
      </c>
      <c r="P68" s="501" t="s">
        <v>3863</v>
      </c>
      <c r="Q68" s="466"/>
      <c r="R68" s="466"/>
      <c r="S68" s="495" t="s">
        <v>47</v>
      </c>
      <c r="T68" s="467" t="str">
        <f t="shared" si="3"/>
        <v>Same Decision</v>
      </c>
      <c r="U68" s="468" t="str">
        <f t="shared" si="4"/>
        <v>#REF!</v>
      </c>
      <c r="V68" s="467" t="s">
        <v>53</v>
      </c>
      <c r="W68" s="469" t="s">
        <v>804</v>
      </c>
      <c r="X68" s="466" t="s">
        <v>592</v>
      </c>
      <c r="Y68" s="467" t="s">
        <v>50</v>
      </c>
      <c r="Z68" s="469" t="s">
        <v>804</v>
      </c>
      <c r="AA68" s="502">
        <v>2.0</v>
      </c>
      <c r="AB68" s="503"/>
      <c r="AC68" s="503"/>
      <c r="AD68" s="504" t="s">
        <v>804</v>
      </c>
      <c r="AE68" s="152"/>
      <c r="AF68" s="152"/>
      <c r="AG68" s="152"/>
      <c r="AH68" s="152"/>
      <c r="AI68" s="152"/>
    </row>
    <row r="69" ht="95.25" customHeight="1">
      <c r="A69" s="524" t="s">
        <v>3864</v>
      </c>
      <c r="B69" s="525" t="s">
        <v>3865</v>
      </c>
      <c r="C69" s="525" t="s">
        <v>3866</v>
      </c>
      <c r="D69" s="526" t="s">
        <v>3148</v>
      </c>
      <c r="E69" s="525" t="s">
        <v>62</v>
      </c>
      <c r="F69" s="527">
        <v>43305.81180555555</v>
      </c>
      <c r="G69" s="525" t="s">
        <v>59</v>
      </c>
      <c r="H69" s="525" t="s">
        <v>3867</v>
      </c>
      <c r="I69" s="525" t="s">
        <v>3868</v>
      </c>
      <c r="J69" s="525" t="s">
        <v>3869</v>
      </c>
      <c r="K69" s="525" t="s">
        <v>3870</v>
      </c>
      <c r="L69" s="528" t="s">
        <v>3871</v>
      </c>
      <c r="M69" s="525" t="s">
        <v>3868</v>
      </c>
      <c r="N69" s="525" t="s">
        <v>3872</v>
      </c>
      <c r="O69" s="525" t="s">
        <v>3873</v>
      </c>
      <c r="P69" s="525" t="s">
        <v>3874</v>
      </c>
      <c r="Q69" s="525" t="s">
        <v>3875</v>
      </c>
      <c r="R69" s="525" t="s">
        <v>497</v>
      </c>
      <c r="S69" s="529"/>
      <c r="T69" s="530" t="str">
        <f t="shared" si="3"/>
        <v>Same Decision</v>
      </c>
      <c r="U69" s="530" t="str">
        <f t="shared" ref="U69:U76" si="5">IFS(X69=AA69,"Same Rationale", TRUE, "Different Rationale")</f>
        <v>Same Rationale</v>
      </c>
      <c r="V69" s="530" t="s">
        <v>524</v>
      </c>
      <c r="W69" s="531" t="s">
        <v>591</v>
      </c>
      <c r="X69" s="529"/>
      <c r="Y69" s="530" t="s">
        <v>50</v>
      </c>
      <c r="Z69" s="531" t="s">
        <v>591</v>
      </c>
      <c r="AA69" s="532">
        <v>0.0</v>
      </c>
      <c r="AB69" s="533" t="str">
        <f t="shared" ref="AB69:AB72" si="6">HYPERLINK("https://docs.google.com/document/d/1pSRoyrB8sXgVlZOkaxEcpRW3vl7yKjVe_ZJIhI7GlCg/edit","Emily's Protocol Word Doc")</f>
        <v>Emily's Protocol Word Doc</v>
      </c>
      <c r="AC69" s="534"/>
      <c r="AD69" s="535"/>
      <c r="AE69" s="533" t="s">
        <v>804</v>
      </c>
      <c r="AF69" s="152"/>
      <c r="AG69" s="152"/>
      <c r="AH69" s="152"/>
      <c r="AI69" s="152"/>
    </row>
    <row r="70" ht="95.25" customHeight="1">
      <c r="A70" s="472" t="s">
        <v>3876</v>
      </c>
      <c r="B70" s="473" t="s">
        <v>3877</v>
      </c>
      <c r="C70" s="473" t="s">
        <v>3878</v>
      </c>
      <c r="D70" s="474" t="s">
        <v>822</v>
      </c>
      <c r="E70" s="475">
        <v>43546.166666666664</v>
      </c>
      <c r="F70" s="475">
        <v>43546.77291666667</v>
      </c>
      <c r="G70" s="473" t="s">
        <v>59</v>
      </c>
      <c r="H70" s="473" t="s">
        <v>3879</v>
      </c>
      <c r="I70" s="473" t="s">
        <v>3880</v>
      </c>
      <c r="J70" s="473" t="s">
        <v>3881</v>
      </c>
      <c r="K70" s="473" t="s">
        <v>3882</v>
      </c>
      <c r="L70" s="476" t="s">
        <v>3883</v>
      </c>
      <c r="M70" s="473" t="s">
        <v>3884</v>
      </c>
      <c r="N70" s="473" t="s">
        <v>3885</v>
      </c>
      <c r="O70" s="473" t="s">
        <v>3886</v>
      </c>
      <c r="P70" s="473" t="s">
        <v>3887</v>
      </c>
      <c r="Q70" s="473" t="s">
        <v>3888</v>
      </c>
      <c r="R70" s="473" t="s">
        <v>86</v>
      </c>
      <c r="S70" s="477"/>
      <c r="T70" s="478" t="str">
        <f t="shared" si="3"/>
        <v>Same Decision</v>
      </c>
      <c r="U70" s="478" t="str">
        <f t="shared" si="5"/>
        <v>Same Rationale</v>
      </c>
      <c r="V70" s="478" t="s">
        <v>524</v>
      </c>
      <c r="W70" s="480" t="s">
        <v>591</v>
      </c>
      <c r="X70" s="477"/>
      <c r="Y70" s="478" t="s">
        <v>50</v>
      </c>
      <c r="Z70" s="480" t="s">
        <v>591</v>
      </c>
      <c r="AA70" s="536">
        <v>0.0</v>
      </c>
      <c r="AB70" s="537" t="str">
        <f t="shared" si="6"/>
        <v>Emily's Protocol Word Doc</v>
      </c>
      <c r="AC70" s="538"/>
      <c r="AD70" s="535"/>
      <c r="AE70" s="537" t="s">
        <v>3889</v>
      </c>
      <c r="AF70" s="152"/>
      <c r="AG70" s="152"/>
      <c r="AH70" s="152"/>
      <c r="AI70" s="152"/>
    </row>
    <row r="71" ht="95.25" customHeight="1">
      <c r="A71" s="461" t="s">
        <v>3890</v>
      </c>
      <c r="B71" s="462" t="s">
        <v>3891</v>
      </c>
      <c r="C71" s="462" t="s">
        <v>3892</v>
      </c>
      <c r="D71" s="463" t="s">
        <v>148</v>
      </c>
      <c r="E71" s="462" t="s">
        <v>62</v>
      </c>
      <c r="F71" s="464">
        <v>43566.78333333333</v>
      </c>
      <c r="G71" s="462" t="s">
        <v>808</v>
      </c>
      <c r="H71" s="462" t="s">
        <v>3893</v>
      </c>
      <c r="I71" s="462" t="s">
        <v>3894</v>
      </c>
      <c r="J71" s="462" t="s">
        <v>3895</v>
      </c>
      <c r="K71" s="462" t="s">
        <v>3896</v>
      </c>
      <c r="L71" s="465" t="s">
        <v>3897</v>
      </c>
      <c r="M71" s="462" t="s">
        <v>3898</v>
      </c>
      <c r="N71" s="462" t="s">
        <v>3899</v>
      </c>
      <c r="O71" s="462" t="s">
        <v>3900</v>
      </c>
      <c r="P71" s="462" t="s">
        <v>3901</v>
      </c>
      <c r="Q71" s="462" t="s">
        <v>62</v>
      </c>
      <c r="R71" s="462" t="s">
        <v>62</v>
      </c>
      <c r="S71" s="466"/>
      <c r="T71" s="467" t="str">
        <f t="shared" si="3"/>
        <v>Same Decision</v>
      </c>
      <c r="U71" s="467" t="str">
        <f t="shared" si="5"/>
        <v>Different Rationale</v>
      </c>
      <c r="V71" s="467" t="s">
        <v>524</v>
      </c>
      <c r="W71" s="469" t="s">
        <v>591</v>
      </c>
      <c r="X71" s="466"/>
      <c r="Y71" s="467" t="s">
        <v>50</v>
      </c>
      <c r="Z71" s="469" t="s">
        <v>591</v>
      </c>
      <c r="AA71" s="539">
        <v>2.0</v>
      </c>
      <c r="AB71" s="540" t="str">
        <f t="shared" si="6"/>
        <v>Emily's Protocol Word Doc</v>
      </c>
      <c r="AC71" s="534"/>
      <c r="AD71" s="535"/>
      <c r="AE71" s="540" t="s">
        <v>804</v>
      </c>
      <c r="AF71" s="152"/>
      <c r="AG71" s="152"/>
      <c r="AH71" s="152"/>
      <c r="AI71" s="152"/>
    </row>
    <row r="72" ht="95.25" customHeight="1">
      <c r="A72" s="472" t="s">
        <v>3902</v>
      </c>
      <c r="B72" s="473" t="s">
        <v>3903</v>
      </c>
      <c r="C72" s="473" t="s">
        <v>3904</v>
      </c>
      <c r="D72" s="474" t="s">
        <v>834</v>
      </c>
      <c r="E72" s="475" t="s">
        <v>62</v>
      </c>
      <c r="F72" s="475">
        <v>43678.55416666667</v>
      </c>
      <c r="G72" s="473" t="s">
        <v>59</v>
      </c>
      <c r="H72" s="473" t="s">
        <v>3905</v>
      </c>
      <c r="I72" s="473" t="s">
        <v>3906</v>
      </c>
      <c r="J72" s="473" t="s">
        <v>3907</v>
      </c>
      <c r="K72" s="473" t="s">
        <v>3908</v>
      </c>
      <c r="L72" s="476" t="s">
        <v>3909</v>
      </c>
      <c r="M72" s="473" t="s">
        <v>3910</v>
      </c>
      <c r="N72" s="473" t="s">
        <v>3911</v>
      </c>
      <c r="O72" s="473" t="s">
        <v>3912</v>
      </c>
      <c r="P72" s="473" t="s">
        <v>3913</v>
      </c>
      <c r="Q72" s="473" t="s">
        <v>62</v>
      </c>
      <c r="R72" s="473" t="s">
        <v>62</v>
      </c>
      <c r="S72" s="477"/>
      <c r="T72" s="478" t="str">
        <f t="shared" si="3"/>
        <v>Same Decision</v>
      </c>
      <c r="U72" s="478" t="str">
        <f t="shared" si="5"/>
        <v>Same Rationale</v>
      </c>
      <c r="V72" s="478" t="s">
        <v>524</v>
      </c>
      <c r="W72" s="480" t="s">
        <v>591</v>
      </c>
      <c r="X72" s="477"/>
      <c r="Y72" s="478" t="s">
        <v>50</v>
      </c>
      <c r="Z72" s="480" t="s">
        <v>591</v>
      </c>
      <c r="AA72" s="536">
        <v>0.0</v>
      </c>
      <c r="AB72" s="537" t="str">
        <f t="shared" si="6"/>
        <v>Emily's Protocol Word Doc</v>
      </c>
      <c r="AC72" s="541"/>
      <c r="AD72" s="542"/>
      <c r="AE72" s="537" t="s">
        <v>804</v>
      </c>
      <c r="AF72" s="152"/>
      <c r="AG72" s="152"/>
      <c r="AH72" s="152"/>
      <c r="AI72" s="152"/>
    </row>
    <row r="73" ht="95.25" customHeight="1">
      <c r="A73" s="543" t="s">
        <v>3914</v>
      </c>
      <c r="B73" s="544" t="s">
        <v>3915</v>
      </c>
      <c r="C73" s="544" t="s">
        <v>3916</v>
      </c>
      <c r="D73" s="545" t="s">
        <v>120</v>
      </c>
      <c r="E73" s="546">
        <v>43602.166666666664</v>
      </c>
      <c r="F73" s="546">
        <v>43602.791666666664</v>
      </c>
      <c r="G73" s="547" t="s">
        <v>35</v>
      </c>
      <c r="H73" s="547" t="s">
        <v>3917</v>
      </c>
      <c r="I73" s="547" t="s">
        <v>3918</v>
      </c>
      <c r="J73" s="547" t="s">
        <v>3919</v>
      </c>
      <c r="K73" s="547" t="s">
        <v>3920</v>
      </c>
      <c r="L73" s="548" t="s">
        <v>3921</v>
      </c>
      <c r="M73" s="547" t="s">
        <v>3922</v>
      </c>
      <c r="N73" s="547" t="s">
        <v>3923</v>
      </c>
      <c r="O73" s="547" t="s">
        <v>3924</v>
      </c>
      <c r="P73" s="549" t="s">
        <v>3925</v>
      </c>
      <c r="Q73" s="550"/>
      <c r="R73" s="551"/>
      <c r="S73" s="552" t="s">
        <v>47</v>
      </c>
      <c r="T73" s="553" t="str">
        <f t="shared" si="3"/>
        <v>Same Decision</v>
      </c>
      <c r="U73" s="553" t="str">
        <f t="shared" si="5"/>
        <v>Different Rationale</v>
      </c>
      <c r="V73" s="553" t="s">
        <v>53</v>
      </c>
      <c r="W73" s="554" t="s">
        <v>591</v>
      </c>
      <c r="X73" s="544" t="s">
        <v>116</v>
      </c>
      <c r="Y73" s="553" t="s">
        <v>50</v>
      </c>
      <c r="Z73" s="554" t="s">
        <v>591</v>
      </c>
      <c r="AA73" s="555">
        <v>0.0</v>
      </c>
      <c r="AB73" s="551"/>
      <c r="AC73" s="556" t="s">
        <v>3926</v>
      </c>
      <c r="AD73" s="557" t="str">
        <f t="shared" ref="AD73:AD74" si="7">HYPERLINK("https://docs.google.com/document/d/1irupaMaqNofvPKuZ5tOdJEK468Js5DCkevhMNBv_Ixo/edit#","Sarah's Review Doc.")</f>
        <v>Sarah's Review Doc.</v>
      </c>
      <c r="AE73" s="540" t="s">
        <v>3927</v>
      </c>
      <c r="AF73" s="152"/>
      <c r="AG73" s="152"/>
      <c r="AH73" s="152"/>
      <c r="AI73" s="152"/>
    </row>
    <row r="74" ht="95.25" customHeight="1">
      <c r="A74" s="499" t="s">
        <v>3928</v>
      </c>
      <c r="B74" s="462" t="s">
        <v>3929</v>
      </c>
      <c r="C74" s="462" t="s">
        <v>57</v>
      </c>
      <c r="D74" s="463" t="s">
        <v>58</v>
      </c>
      <c r="E74" s="464" t="s">
        <v>62</v>
      </c>
      <c r="F74" s="464">
        <v>41841.45138888889</v>
      </c>
      <c r="G74" s="500" t="s">
        <v>35</v>
      </c>
      <c r="H74" s="500" t="s">
        <v>3930</v>
      </c>
      <c r="I74" s="500" t="s">
        <v>3931</v>
      </c>
      <c r="J74" s="500" t="s">
        <v>62</v>
      </c>
      <c r="K74" s="500" t="s">
        <v>3932</v>
      </c>
      <c r="L74" s="501" t="s">
        <v>3933</v>
      </c>
      <c r="M74" s="500" t="s">
        <v>3934</v>
      </c>
      <c r="N74" s="500" t="s">
        <v>3935</v>
      </c>
      <c r="O74" s="500" t="s">
        <v>3936</v>
      </c>
      <c r="P74" s="500" t="s">
        <v>3937</v>
      </c>
      <c r="Q74" s="542"/>
      <c r="R74" s="542"/>
      <c r="S74" s="495" t="s">
        <v>47</v>
      </c>
      <c r="T74" s="467" t="str">
        <f t="shared" si="3"/>
        <v>Same Decision</v>
      </c>
      <c r="U74" s="467" t="str">
        <f t="shared" si="5"/>
        <v>Different Rationale</v>
      </c>
      <c r="V74" s="467" t="s">
        <v>53</v>
      </c>
      <c r="W74" s="469" t="s">
        <v>591</v>
      </c>
      <c r="X74" s="462" t="s">
        <v>592</v>
      </c>
      <c r="Y74" s="467" t="s">
        <v>50</v>
      </c>
      <c r="Z74" s="469" t="s">
        <v>591</v>
      </c>
      <c r="AA74" s="539">
        <v>0.0</v>
      </c>
      <c r="AB74" s="466"/>
      <c r="AC74" s="466"/>
      <c r="AD74" s="540" t="str">
        <f t="shared" si="7"/>
        <v>Sarah's Review Doc.</v>
      </c>
      <c r="AE74" s="558" t="s">
        <v>804</v>
      </c>
      <c r="AF74" s="152"/>
      <c r="AG74" s="152"/>
      <c r="AH74" s="152"/>
      <c r="AI74" s="152"/>
    </row>
    <row r="75" ht="95.25" customHeight="1">
      <c r="A75" s="57" t="s">
        <v>3938</v>
      </c>
      <c r="B75" s="525" t="s">
        <v>3939</v>
      </c>
      <c r="C75" s="531" t="s">
        <v>3940</v>
      </c>
      <c r="D75" s="559" t="s">
        <v>120</v>
      </c>
      <c r="E75" s="560">
        <v>41598.208333333336</v>
      </c>
      <c r="F75" s="560">
        <v>43623.615277777775</v>
      </c>
      <c r="G75" s="531" t="s">
        <v>35</v>
      </c>
      <c r="H75" s="531" t="s">
        <v>3941</v>
      </c>
      <c r="I75" s="531" t="s">
        <v>3942</v>
      </c>
      <c r="J75" s="531" t="s">
        <v>3943</v>
      </c>
      <c r="K75" s="531" t="s">
        <v>3944</v>
      </c>
      <c r="L75" s="531" t="s">
        <v>3945</v>
      </c>
      <c r="M75" s="531" t="s">
        <v>3942</v>
      </c>
      <c r="N75" s="531" t="s">
        <v>3946</v>
      </c>
      <c r="O75" s="531" t="s">
        <v>3947</v>
      </c>
      <c r="P75" s="531" t="s">
        <v>3948</v>
      </c>
      <c r="Q75" s="527" t="s">
        <v>3949</v>
      </c>
      <c r="R75" s="527" t="s">
        <v>3950</v>
      </c>
      <c r="S75" s="561" t="s">
        <v>47</v>
      </c>
      <c r="T75" s="530" t="str">
        <f t="shared" si="3"/>
        <v>Diff. Decisions</v>
      </c>
      <c r="U75" s="562" t="str">
        <f t="shared" si="5"/>
        <v>Same Rationale</v>
      </c>
      <c r="V75" s="530" t="s">
        <v>50</v>
      </c>
      <c r="W75" s="531" t="s">
        <v>804</v>
      </c>
      <c r="X75" s="529"/>
      <c r="Y75" s="530" t="s">
        <v>53</v>
      </c>
      <c r="Z75" s="531" t="s">
        <v>591</v>
      </c>
      <c r="AA75" s="532">
        <v>0.0</v>
      </c>
      <c r="AB75" s="533" t="str">
        <f t="shared" ref="AB75:AB77" si="8">HYPERLINK("https://docs.google.com/document/d/1vgJGancMRWOC5fpG_XZKlmvZ036cG_5jw0TJteY-90E/edit","Brian's Review Sheet")</f>
        <v>Brian's Review Sheet</v>
      </c>
      <c r="AC75" s="534"/>
      <c r="AD75" s="535"/>
      <c r="AE75" s="563" t="s">
        <v>804</v>
      </c>
      <c r="AF75" s="152"/>
      <c r="AG75" s="152"/>
      <c r="AH75" s="152"/>
      <c r="AI75" s="152"/>
    </row>
    <row r="76" ht="95.25" customHeight="1">
      <c r="A76" s="487" t="s">
        <v>3951</v>
      </c>
      <c r="B76" s="473" t="s">
        <v>3952</v>
      </c>
      <c r="C76" s="480" t="s">
        <v>3953</v>
      </c>
      <c r="D76" s="488" t="s">
        <v>859</v>
      </c>
      <c r="E76" s="489">
        <v>41810.166666666664</v>
      </c>
      <c r="F76" s="489">
        <v>42907.430555555555</v>
      </c>
      <c r="G76" s="480" t="s">
        <v>59</v>
      </c>
      <c r="H76" s="480" t="s">
        <v>3954</v>
      </c>
      <c r="I76" s="480" t="s">
        <v>3200</v>
      </c>
      <c r="J76" s="480" t="s">
        <v>62</v>
      </c>
      <c r="K76" s="480" t="s">
        <v>3955</v>
      </c>
      <c r="L76" s="480" t="s">
        <v>3956</v>
      </c>
      <c r="M76" s="480" t="s">
        <v>3957</v>
      </c>
      <c r="N76" s="480" t="s">
        <v>3958</v>
      </c>
      <c r="O76" s="480" t="s">
        <v>3959</v>
      </c>
      <c r="P76" s="480" t="s">
        <v>3960</v>
      </c>
      <c r="Q76" s="475" t="s">
        <v>3961</v>
      </c>
      <c r="R76" s="475" t="s">
        <v>144</v>
      </c>
      <c r="S76" s="491" t="s">
        <v>47</v>
      </c>
      <c r="T76" s="478" t="str">
        <f t="shared" si="3"/>
        <v>Diff. Decisions</v>
      </c>
      <c r="U76" s="564" t="str">
        <f t="shared" si="5"/>
        <v>Different Rationale</v>
      </c>
      <c r="V76" s="478" t="s">
        <v>50</v>
      </c>
      <c r="W76" s="480" t="s">
        <v>804</v>
      </c>
      <c r="X76" s="477"/>
      <c r="Y76" s="478" t="s">
        <v>53</v>
      </c>
      <c r="Z76" s="480" t="s">
        <v>591</v>
      </c>
      <c r="AA76" s="536">
        <v>1.0</v>
      </c>
      <c r="AB76" s="537" t="str">
        <f t="shared" si="8"/>
        <v>Brian's Review Sheet</v>
      </c>
      <c r="AC76" s="538"/>
      <c r="AD76" s="535"/>
      <c r="AE76" s="565" t="s">
        <v>804</v>
      </c>
      <c r="AF76" s="152"/>
      <c r="AG76" s="152"/>
      <c r="AH76" s="152"/>
      <c r="AI76" s="152"/>
    </row>
    <row r="77" ht="95.25" customHeight="1">
      <c r="A77" s="492" t="s">
        <v>3962</v>
      </c>
      <c r="B77" s="462" t="s">
        <v>3963</v>
      </c>
      <c r="C77" s="469" t="s">
        <v>3964</v>
      </c>
      <c r="D77" s="493" t="s">
        <v>241</v>
      </c>
      <c r="E77" s="494">
        <v>42627.166666666664</v>
      </c>
      <c r="F77" s="494">
        <v>43636.4375</v>
      </c>
      <c r="G77" s="469" t="s">
        <v>35</v>
      </c>
      <c r="H77" s="469" t="s">
        <v>3965</v>
      </c>
      <c r="I77" s="469" t="s">
        <v>3966</v>
      </c>
      <c r="J77" s="469" t="s">
        <v>3967</v>
      </c>
      <c r="K77" s="469" t="s">
        <v>3968</v>
      </c>
      <c r="L77" s="469" t="s">
        <v>3969</v>
      </c>
      <c r="M77" s="469" t="s">
        <v>3970</v>
      </c>
      <c r="N77" s="469" t="s">
        <v>3971</v>
      </c>
      <c r="O77" s="469" t="s">
        <v>3972</v>
      </c>
      <c r="P77" s="469" t="s">
        <v>3973</v>
      </c>
      <c r="Q77" s="464" t="s">
        <v>3974</v>
      </c>
      <c r="R77" s="464" t="s">
        <v>3975</v>
      </c>
      <c r="S77" s="495" t="s">
        <v>47</v>
      </c>
      <c r="T77" s="467" t="str">
        <f>IFS(W83=Z83,"Same Decision", TRUE, "Diff. Decisions")</f>
        <v>Diff. Decisions</v>
      </c>
      <c r="U77" s="467" t="str">
        <f>IFS(X83=AA83,"Same Rationale", TRUE, "Different Rationale")</f>
        <v>Same Rationale</v>
      </c>
      <c r="V77" s="467" t="s">
        <v>50</v>
      </c>
      <c r="W77" s="469" t="s">
        <v>591</v>
      </c>
      <c r="X77" s="466"/>
      <c r="Y77" s="467" t="s">
        <v>53</v>
      </c>
      <c r="Z77" s="469" t="s">
        <v>804</v>
      </c>
      <c r="AA77" s="539" t="s">
        <v>3976</v>
      </c>
      <c r="AB77" s="498" t="str">
        <f t="shared" si="8"/>
        <v>Brian's Review Sheet</v>
      </c>
      <c r="AC77" s="566"/>
      <c r="AD77" s="466"/>
      <c r="AE77" s="540" t="s">
        <v>804</v>
      </c>
      <c r="AF77" s="152"/>
      <c r="AG77" s="152"/>
      <c r="AH77" s="152"/>
      <c r="AI77" s="152"/>
    </row>
    <row r="78" ht="95.25" customHeight="1">
      <c r="A78" s="499" t="s">
        <v>3977</v>
      </c>
      <c r="B78" s="462" t="s">
        <v>3978</v>
      </c>
      <c r="C78" s="462" t="s">
        <v>3979</v>
      </c>
      <c r="D78" s="463" t="s">
        <v>120</v>
      </c>
      <c r="E78" s="464">
        <v>42979.166666666664</v>
      </c>
      <c r="F78" s="464">
        <v>43180.82361111111</v>
      </c>
      <c r="G78" s="500" t="s">
        <v>59</v>
      </c>
      <c r="H78" s="500" t="s">
        <v>3980</v>
      </c>
      <c r="I78" s="500" t="s">
        <v>3981</v>
      </c>
      <c r="J78" s="500" t="s">
        <v>3982</v>
      </c>
      <c r="K78" s="500" t="s">
        <v>3983</v>
      </c>
      <c r="L78" s="501" t="s">
        <v>3984</v>
      </c>
      <c r="M78" s="500" t="s">
        <v>3985</v>
      </c>
      <c r="N78" s="500" t="s">
        <v>3986</v>
      </c>
      <c r="O78" s="500" t="s">
        <v>3987</v>
      </c>
      <c r="P78" s="567" t="s">
        <v>3988</v>
      </c>
      <c r="Q78" s="568"/>
      <c r="R78" s="466"/>
      <c r="S78" s="495" t="s">
        <v>47</v>
      </c>
      <c r="T78" s="467" t="str">
        <f t="shared" ref="T78:T82" si="9">IFS(W78=Z78,"Same Decision", TRUE, "Diff. Decisions")</f>
        <v>Diff. Decisions</v>
      </c>
      <c r="U78" s="569" t="str">
        <f t="shared" ref="U78:U82" si="10">IFS(X78=AA78,"Same Rationale", TRUE, "Different Rationale")</f>
        <v>Different Rationale</v>
      </c>
      <c r="V78" s="467" t="s">
        <v>53</v>
      </c>
      <c r="W78" s="469" t="s">
        <v>591</v>
      </c>
      <c r="X78" s="462" t="s">
        <v>592</v>
      </c>
      <c r="Y78" s="467" t="s">
        <v>50</v>
      </c>
      <c r="Z78" s="469" t="s">
        <v>804</v>
      </c>
      <c r="AA78" s="539">
        <v>0.0</v>
      </c>
      <c r="AB78" s="466"/>
      <c r="AC78" s="558" t="s">
        <v>3989</v>
      </c>
      <c r="AD78" s="540" t="str">
        <f t="shared" ref="AD78:AD79" si="11">HYPERLINK("https://docs.google.com/document/d/1irupaMaqNofvPKuZ5tOdJEK468Js5DCkevhMNBv_Ixo/edit#","Sarah's Review Doc.")</f>
        <v>Sarah's Review Doc.</v>
      </c>
      <c r="AE78" s="540" t="s">
        <v>804</v>
      </c>
      <c r="AF78" s="152"/>
      <c r="AG78" s="152"/>
      <c r="AH78" s="152"/>
      <c r="AI78" s="152"/>
    </row>
    <row r="79" ht="95.25" customHeight="1">
      <c r="A79" s="505" t="s">
        <v>3990</v>
      </c>
      <c r="B79" s="473" t="s">
        <v>3991</v>
      </c>
      <c r="C79" s="473" t="s">
        <v>426</v>
      </c>
      <c r="D79" s="474" t="s">
        <v>120</v>
      </c>
      <c r="E79" s="475">
        <v>41555.166666666664</v>
      </c>
      <c r="F79" s="475">
        <v>43413.666666666664</v>
      </c>
      <c r="G79" s="506" t="s">
        <v>59</v>
      </c>
      <c r="H79" s="506" t="s">
        <v>3992</v>
      </c>
      <c r="I79" s="506" t="s">
        <v>3993</v>
      </c>
      <c r="J79" s="506" t="s">
        <v>3994</v>
      </c>
      <c r="K79" s="506" t="s">
        <v>3995</v>
      </c>
      <c r="L79" s="507" t="s">
        <v>3996</v>
      </c>
      <c r="M79" s="506" t="s">
        <v>3997</v>
      </c>
      <c r="N79" s="506" t="s">
        <v>3998</v>
      </c>
      <c r="O79" s="506" t="s">
        <v>3999</v>
      </c>
      <c r="P79" s="570" t="s">
        <v>4000</v>
      </c>
      <c r="Q79" s="571"/>
      <c r="R79" s="477"/>
      <c r="S79" s="491" t="s">
        <v>47</v>
      </c>
      <c r="T79" s="478" t="str">
        <f t="shared" si="9"/>
        <v>Diff. Decisions</v>
      </c>
      <c r="U79" s="564" t="str">
        <f t="shared" si="10"/>
        <v>Same Rationale</v>
      </c>
      <c r="V79" s="478" t="s">
        <v>53</v>
      </c>
      <c r="W79" s="480" t="s">
        <v>591</v>
      </c>
      <c r="X79" s="477"/>
      <c r="Y79" s="478" t="s">
        <v>50</v>
      </c>
      <c r="Z79" s="480" t="s">
        <v>804</v>
      </c>
      <c r="AA79" s="536">
        <v>0.0</v>
      </c>
      <c r="AB79" s="572" t="s">
        <v>4001</v>
      </c>
      <c r="AC79" s="477"/>
      <c r="AD79" s="537" t="str">
        <f t="shared" si="11"/>
        <v>Sarah's Review Doc.</v>
      </c>
      <c r="AE79" s="537" t="s">
        <v>804</v>
      </c>
      <c r="AF79" s="152"/>
      <c r="AG79" s="152"/>
      <c r="AH79" s="152"/>
      <c r="AI79" s="152"/>
    </row>
    <row r="80" ht="95.25" customHeight="1">
      <c r="A80" s="499" t="s">
        <v>4002</v>
      </c>
      <c r="B80" s="462" t="s">
        <v>4003</v>
      </c>
      <c r="C80" s="462" t="s">
        <v>4004</v>
      </c>
      <c r="D80" s="463" t="s">
        <v>2109</v>
      </c>
      <c r="E80" s="464">
        <v>41779.166666666664</v>
      </c>
      <c r="F80" s="464">
        <v>42876.430555555555</v>
      </c>
      <c r="G80" s="500" t="s">
        <v>59</v>
      </c>
      <c r="H80" s="500" t="s">
        <v>4005</v>
      </c>
      <c r="I80" s="500" t="s">
        <v>4006</v>
      </c>
      <c r="J80" s="500" t="s">
        <v>4007</v>
      </c>
      <c r="K80" s="500" t="s">
        <v>4008</v>
      </c>
      <c r="L80" s="501" t="s">
        <v>4009</v>
      </c>
      <c r="M80" s="500" t="s">
        <v>4010</v>
      </c>
      <c r="N80" s="500" t="s">
        <v>4011</v>
      </c>
      <c r="O80" s="500" t="s">
        <v>4012</v>
      </c>
      <c r="P80" s="567" t="s">
        <v>4013</v>
      </c>
      <c r="Q80" s="568"/>
      <c r="R80" s="466"/>
      <c r="S80" s="495" t="s">
        <v>47</v>
      </c>
      <c r="T80" s="467" t="str">
        <f t="shared" si="9"/>
        <v>Diff. Decisions</v>
      </c>
      <c r="U80" s="569" t="str">
        <f t="shared" si="10"/>
        <v>Same Rationale</v>
      </c>
      <c r="V80" s="467" t="s">
        <v>50</v>
      </c>
      <c r="W80" s="469" t="s">
        <v>591</v>
      </c>
      <c r="X80" s="466"/>
      <c r="Y80" s="467" t="s">
        <v>53</v>
      </c>
      <c r="Z80" s="469" t="s">
        <v>804</v>
      </c>
      <c r="AA80" s="539">
        <v>0.0</v>
      </c>
      <c r="AB80" s="466"/>
      <c r="AC80" s="558" t="s">
        <v>4014</v>
      </c>
      <c r="AD80" s="540" t="str">
        <f t="shared" ref="AD80:AD82" si="12">HYPERLINK("https://docs.google.com/document/d/1SqHqXiZifDxJF3Q_hn9AHVVB6UEww_OdQXmPiKTqn1I/edit","Protocol Discussion sheet")</f>
        <v>Protocol Discussion sheet</v>
      </c>
      <c r="AE80" s="540" t="s">
        <v>804</v>
      </c>
      <c r="AF80" s="152"/>
      <c r="AG80" s="152"/>
      <c r="AH80" s="152"/>
      <c r="AI80" s="152"/>
    </row>
    <row r="81" ht="95.25" customHeight="1">
      <c r="A81" s="505" t="s">
        <v>4015</v>
      </c>
      <c r="B81" s="473" t="s">
        <v>4016</v>
      </c>
      <c r="C81" s="473" t="s">
        <v>4017</v>
      </c>
      <c r="D81" s="474" t="s">
        <v>677</v>
      </c>
      <c r="E81" s="475">
        <v>43434.208333333336</v>
      </c>
      <c r="F81" s="475">
        <v>43636.438888888886</v>
      </c>
      <c r="G81" s="506" t="s">
        <v>35</v>
      </c>
      <c r="H81" s="506" t="s">
        <v>4018</v>
      </c>
      <c r="I81" s="506" t="s">
        <v>4019</v>
      </c>
      <c r="J81" s="506" t="s">
        <v>62</v>
      </c>
      <c r="K81" s="506" t="s">
        <v>4020</v>
      </c>
      <c r="L81" s="507" t="s">
        <v>4021</v>
      </c>
      <c r="M81" s="506" t="s">
        <v>4022</v>
      </c>
      <c r="N81" s="506" t="s">
        <v>4023</v>
      </c>
      <c r="O81" s="506" t="s">
        <v>4024</v>
      </c>
      <c r="P81" s="570" t="s">
        <v>4025</v>
      </c>
      <c r="Q81" s="571"/>
      <c r="R81" s="477"/>
      <c r="S81" s="491" t="s">
        <v>47</v>
      </c>
      <c r="T81" s="478" t="str">
        <f t="shared" si="9"/>
        <v>Diff. Decisions</v>
      </c>
      <c r="U81" s="564" t="str">
        <f t="shared" si="10"/>
        <v>Different Rationale</v>
      </c>
      <c r="V81" s="478" t="s">
        <v>50</v>
      </c>
      <c r="W81" s="480" t="s">
        <v>591</v>
      </c>
      <c r="X81" s="477"/>
      <c r="Y81" s="478" t="s">
        <v>53</v>
      </c>
      <c r="Z81" s="480" t="s">
        <v>804</v>
      </c>
      <c r="AA81" s="536" t="s">
        <v>4026</v>
      </c>
      <c r="AB81" s="477"/>
      <c r="AC81" s="477"/>
      <c r="AD81" s="537" t="str">
        <f t="shared" si="12"/>
        <v>Protocol Discussion sheet</v>
      </c>
      <c r="AE81" s="537" t="s">
        <v>804</v>
      </c>
      <c r="AF81" s="152"/>
      <c r="AG81" s="152"/>
      <c r="AH81" s="152"/>
      <c r="AI81" s="152"/>
    </row>
    <row r="82" ht="95.25" customHeight="1">
      <c r="A82" s="499" t="s">
        <v>4027</v>
      </c>
      <c r="B82" s="462" t="s">
        <v>4028</v>
      </c>
      <c r="C82" s="462" t="s">
        <v>1556</v>
      </c>
      <c r="D82" s="463" t="s">
        <v>1557</v>
      </c>
      <c r="E82" s="464">
        <v>41933.166666666664</v>
      </c>
      <c r="F82" s="464">
        <v>42564.78611111111</v>
      </c>
      <c r="G82" s="500" t="s">
        <v>35</v>
      </c>
      <c r="H82" s="500" t="s">
        <v>4029</v>
      </c>
      <c r="I82" s="500" t="s">
        <v>4030</v>
      </c>
      <c r="J82" s="500" t="s">
        <v>62</v>
      </c>
      <c r="K82" s="500" t="s">
        <v>4031</v>
      </c>
      <c r="L82" s="501" t="s">
        <v>4032</v>
      </c>
      <c r="M82" s="500" t="s">
        <v>4033</v>
      </c>
      <c r="N82" s="500" t="s">
        <v>4034</v>
      </c>
      <c r="O82" s="500" t="s">
        <v>4035</v>
      </c>
      <c r="P82" s="567" t="s">
        <v>4036</v>
      </c>
      <c r="Q82" s="568"/>
      <c r="R82" s="466"/>
      <c r="S82" s="495" t="s">
        <v>47</v>
      </c>
      <c r="T82" s="467" t="str">
        <f t="shared" si="9"/>
        <v>Diff. Decisions</v>
      </c>
      <c r="U82" s="569" t="str">
        <f t="shared" si="10"/>
        <v>Different Rationale</v>
      </c>
      <c r="V82" s="467" t="s">
        <v>50</v>
      </c>
      <c r="W82" s="469" t="s">
        <v>591</v>
      </c>
      <c r="X82" s="466"/>
      <c r="Y82" s="467" t="s">
        <v>53</v>
      </c>
      <c r="Z82" s="469" t="s">
        <v>804</v>
      </c>
      <c r="AA82" s="539" t="s">
        <v>4037</v>
      </c>
      <c r="AB82" s="466"/>
      <c r="AC82" s="466"/>
      <c r="AD82" s="540" t="str">
        <f t="shared" si="12"/>
        <v>Protocol Discussion sheet</v>
      </c>
      <c r="AE82" s="540" t="s">
        <v>804</v>
      </c>
      <c r="AF82" s="152"/>
      <c r="AG82" s="152"/>
      <c r="AH82" s="152"/>
      <c r="AI82" s="152"/>
    </row>
    <row r="83" ht="95.25" customHeight="1">
      <c r="A83" s="182" t="s">
        <v>793</v>
      </c>
      <c r="B83" s="183" t="s">
        <v>794</v>
      </c>
      <c r="C83" s="183" t="s">
        <v>795</v>
      </c>
      <c r="D83" s="184" t="s">
        <v>120</v>
      </c>
      <c r="E83" s="185">
        <v>41498.166666666664</v>
      </c>
      <c r="F83" s="185">
        <v>43447.61944444444</v>
      </c>
      <c r="G83" s="186" t="s">
        <v>35</v>
      </c>
      <c r="H83" s="186" t="s">
        <v>796</v>
      </c>
      <c r="I83" s="186" t="s">
        <v>797</v>
      </c>
      <c r="J83" s="186" t="s">
        <v>62</v>
      </c>
      <c r="K83" s="186" t="s">
        <v>798</v>
      </c>
      <c r="L83" s="187" t="s">
        <v>799</v>
      </c>
      <c r="M83" s="186" t="s">
        <v>800</v>
      </c>
      <c r="N83" s="187" t="s">
        <v>801</v>
      </c>
      <c r="O83" s="187" t="s">
        <v>802</v>
      </c>
      <c r="P83" s="187" t="s">
        <v>803</v>
      </c>
      <c r="Q83" s="238"/>
      <c r="R83" s="238"/>
      <c r="S83" s="189" t="s">
        <v>47</v>
      </c>
      <c r="T83" s="190" t="str">
        <f>IFS(#REF!=#REF!,"Same Decision", TRUE, "Diff. Decisions")</f>
        <v>#REF!</v>
      </c>
      <c r="U83" s="239" t="str">
        <f>IFS(X83=#REF!,"Same Rationale", TRUE, "Different Rationale")</f>
        <v>#REF!</v>
      </c>
      <c r="V83" s="190" t="s">
        <v>50</v>
      </c>
      <c r="W83" s="191">
        <v>3.0</v>
      </c>
      <c r="X83" s="194"/>
      <c r="Y83" s="240"/>
      <c r="Z83" s="190"/>
      <c r="AA83" s="191"/>
      <c r="AB83" s="203" t="s">
        <v>4038</v>
      </c>
      <c r="AC83" s="188"/>
      <c r="AD83" s="240"/>
      <c r="AE83" s="241"/>
      <c r="AF83" s="242" t="s">
        <v>51</v>
      </c>
      <c r="AG83" s="152"/>
      <c r="AH83" s="152"/>
      <c r="AI83" s="152"/>
      <c r="BH83" s="145" t="s">
        <v>3927</v>
      </c>
      <c r="BI83" s="508"/>
      <c r="BJ83" s="508"/>
    </row>
    <row r="84" ht="138.0" customHeight="1">
      <c r="A84" s="327" t="s">
        <v>1530</v>
      </c>
      <c r="B84" s="328" t="s">
        <v>1531</v>
      </c>
      <c r="C84" s="328" t="s">
        <v>1532</v>
      </c>
      <c r="D84" s="329" t="s">
        <v>34</v>
      </c>
      <c r="E84" s="330">
        <v>43369.166666666664</v>
      </c>
      <c r="F84" s="330">
        <v>43369.76597222222</v>
      </c>
      <c r="G84" s="328" t="s">
        <v>35</v>
      </c>
      <c r="H84" s="328" t="s">
        <v>1533</v>
      </c>
      <c r="I84" s="328" t="s">
        <v>1534</v>
      </c>
      <c r="J84" s="328" t="s">
        <v>62</v>
      </c>
      <c r="K84" s="328" t="s">
        <v>1535</v>
      </c>
      <c r="L84" s="331" t="s">
        <v>1536</v>
      </c>
      <c r="M84" s="328" t="s">
        <v>1537</v>
      </c>
      <c r="N84" s="328" t="s">
        <v>1538</v>
      </c>
      <c r="O84" s="328" t="s">
        <v>1539</v>
      </c>
      <c r="P84" s="328" t="s">
        <v>1540</v>
      </c>
      <c r="Q84" s="328" t="s">
        <v>1541</v>
      </c>
      <c r="R84" s="328" t="s">
        <v>115</v>
      </c>
      <c r="S84" s="332"/>
      <c r="T84" s="333" t="str">
        <f>IFS(W84=AA84,"Same Decision", TRUE, "Diff. Decisions")</f>
        <v>Same Decision</v>
      </c>
      <c r="U84" s="333" t="str">
        <f>IFS(X84=AB84,"Same Rationale", TRUE, "Different Rationale")</f>
        <v>Different Rationale</v>
      </c>
      <c r="V84" s="333" t="s">
        <v>524</v>
      </c>
      <c r="W84" s="334" t="s">
        <v>51</v>
      </c>
      <c r="X84" s="328" t="s">
        <v>72</v>
      </c>
      <c r="Y84" s="393"/>
      <c r="Z84" s="333" t="s">
        <v>50</v>
      </c>
      <c r="AA84" s="334" t="s">
        <v>51</v>
      </c>
      <c r="AB84" s="335"/>
      <c r="AC84" s="318"/>
      <c r="AD84" s="336" t="s">
        <v>4039</v>
      </c>
      <c r="AE84" s="395"/>
      <c r="AF84" s="152"/>
      <c r="AG84" s="152"/>
      <c r="AH84" s="152"/>
      <c r="AI84" s="152"/>
      <c r="BH84" s="508"/>
      <c r="BI84" s="508"/>
      <c r="BJ84" s="508"/>
    </row>
    <row r="85" ht="138.0" customHeight="1">
      <c r="A85" s="315" t="s">
        <v>2106</v>
      </c>
      <c r="B85" s="310" t="s">
        <v>2107</v>
      </c>
      <c r="C85" s="317" t="s">
        <v>2108</v>
      </c>
      <c r="D85" s="573" t="s">
        <v>2109</v>
      </c>
      <c r="E85" s="574">
        <v>41534.166666666664</v>
      </c>
      <c r="F85" s="574">
        <v>42564.75833333333</v>
      </c>
      <c r="G85" s="317" t="s">
        <v>35</v>
      </c>
      <c r="H85" s="317" t="s">
        <v>2110</v>
      </c>
      <c r="I85" s="317" t="s">
        <v>2111</v>
      </c>
      <c r="J85" s="317" t="s">
        <v>2112</v>
      </c>
      <c r="K85" s="317" t="s">
        <v>2113</v>
      </c>
      <c r="L85" s="317" t="s">
        <v>2114</v>
      </c>
      <c r="M85" s="317" t="s">
        <v>2115</v>
      </c>
      <c r="N85" s="313" t="s">
        <v>2116</v>
      </c>
      <c r="O85" s="313" t="s">
        <v>2117</v>
      </c>
      <c r="P85" s="313" t="s">
        <v>2118</v>
      </c>
      <c r="Q85" s="575" t="s">
        <v>2119</v>
      </c>
      <c r="R85" s="575" t="s">
        <v>2120</v>
      </c>
      <c r="S85" s="576" t="s">
        <v>47</v>
      </c>
      <c r="T85" s="315" t="str">
        <f>IFS(W85=Z85,"Same Decision", TRUE, "Diff. Decisions")</f>
        <v>Diff. Decisions</v>
      </c>
      <c r="U85" s="316" t="str">
        <f t="shared" ref="U85:U87" si="13">IFS(X85=#REF!,"Same Rationale", TRUE, "Different Rationale")</f>
        <v>#REF!</v>
      </c>
      <c r="V85" s="315" t="s">
        <v>50</v>
      </c>
      <c r="W85" s="317" t="s">
        <v>804</v>
      </c>
      <c r="X85" s="310"/>
      <c r="Y85" s="318">
        <v>2.0</v>
      </c>
      <c r="Z85" s="315" t="s">
        <v>53</v>
      </c>
      <c r="AA85" s="319" t="s">
        <v>804</v>
      </c>
      <c r="AB85" s="320"/>
      <c r="AC85" s="318">
        <v>0.0</v>
      </c>
      <c r="AD85" s="577" t="s">
        <v>4040</v>
      </c>
      <c r="AE85" s="321"/>
      <c r="AF85" s="152"/>
      <c r="AG85" s="152"/>
      <c r="AH85" s="152"/>
      <c r="AI85" s="152"/>
      <c r="BH85" s="508"/>
      <c r="BI85" s="508"/>
      <c r="BJ85" s="508"/>
    </row>
    <row r="86" ht="138.0" customHeight="1">
      <c r="A86" s="182" t="s">
        <v>1253</v>
      </c>
      <c r="B86" s="183" t="s">
        <v>1254</v>
      </c>
      <c r="C86" s="183" t="s">
        <v>1255</v>
      </c>
      <c r="D86" s="184" t="s">
        <v>1256</v>
      </c>
      <c r="E86" s="185">
        <v>42807.166666666664</v>
      </c>
      <c r="F86" s="185">
        <v>42807.84861111111</v>
      </c>
      <c r="G86" s="186" t="s">
        <v>59</v>
      </c>
      <c r="H86" s="186" t="s">
        <v>1257</v>
      </c>
      <c r="I86" s="186" t="s">
        <v>215</v>
      </c>
      <c r="J86" s="186" t="s">
        <v>1258</v>
      </c>
      <c r="K86" s="186" t="s">
        <v>1259</v>
      </c>
      <c r="L86" s="187" t="s">
        <v>1260</v>
      </c>
      <c r="M86" s="186" t="s">
        <v>1261</v>
      </c>
      <c r="N86" s="187" t="s">
        <v>1262</v>
      </c>
      <c r="O86" s="187" t="s">
        <v>1263</v>
      </c>
      <c r="P86" s="187" t="s">
        <v>1264</v>
      </c>
      <c r="Q86" s="238"/>
      <c r="R86" s="238"/>
      <c r="S86" s="189" t="s">
        <v>47</v>
      </c>
      <c r="T86" s="190" t="str">
        <f t="shared" ref="T86:T87" si="14">IFS(#REF!=#REF!,"Same Decision", TRUE, "Diff. Decisions")</f>
        <v>#REF!</v>
      </c>
      <c r="U86" s="239" t="str">
        <f t="shared" si="13"/>
        <v>#REF!</v>
      </c>
      <c r="V86" s="190" t="s">
        <v>50</v>
      </c>
      <c r="W86" s="191">
        <v>3.0</v>
      </c>
      <c r="X86" s="183" t="s">
        <v>592</v>
      </c>
      <c r="Y86" s="240"/>
      <c r="Z86" s="190"/>
      <c r="AA86" s="191"/>
      <c r="AB86" s="203" t="s">
        <v>3073</v>
      </c>
      <c r="AC86" s="188"/>
      <c r="AD86" s="240"/>
      <c r="AE86" s="241"/>
      <c r="AF86" s="242" t="s">
        <v>51</v>
      </c>
      <c r="AG86" s="152"/>
      <c r="AH86" s="152"/>
      <c r="AI86" s="152"/>
      <c r="BH86" s="508"/>
      <c r="BI86" s="508"/>
      <c r="BJ86" s="508"/>
    </row>
    <row r="87" ht="138.0" customHeight="1">
      <c r="A87" s="182" t="s">
        <v>1327</v>
      </c>
      <c r="B87" s="183" t="s">
        <v>1328</v>
      </c>
      <c r="C87" s="183" t="s">
        <v>1329</v>
      </c>
      <c r="D87" s="184" t="s">
        <v>1330</v>
      </c>
      <c r="E87" s="185">
        <v>43003.166666666664</v>
      </c>
      <c r="F87" s="185">
        <v>43152.694444444445</v>
      </c>
      <c r="G87" s="186" t="s">
        <v>59</v>
      </c>
      <c r="H87" s="186" t="s">
        <v>1331</v>
      </c>
      <c r="I87" s="186" t="s">
        <v>1332</v>
      </c>
      <c r="J87" s="186" t="s">
        <v>62</v>
      </c>
      <c r="K87" s="186" t="s">
        <v>1333</v>
      </c>
      <c r="L87" s="187" t="s">
        <v>1334</v>
      </c>
      <c r="M87" s="186" t="s">
        <v>1335</v>
      </c>
      <c r="N87" s="187" t="s">
        <v>1336</v>
      </c>
      <c r="O87" s="187" t="s">
        <v>1337</v>
      </c>
      <c r="P87" s="243" t="s">
        <v>3074</v>
      </c>
      <c r="Q87" s="238"/>
      <c r="R87" s="238"/>
      <c r="S87" s="189" t="s">
        <v>47</v>
      </c>
      <c r="T87" s="190" t="str">
        <f t="shared" si="14"/>
        <v>#REF!</v>
      </c>
      <c r="U87" s="239" t="str">
        <f t="shared" si="13"/>
        <v>#REF!</v>
      </c>
      <c r="V87" s="190" t="s">
        <v>50</v>
      </c>
      <c r="W87" s="191">
        <v>1.0</v>
      </c>
      <c r="X87" s="183" t="s">
        <v>592</v>
      </c>
      <c r="Y87" s="240"/>
      <c r="Z87" s="190"/>
      <c r="AA87" s="191"/>
      <c r="AB87" s="218">
        <v>0.0</v>
      </c>
      <c r="AC87" s="188"/>
      <c r="AD87" s="240"/>
      <c r="AE87" s="241"/>
      <c r="AF87" s="242" t="s">
        <v>51</v>
      </c>
      <c r="AG87" s="152"/>
      <c r="AH87" s="152"/>
      <c r="AI87" s="152"/>
      <c r="BH87" s="508"/>
      <c r="BI87" s="508"/>
      <c r="BJ87" s="508"/>
    </row>
    <row r="88" ht="138.0" customHeight="1">
      <c r="A88" s="182" t="s">
        <v>768</v>
      </c>
      <c r="B88" s="183" t="s">
        <v>769</v>
      </c>
      <c r="C88" s="183" t="s">
        <v>527</v>
      </c>
      <c r="D88" s="184" t="s">
        <v>528</v>
      </c>
      <c r="E88" s="185">
        <v>41389.166666666664</v>
      </c>
      <c r="F88" s="185">
        <v>41669.69236111111</v>
      </c>
      <c r="G88" s="186" t="s">
        <v>35</v>
      </c>
      <c r="H88" s="186" t="s">
        <v>770</v>
      </c>
      <c r="I88" s="186" t="s">
        <v>771</v>
      </c>
      <c r="J88" s="186" t="s">
        <v>62</v>
      </c>
      <c r="K88" s="186" t="s">
        <v>772</v>
      </c>
      <c r="L88" s="187" t="s">
        <v>773</v>
      </c>
      <c r="M88" s="186" t="s">
        <v>774</v>
      </c>
      <c r="N88" s="186" t="s">
        <v>775</v>
      </c>
      <c r="O88" s="186" t="s">
        <v>776</v>
      </c>
      <c r="P88" s="186" t="s">
        <v>777</v>
      </c>
      <c r="Q88" s="188"/>
      <c r="R88" s="188"/>
      <c r="S88" s="189" t="s">
        <v>47</v>
      </c>
      <c r="T88" s="190" t="str">
        <f>IFS(#REF!=W88,"Same Decision", TRUE, "Diff. Decisions")</f>
        <v>#REF!</v>
      </c>
      <c r="U88" s="190" t="str">
        <f>IFS(X88=Z88,"Same Rationale", TRUE, "Different Rationale")</f>
        <v>Same Rationale</v>
      </c>
      <c r="V88" s="190" t="s">
        <v>50</v>
      </c>
      <c r="W88" s="191">
        <v>1.0</v>
      </c>
      <c r="X88" s="194"/>
      <c r="Y88" s="190"/>
      <c r="Z88" s="190"/>
      <c r="AA88" s="191"/>
      <c r="AB88" s="193" t="s">
        <v>4041</v>
      </c>
      <c r="AC88" s="194"/>
      <c r="AD88" s="233"/>
      <c r="AE88" s="233" t="str">
        <f>HYPERLINK("https://docs.google.com/document/d/1SqHqXiZifDxJF3Q_hn9AHVVB6UEww_OdQXmPiKTqn1I/edit","Protocol Discussion sheet")</f>
        <v>Protocol Discussion sheet</v>
      </c>
      <c r="AF88" s="234" t="s">
        <v>778</v>
      </c>
      <c r="AG88" s="152"/>
      <c r="AH88" s="152"/>
      <c r="AI88" s="152"/>
      <c r="BH88" s="508"/>
      <c r="BI88" s="508"/>
      <c r="BJ88" s="508"/>
    </row>
    <row r="89" ht="109.5" customHeight="1">
      <c r="A89" s="388" t="s">
        <v>2058</v>
      </c>
      <c r="B89" s="245" t="s">
        <v>2059</v>
      </c>
      <c r="C89" s="245" t="s">
        <v>2060</v>
      </c>
      <c r="D89" s="246" t="s">
        <v>120</v>
      </c>
      <c r="E89" s="247" t="s">
        <v>62</v>
      </c>
      <c r="F89" s="247">
        <v>42930.538194444445</v>
      </c>
      <c r="G89" s="245" t="s">
        <v>62</v>
      </c>
      <c r="H89" s="245" t="s">
        <v>2061</v>
      </c>
      <c r="I89" s="245" t="s">
        <v>37</v>
      </c>
      <c r="J89" s="245" t="s">
        <v>37</v>
      </c>
      <c r="K89" s="245" t="s">
        <v>2062</v>
      </c>
      <c r="L89" s="368" t="s">
        <v>2063</v>
      </c>
      <c r="M89" s="245" t="s">
        <v>2064</v>
      </c>
      <c r="N89" s="368" t="s">
        <v>37</v>
      </c>
      <c r="O89" s="368" t="s">
        <v>2065</v>
      </c>
      <c r="P89" s="368" t="s">
        <v>2066</v>
      </c>
      <c r="Q89" s="368" t="s">
        <v>2067</v>
      </c>
      <c r="R89" s="368" t="s">
        <v>86</v>
      </c>
      <c r="S89" s="253"/>
      <c r="T89" s="251" t="str">
        <f t="shared" ref="T89:T90" si="15">IFS(W89=Z89,"Same Decision", TRUE, "Diff. Decisions")</f>
        <v>Diff. Decisions</v>
      </c>
      <c r="U89" s="252" t="str">
        <f t="shared" ref="U89:U90" si="16">IFS(X89=#REF!,"Same Rationale", TRUE, "Different Rationale")</f>
        <v>#REF!</v>
      </c>
      <c r="V89" s="251" t="s">
        <v>524</v>
      </c>
      <c r="W89" s="364" t="s">
        <v>804</v>
      </c>
      <c r="X89" s="245" t="s">
        <v>592</v>
      </c>
      <c r="Y89" s="359">
        <v>2.0</v>
      </c>
      <c r="Z89" s="251" t="s">
        <v>50</v>
      </c>
      <c r="AA89" s="364" t="s">
        <v>804</v>
      </c>
      <c r="AB89" s="342"/>
      <c r="AC89" s="25">
        <v>0.0</v>
      </c>
      <c r="AF89" s="296"/>
      <c r="AG89" s="152"/>
      <c r="AH89" s="152"/>
      <c r="AI89" s="152"/>
      <c r="BH89" s="508"/>
      <c r="BI89" s="508"/>
      <c r="BJ89" s="508"/>
    </row>
    <row r="90" ht="109.5" customHeight="1">
      <c r="A90" s="388" t="s">
        <v>2068</v>
      </c>
      <c r="B90" s="310" t="s">
        <v>2069</v>
      </c>
      <c r="C90" s="310" t="s">
        <v>2070</v>
      </c>
      <c r="D90" s="311" t="s">
        <v>597</v>
      </c>
      <c r="E90" s="312">
        <v>43087.208333333336</v>
      </c>
      <c r="F90" s="312">
        <v>43087.717361111114</v>
      </c>
      <c r="G90" s="310" t="s">
        <v>59</v>
      </c>
      <c r="H90" s="310" t="s">
        <v>2071</v>
      </c>
      <c r="I90" s="310" t="s">
        <v>2072</v>
      </c>
      <c r="J90" s="310" t="s">
        <v>2073</v>
      </c>
      <c r="K90" s="310" t="s">
        <v>2074</v>
      </c>
      <c r="L90" s="313" t="s">
        <v>2075</v>
      </c>
      <c r="M90" s="310" t="s">
        <v>2076</v>
      </c>
      <c r="N90" s="313" t="s">
        <v>2077</v>
      </c>
      <c r="O90" s="313" t="s">
        <v>2078</v>
      </c>
      <c r="P90" s="313" t="s">
        <v>2079</v>
      </c>
      <c r="Q90" s="313" t="s">
        <v>2080</v>
      </c>
      <c r="R90" s="313" t="s">
        <v>115</v>
      </c>
      <c r="S90" s="314"/>
      <c r="T90" s="315" t="str">
        <f t="shared" si="15"/>
        <v>Diff. Decisions</v>
      </c>
      <c r="U90" s="316" t="str">
        <f t="shared" si="16"/>
        <v>#REF!</v>
      </c>
      <c r="V90" s="315" t="s">
        <v>524</v>
      </c>
      <c r="W90" s="317" t="s">
        <v>804</v>
      </c>
      <c r="X90" s="310" t="s">
        <v>592</v>
      </c>
      <c r="Y90" s="318">
        <v>2.0</v>
      </c>
      <c r="Z90" s="315" t="s">
        <v>50</v>
      </c>
      <c r="AA90" s="317" t="s">
        <v>804</v>
      </c>
      <c r="AB90" s="320"/>
      <c r="AC90" s="318">
        <v>0.0</v>
      </c>
      <c r="AD90" s="578"/>
      <c r="AE90" s="321"/>
      <c r="AG90" s="152"/>
      <c r="AH90" s="152"/>
      <c r="AI90" s="152"/>
      <c r="BH90" s="508"/>
      <c r="BI90" s="508"/>
      <c r="BJ90" s="508"/>
    </row>
    <row r="91" ht="95.25" customHeight="1">
      <c r="N91" s="579"/>
      <c r="O91" s="579"/>
      <c r="P91" s="579"/>
      <c r="Q91" s="579"/>
      <c r="R91" s="579"/>
      <c r="AA91" s="152"/>
      <c r="AC91" s="580"/>
      <c r="AD91" s="152"/>
      <c r="AE91" s="152"/>
      <c r="AF91" s="152"/>
      <c r="AG91" s="152"/>
      <c r="AH91" s="152"/>
      <c r="AI91" s="152"/>
      <c r="BH91" s="508"/>
      <c r="BI91" s="508"/>
      <c r="BJ91" s="508"/>
    </row>
    <row r="92" ht="95.25" customHeight="1">
      <c r="N92" s="579"/>
      <c r="O92" s="579"/>
      <c r="P92" s="579"/>
      <c r="Q92" s="579"/>
      <c r="R92" s="579"/>
      <c r="AA92" s="152"/>
      <c r="AC92" s="580"/>
      <c r="AD92" s="152"/>
      <c r="AE92" s="152"/>
      <c r="AF92" s="152"/>
      <c r="AG92" s="152"/>
      <c r="AH92" s="152"/>
      <c r="AI92" s="152"/>
      <c r="BH92" s="508"/>
      <c r="BI92" s="508"/>
      <c r="BJ92" s="508"/>
    </row>
    <row r="93" ht="95.25" customHeight="1">
      <c r="N93" s="579"/>
      <c r="O93" s="579"/>
      <c r="P93" s="579"/>
      <c r="Q93" s="579"/>
      <c r="R93" s="579"/>
      <c r="AA93" s="152"/>
      <c r="AC93" s="580"/>
      <c r="AD93" s="152"/>
      <c r="AE93" s="152"/>
      <c r="AF93" s="152"/>
      <c r="AG93" s="152"/>
      <c r="AH93" s="152"/>
      <c r="AI93" s="152"/>
      <c r="BH93" s="508"/>
      <c r="BI93" s="508"/>
      <c r="BJ93" s="508"/>
    </row>
    <row r="94" ht="95.25" customHeight="1">
      <c r="N94" s="579"/>
      <c r="O94" s="579"/>
      <c r="P94" s="579"/>
      <c r="Q94" s="579"/>
      <c r="R94" s="579"/>
      <c r="AA94" s="152"/>
      <c r="AC94" s="580"/>
      <c r="AD94" s="152"/>
      <c r="AE94" s="152"/>
      <c r="AF94" s="152"/>
      <c r="AG94" s="152"/>
      <c r="AH94" s="152"/>
      <c r="AI94" s="152"/>
      <c r="BH94" s="508"/>
      <c r="BI94" s="508"/>
      <c r="BJ94" s="508"/>
    </row>
    <row r="95" ht="95.25" customHeight="1">
      <c r="N95" s="579"/>
      <c r="O95" s="579"/>
      <c r="P95" s="579"/>
      <c r="Q95" s="579"/>
      <c r="R95" s="579"/>
      <c r="AA95" s="152"/>
      <c r="AC95" s="580"/>
      <c r="AD95" s="152"/>
      <c r="AE95" s="152"/>
      <c r="AF95" s="152"/>
      <c r="AG95" s="152"/>
      <c r="AH95" s="152"/>
      <c r="AI95" s="152"/>
      <c r="BH95" s="508"/>
      <c r="BI95" s="508"/>
      <c r="BJ95" s="508"/>
    </row>
    <row r="96" ht="95.25" customHeight="1">
      <c r="N96" s="579"/>
      <c r="O96" s="579"/>
      <c r="P96" s="579"/>
      <c r="Q96" s="579"/>
      <c r="R96" s="579"/>
      <c r="AA96" s="152"/>
      <c r="AC96" s="580"/>
      <c r="AD96" s="152"/>
      <c r="AE96" s="152"/>
      <c r="AF96" s="152"/>
      <c r="AG96" s="152"/>
      <c r="AH96" s="152"/>
      <c r="AI96" s="152"/>
      <c r="BH96" s="508"/>
      <c r="BI96" s="508"/>
      <c r="BJ96" s="508"/>
    </row>
    <row r="97" ht="95.25" customHeight="1">
      <c r="N97" s="579"/>
      <c r="O97" s="579"/>
      <c r="P97" s="579"/>
      <c r="Q97" s="579"/>
      <c r="R97" s="579"/>
      <c r="AA97" s="152"/>
      <c r="AC97" s="580"/>
      <c r="AD97" s="152"/>
      <c r="AE97" s="152"/>
      <c r="AF97" s="152"/>
      <c r="AG97" s="152"/>
      <c r="AH97" s="152"/>
      <c r="AI97" s="152"/>
      <c r="BH97" s="508"/>
      <c r="BI97" s="508"/>
      <c r="BJ97" s="508"/>
    </row>
    <row r="98" ht="95.25" customHeight="1">
      <c r="N98" s="579"/>
      <c r="O98" s="579"/>
      <c r="P98" s="579"/>
      <c r="Q98" s="579"/>
      <c r="R98" s="579"/>
      <c r="AA98" s="152"/>
      <c r="AC98" s="580"/>
      <c r="AD98" s="152"/>
      <c r="AE98" s="152"/>
      <c r="AF98" s="152"/>
      <c r="AG98" s="152"/>
      <c r="AH98" s="152"/>
      <c r="AI98" s="152"/>
      <c r="BH98" s="508"/>
      <c r="BI98" s="508"/>
      <c r="BJ98" s="508"/>
    </row>
    <row r="99" ht="95.25" customHeight="1">
      <c r="N99" s="579"/>
      <c r="O99" s="579"/>
      <c r="P99" s="579"/>
      <c r="Q99" s="579"/>
      <c r="R99" s="579"/>
      <c r="AA99" s="152"/>
      <c r="AC99" s="580"/>
      <c r="AD99" s="152"/>
      <c r="AE99" s="152"/>
      <c r="AF99" s="152"/>
      <c r="AG99" s="152"/>
      <c r="AH99" s="152"/>
      <c r="AI99" s="152"/>
      <c r="BH99" s="508"/>
      <c r="BI99" s="508"/>
      <c r="BJ99" s="508"/>
    </row>
    <row r="100" ht="95.25" customHeight="1">
      <c r="N100" s="579"/>
      <c r="O100" s="579"/>
      <c r="P100" s="579"/>
      <c r="Q100" s="579"/>
      <c r="R100" s="579"/>
      <c r="AA100" s="152"/>
      <c r="AC100" s="580"/>
      <c r="AD100" s="152"/>
      <c r="AE100" s="152"/>
      <c r="AF100" s="152"/>
      <c r="AG100" s="152"/>
      <c r="AH100" s="152"/>
      <c r="AI100" s="152"/>
      <c r="BH100" s="508"/>
      <c r="BI100" s="508"/>
      <c r="BJ100" s="508"/>
    </row>
    <row r="101" ht="95.25" customHeight="1">
      <c r="N101" s="579"/>
      <c r="O101" s="579"/>
      <c r="P101" s="579"/>
      <c r="Q101" s="579"/>
      <c r="R101" s="579"/>
      <c r="AA101" s="152"/>
      <c r="AC101" s="580"/>
      <c r="AD101" s="152"/>
      <c r="AE101" s="152"/>
      <c r="AF101" s="152"/>
      <c r="AG101" s="152"/>
      <c r="AH101" s="152"/>
      <c r="AI101" s="152"/>
      <c r="BH101" s="508"/>
      <c r="BI101" s="508"/>
      <c r="BJ101" s="508"/>
    </row>
    <row r="102" ht="95.25" customHeight="1">
      <c r="N102" s="579"/>
      <c r="O102" s="579"/>
      <c r="P102" s="579"/>
      <c r="Q102" s="579"/>
      <c r="R102" s="579"/>
      <c r="AA102" s="152"/>
      <c r="AC102" s="580"/>
      <c r="AD102" s="152"/>
      <c r="AE102" s="152"/>
      <c r="AF102" s="152"/>
      <c r="AG102" s="152"/>
      <c r="AH102" s="152"/>
      <c r="AI102" s="152"/>
      <c r="BH102" s="508"/>
      <c r="BI102" s="508"/>
      <c r="BJ102" s="508"/>
    </row>
    <row r="103" ht="95.25" customHeight="1">
      <c r="N103" s="579"/>
      <c r="O103" s="579"/>
      <c r="P103" s="579"/>
      <c r="Q103" s="579"/>
      <c r="R103" s="579"/>
      <c r="AA103" s="152"/>
      <c r="AC103" s="580"/>
      <c r="AD103" s="152"/>
      <c r="AE103" s="152"/>
      <c r="AF103" s="152"/>
      <c r="AG103" s="152"/>
      <c r="AH103" s="152"/>
      <c r="AI103" s="152"/>
      <c r="BH103" s="508"/>
      <c r="BI103" s="508"/>
      <c r="BJ103" s="508"/>
    </row>
    <row r="104" ht="95.25" customHeight="1">
      <c r="N104" s="579"/>
      <c r="O104" s="579"/>
      <c r="P104" s="579"/>
      <c r="Q104" s="579"/>
      <c r="R104" s="579"/>
      <c r="AA104" s="152"/>
      <c r="AC104" s="580"/>
      <c r="AD104" s="152"/>
      <c r="AE104" s="152"/>
      <c r="AF104" s="152"/>
      <c r="AG104" s="152"/>
      <c r="AH104" s="152"/>
      <c r="AI104" s="152"/>
      <c r="BH104" s="508"/>
      <c r="BI104" s="508"/>
      <c r="BJ104" s="508"/>
    </row>
    <row r="105" ht="95.25" customHeight="1">
      <c r="N105" s="579"/>
      <c r="O105" s="579"/>
      <c r="P105" s="579"/>
      <c r="Q105" s="579"/>
      <c r="R105" s="579"/>
      <c r="AA105" s="152"/>
      <c r="AC105" s="580"/>
      <c r="AD105" s="152"/>
      <c r="AE105" s="152"/>
      <c r="AF105" s="152"/>
      <c r="AG105" s="152"/>
      <c r="AH105" s="152"/>
      <c r="AI105" s="152"/>
      <c r="BH105" s="508"/>
      <c r="BI105" s="508"/>
      <c r="BJ105" s="508"/>
    </row>
    <row r="106" ht="95.25" customHeight="1">
      <c r="N106" s="579"/>
      <c r="O106" s="579"/>
      <c r="P106" s="579"/>
      <c r="Q106" s="579"/>
      <c r="R106" s="579"/>
      <c r="AA106" s="152"/>
      <c r="AC106" s="580"/>
      <c r="AD106" s="152"/>
      <c r="AE106" s="152"/>
      <c r="AF106" s="152"/>
      <c r="AG106" s="152"/>
      <c r="AH106" s="152"/>
      <c r="AI106" s="152"/>
      <c r="BH106" s="508"/>
      <c r="BI106" s="508"/>
      <c r="BJ106" s="508"/>
    </row>
    <row r="107" ht="95.25" customHeight="1">
      <c r="N107" s="579"/>
      <c r="O107" s="579"/>
      <c r="P107" s="579"/>
      <c r="Q107" s="579"/>
      <c r="R107" s="579"/>
      <c r="AA107" s="152"/>
      <c r="AC107" s="580"/>
      <c r="AD107" s="152"/>
      <c r="AE107" s="152"/>
      <c r="AF107" s="152"/>
      <c r="AG107" s="152"/>
      <c r="AH107" s="152"/>
      <c r="AI107" s="152"/>
      <c r="BH107" s="508"/>
      <c r="BI107" s="508"/>
      <c r="BJ107" s="508"/>
    </row>
    <row r="108" ht="95.25" customHeight="1">
      <c r="N108" s="579"/>
      <c r="O108" s="579"/>
      <c r="P108" s="579"/>
      <c r="Q108" s="579"/>
      <c r="R108" s="579"/>
      <c r="AA108" s="152"/>
      <c r="AC108" s="580"/>
      <c r="AD108" s="152"/>
      <c r="AE108" s="152"/>
      <c r="AF108" s="152"/>
      <c r="AG108" s="152"/>
      <c r="AH108" s="152"/>
      <c r="AI108" s="152"/>
      <c r="BH108" s="508"/>
      <c r="BI108" s="508"/>
      <c r="BJ108" s="508"/>
    </row>
    <row r="109" ht="95.25" customHeight="1">
      <c r="N109" s="579"/>
      <c r="O109" s="579"/>
      <c r="P109" s="579"/>
      <c r="Q109" s="579"/>
      <c r="R109" s="579"/>
      <c r="AA109" s="152"/>
      <c r="AC109" s="580"/>
      <c r="AD109" s="152"/>
      <c r="AE109" s="152"/>
      <c r="AF109" s="152"/>
      <c r="AG109" s="152"/>
      <c r="AH109" s="152"/>
      <c r="AI109" s="152"/>
      <c r="BH109" s="508"/>
      <c r="BI109" s="508"/>
      <c r="BJ109" s="508"/>
    </row>
    <row r="110" ht="95.25" customHeight="1">
      <c r="N110" s="579"/>
      <c r="O110" s="579"/>
      <c r="P110" s="579"/>
      <c r="Q110" s="579"/>
      <c r="R110" s="579"/>
      <c r="AA110" s="152"/>
      <c r="AC110" s="580"/>
      <c r="AD110" s="152"/>
      <c r="AE110" s="152"/>
      <c r="AF110" s="152"/>
      <c r="AG110" s="152"/>
      <c r="AH110" s="152"/>
      <c r="AI110" s="152"/>
      <c r="BH110" s="508"/>
      <c r="BI110" s="508"/>
      <c r="BJ110" s="508"/>
    </row>
    <row r="111" ht="95.25" customHeight="1">
      <c r="N111" s="579"/>
      <c r="O111" s="579"/>
      <c r="P111" s="579"/>
      <c r="Q111" s="579"/>
      <c r="R111" s="579"/>
      <c r="AA111" s="152"/>
      <c r="AC111" s="580"/>
      <c r="AD111" s="152"/>
      <c r="AE111" s="152"/>
      <c r="AF111" s="152"/>
      <c r="AG111" s="152"/>
      <c r="AH111" s="152"/>
      <c r="AI111" s="152"/>
      <c r="BH111" s="508"/>
      <c r="BI111" s="508"/>
      <c r="BJ111" s="508"/>
    </row>
    <row r="112" ht="95.25" customHeight="1">
      <c r="N112" s="579"/>
      <c r="O112" s="579"/>
      <c r="P112" s="579"/>
      <c r="Q112" s="579"/>
      <c r="R112" s="579"/>
      <c r="AA112" s="152"/>
      <c r="AC112" s="580"/>
      <c r="AD112" s="152"/>
      <c r="AE112" s="152"/>
      <c r="AF112" s="152"/>
      <c r="AG112" s="152"/>
      <c r="AH112" s="152"/>
      <c r="AI112" s="152"/>
      <c r="BH112" s="508"/>
      <c r="BI112" s="508"/>
      <c r="BJ112" s="508"/>
    </row>
    <row r="113" ht="95.25" customHeight="1">
      <c r="N113" s="579"/>
      <c r="O113" s="579"/>
      <c r="P113" s="579"/>
      <c r="Q113" s="579"/>
      <c r="R113" s="579"/>
      <c r="AA113" s="152"/>
      <c r="AC113" s="580"/>
      <c r="AD113" s="152"/>
      <c r="AE113" s="152"/>
      <c r="AF113" s="152"/>
      <c r="AG113" s="152"/>
      <c r="AH113" s="152"/>
      <c r="AI113" s="152"/>
      <c r="BH113" s="508"/>
      <c r="BI113" s="508"/>
      <c r="BJ113" s="508"/>
    </row>
    <row r="114" ht="95.25" customHeight="1">
      <c r="N114" s="579"/>
      <c r="O114" s="579"/>
      <c r="P114" s="579"/>
      <c r="Q114" s="579"/>
      <c r="R114" s="579"/>
      <c r="AA114" s="152"/>
      <c r="AC114" s="580"/>
      <c r="AD114" s="152"/>
      <c r="AE114" s="152"/>
      <c r="AF114" s="152"/>
      <c r="AG114" s="152"/>
      <c r="AH114" s="152"/>
      <c r="AI114" s="152"/>
      <c r="BH114" s="508"/>
      <c r="BI114" s="508"/>
      <c r="BJ114" s="508"/>
    </row>
    <row r="115" ht="95.25" customHeight="1">
      <c r="N115" s="579"/>
      <c r="O115" s="579"/>
      <c r="P115" s="579"/>
      <c r="Q115" s="579"/>
      <c r="R115" s="579"/>
      <c r="AA115" s="152"/>
      <c r="AC115" s="580"/>
      <c r="AD115" s="152"/>
      <c r="AE115" s="152"/>
      <c r="AF115" s="152"/>
      <c r="AG115" s="152"/>
      <c r="AH115" s="152"/>
      <c r="AI115" s="152"/>
      <c r="BH115" s="508"/>
      <c r="BI115" s="508"/>
      <c r="BJ115" s="508"/>
    </row>
    <row r="116" ht="95.25" customHeight="1">
      <c r="N116" s="579"/>
      <c r="O116" s="579"/>
      <c r="P116" s="579"/>
      <c r="Q116" s="579"/>
      <c r="R116" s="579"/>
      <c r="AA116" s="152"/>
      <c r="AC116" s="580"/>
      <c r="AD116" s="152"/>
      <c r="AE116" s="152"/>
      <c r="AF116" s="152"/>
      <c r="AG116" s="152"/>
      <c r="AH116" s="152"/>
      <c r="AI116" s="152"/>
      <c r="BH116" s="508"/>
      <c r="BI116" s="508"/>
      <c r="BJ116" s="508"/>
    </row>
    <row r="117" ht="95.25" customHeight="1">
      <c r="N117" s="579"/>
      <c r="O117" s="579"/>
      <c r="P117" s="579"/>
      <c r="Q117" s="579"/>
      <c r="R117" s="579"/>
      <c r="AA117" s="152"/>
      <c r="AC117" s="580"/>
      <c r="AD117" s="152"/>
      <c r="AE117" s="152"/>
      <c r="AF117" s="152"/>
      <c r="AG117" s="152"/>
      <c r="AH117" s="152"/>
      <c r="AI117" s="152"/>
      <c r="BH117" s="508"/>
      <c r="BI117" s="508"/>
      <c r="BJ117" s="508"/>
    </row>
    <row r="118" ht="95.25" customHeight="1">
      <c r="N118" s="579"/>
      <c r="O118" s="579"/>
      <c r="P118" s="579"/>
      <c r="Q118" s="579"/>
      <c r="R118" s="579"/>
      <c r="AA118" s="152"/>
      <c r="AC118" s="580"/>
      <c r="AD118" s="152"/>
      <c r="AE118" s="152"/>
      <c r="AF118" s="152"/>
      <c r="AG118" s="152"/>
      <c r="AH118" s="152"/>
      <c r="AI118" s="152"/>
      <c r="BH118" s="508"/>
      <c r="BI118" s="508"/>
      <c r="BJ118" s="508"/>
    </row>
    <row r="119" ht="95.25" customHeight="1">
      <c r="N119" s="579"/>
      <c r="O119" s="579"/>
      <c r="P119" s="579"/>
      <c r="Q119" s="579"/>
      <c r="R119" s="579"/>
      <c r="AA119" s="152"/>
      <c r="AC119" s="580"/>
      <c r="AD119" s="152"/>
      <c r="AE119" s="152"/>
      <c r="AF119" s="152"/>
      <c r="AG119" s="152"/>
      <c r="AH119" s="152"/>
      <c r="AI119" s="152"/>
      <c r="BH119" s="508"/>
      <c r="BI119" s="508"/>
      <c r="BJ119" s="508"/>
    </row>
    <row r="120" ht="114.75" customHeight="1">
      <c r="N120" s="579"/>
      <c r="O120" s="579"/>
      <c r="P120" s="579"/>
      <c r="Q120" s="579"/>
      <c r="R120" s="579"/>
      <c r="AA120" s="152"/>
      <c r="AC120" s="580"/>
      <c r="AD120" s="152"/>
      <c r="AE120" s="152"/>
      <c r="AF120" s="152"/>
      <c r="AG120" s="152"/>
      <c r="AH120" s="152"/>
      <c r="AI120" s="152"/>
      <c r="BH120" s="152"/>
      <c r="BI120" s="152"/>
      <c r="BJ120" s="152"/>
    </row>
    <row r="121" ht="95.25" customHeight="1">
      <c r="N121" s="579"/>
      <c r="O121" s="579"/>
      <c r="P121" s="579"/>
      <c r="Q121" s="579"/>
      <c r="R121" s="579"/>
      <c r="AA121" s="152"/>
      <c r="AB121" s="152"/>
      <c r="AC121" s="580"/>
      <c r="AD121" s="152"/>
      <c r="AE121" s="152"/>
      <c r="AF121" s="152"/>
      <c r="AG121" s="152"/>
      <c r="AH121" s="152"/>
      <c r="AI121" s="152"/>
    </row>
    <row r="122" ht="95.25" customHeight="1">
      <c r="N122" s="579"/>
      <c r="O122" s="579"/>
      <c r="P122" s="579"/>
      <c r="Q122" s="579"/>
      <c r="R122" s="579"/>
      <c r="AA122" s="152"/>
      <c r="AB122" s="152"/>
      <c r="AC122" s="580"/>
      <c r="AD122" s="152"/>
      <c r="AE122" s="152"/>
      <c r="AF122" s="152"/>
      <c r="AG122" s="152"/>
      <c r="AH122" s="152"/>
      <c r="AI122" s="152"/>
    </row>
    <row r="123" ht="95.25" customHeight="1">
      <c r="N123" s="579"/>
      <c r="O123" s="579"/>
      <c r="P123" s="579"/>
      <c r="Q123" s="579"/>
      <c r="R123" s="579"/>
      <c r="AA123" s="152"/>
      <c r="AB123" s="152"/>
      <c r="AC123" s="580"/>
      <c r="AD123" s="152"/>
      <c r="AE123" s="152"/>
      <c r="AF123" s="152"/>
      <c r="AG123" s="152"/>
      <c r="AH123" s="152"/>
      <c r="AI123" s="152"/>
    </row>
    <row r="124" ht="95.25" customHeight="1">
      <c r="N124" s="579"/>
      <c r="O124" s="579"/>
      <c r="P124" s="579"/>
      <c r="Q124" s="579"/>
      <c r="R124" s="579"/>
      <c r="AA124" s="152"/>
      <c r="AB124" s="152"/>
      <c r="AC124" s="580"/>
      <c r="AD124" s="152"/>
      <c r="AE124" s="152"/>
      <c r="AF124" s="152"/>
      <c r="AG124" s="152"/>
      <c r="AH124" s="152"/>
      <c r="AI124" s="152"/>
    </row>
    <row r="125" ht="95.25" customHeight="1">
      <c r="N125" s="579"/>
      <c r="O125" s="579"/>
      <c r="P125" s="579"/>
      <c r="Q125" s="579"/>
      <c r="R125" s="579"/>
      <c r="AA125" s="152"/>
      <c r="AB125" s="152"/>
      <c r="AC125" s="580"/>
      <c r="AD125" s="152"/>
      <c r="AE125" s="152"/>
      <c r="AF125" s="152"/>
      <c r="AG125" s="152"/>
      <c r="AH125" s="152"/>
      <c r="AI125" s="152"/>
    </row>
    <row r="126" ht="95.25" customHeight="1">
      <c r="N126" s="579"/>
      <c r="O126" s="579"/>
      <c r="P126" s="579"/>
      <c r="Q126" s="579"/>
      <c r="R126" s="579"/>
      <c r="AA126" s="152"/>
      <c r="AB126" s="152"/>
      <c r="AC126" s="580"/>
      <c r="AD126" s="152"/>
      <c r="AE126" s="152"/>
      <c r="AF126" s="152"/>
      <c r="AG126" s="152"/>
      <c r="AH126" s="152"/>
      <c r="AI126" s="152"/>
    </row>
    <row r="127" ht="95.25" customHeight="1">
      <c r="N127" s="579"/>
      <c r="O127" s="579"/>
      <c r="P127" s="579"/>
      <c r="Q127" s="579"/>
      <c r="R127" s="579"/>
      <c r="AA127" s="152"/>
      <c r="AB127" s="152"/>
      <c r="AC127" s="580"/>
      <c r="AD127" s="152"/>
      <c r="AE127" s="152"/>
      <c r="AF127" s="152"/>
      <c r="AG127" s="152"/>
      <c r="AH127" s="152"/>
      <c r="AI127" s="152"/>
    </row>
    <row r="128" ht="95.25" customHeight="1">
      <c r="N128" s="579"/>
      <c r="O128" s="579"/>
      <c r="P128" s="579"/>
      <c r="Q128" s="579"/>
      <c r="R128" s="579"/>
      <c r="AA128" s="152"/>
      <c r="AB128" s="152"/>
      <c r="AC128" s="580"/>
      <c r="AD128" s="152"/>
      <c r="AE128" s="152"/>
      <c r="AF128" s="152"/>
      <c r="AG128" s="152"/>
      <c r="AH128" s="152"/>
      <c r="AI128" s="152"/>
    </row>
    <row r="129" ht="95.25" customHeight="1">
      <c r="N129" s="579"/>
      <c r="O129" s="579"/>
      <c r="P129" s="579"/>
      <c r="Q129" s="579"/>
      <c r="R129" s="579"/>
      <c r="AA129" s="152"/>
      <c r="AB129" s="152"/>
      <c r="AC129" s="580"/>
      <c r="AD129" s="152"/>
      <c r="AE129" s="152"/>
      <c r="AF129" s="152"/>
      <c r="AG129" s="152"/>
      <c r="AH129" s="152"/>
      <c r="AI129" s="152"/>
    </row>
    <row r="130" ht="95.25" customHeight="1">
      <c r="N130" s="579"/>
      <c r="O130" s="579"/>
      <c r="P130" s="579"/>
      <c r="Q130" s="579"/>
      <c r="R130" s="579"/>
      <c r="AA130" s="152"/>
      <c r="AB130" s="152"/>
      <c r="AC130" s="580"/>
      <c r="AD130" s="152"/>
      <c r="AE130" s="152"/>
      <c r="AF130" s="152"/>
      <c r="AG130" s="152"/>
      <c r="AH130" s="152"/>
      <c r="AI130" s="152"/>
    </row>
    <row r="131" ht="95.25" customHeight="1">
      <c r="N131" s="579"/>
      <c r="O131" s="579"/>
      <c r="P131" s="579"/>
      <c r="Q131" s="579"/>
      <c r="R131" s="579"/>
      <c r="AA131" s="152"/>
      <c r="AB131" s="152"/>
      <c r="AC131" s="580"/>
      <c r="AD131" s="152"/>
      <c r="AE131" s="152"/>
      <c r="AF131" s="152"/>
      <c r="AG131" s="152"/>
      <c r="AH131" s="152"/>
      <c r="AI131" s="152"/>
    </row>
    <row r="132" ht="95.25" customHeight="1">
      <c r="N132" s="579"/>
      <c r="O132" s="579"/>
      <c r="P132" s="579"/>
      <c r="Q132" s="579"/>
      <c r="R132" s="579"/>
      <c r="AA132" s="152"/>
      <c r="AB132" s="152"/>
      <c r="AC132" s="580"/>
      <c r="AD132" s="152"/>
      <c r="AE132" s="152"/>
      <c r="AF132" s="152"/>
      <c r="AG132" s="152"/>
      <c r="AH132" s="152"/>
      <c r="AI132" s="152"/>
    </row>
    <row r="133" ht="95.25" customHeight="1">
      <c r="N133" s="579"/>
      <c r="O133" s="579"/>
      <c r="P133" s="579"/>
      <c r="Q133" s="579"/>
      <c r="R133" s="579"/>
      <c r="AA133" s="152"/>
      <c r="AB133" s="152"/>
      <c r="AC133" s="580"/>
      <c r="AD133" s="152"/>
      <c r="AE133" s="152"/>
      <c r="AF133" s="152"/>
      <c r="AG133" s="152"/>
      <c r="AH133" s="152"/>
      <c r="AI133" s="152"/>
    </row>
    <row r="134" ht="95.25" customHeight="1">
      <c r="N134" s="579"/>
      <c r="O134" s="579"/>
      <c r="P134" s="579"/>
      <c r="Q134" s="579"/>
      <c r="R134" s="579"/>
      <c r="AA134" s="152"/>
      <c r="AB134" s="152"/>
      <c r="AC134" s="580"/>
      <c r="AD134" s="152"/>
      <c r="AE134" s="152"/>
      <c r="AF134" s="152"/>
      <c r="AG134" s="152"/>
      <c r="AH134" s="152"/>
      <c r="AI134" s="152"/>
    </row>
    <row r="135" ht="95.25" customHeight="1">
      <c r="N135" s="579"/>
      <c r="O135" s="579"/>
      <c r="P135" s="579"/>
      <c r="Q135" s="579"/>
      <c r="R135" s="579"/>
      <c r="AA135" s="152"/>
      <c r="AB135" s="152"/>
      <c r="AC135" s="580"/>
      <c r="AD135" s="152"/>
      <c r="AE135" s="152"/>
      <c r="AF135" s="152"/>
      <c r="AG135" s="152"/>
      <c r="AH135" s="152"/>
      <c r="AI135" s="152"/>
    </row>
    <row r="136" ht="95.25" customHeight="1">
      <c r="N136" s="579"/>
      <c r="O136" s="579"/>
      <c r="P136" s="579"/>
      <c r="Q136" s="579"/>
      <c r="R136" s="579"/>
      <c r="AA136" s="152"/>
      <c r="AB136" s="152"/>
      <c r="AC136" s="580"/>
      <c r="AD136" s="152"/>
      <c r="AE136" s="152"/>
      <c r="AF136" s="152"/>
      <c r="AG136" s="152"/>
      <c r="AH136" s="152"/>
      <c r="AI136" s="152"/>
    </row>
    <row r="137" ht="95.25" customHeight="1">
      <c r="N137" s="579"/>
      <c r="O137" s="579"/>
      <c r="P137" s="579"/>
      <c r="Q137" s="579"/>
      <c r="R137" s="579"/>
      <c r="AA137" s="152"/>
      <c r="AB137" s="152"/>
      <c r="AC137" s="580"/>
      <c r="AD137" s="152"/>
      <c r="AE137" s="152"/>
      <c r="AF137" s="152"/>
      <c r="AG137" s="152"/>
      <c r="AH137" s="152"/>
      <c r="AI137" s="152"/>
    </row>
    <row r="138" ht="95.25" customHeight="1">
      <c r="N138" s="579"/>
      <c r="O138" s="579"/>
      <c r="P138" s="579"/>
      <c r="Q138" s="579"/>
      <c r="R138" s="579"/>
      <c r="AA138" s="152"/>
      <c r="AB138" s="152"/>
      <c r="AC138" s="580"/>
      <c r="AD138" s="152"/>
      <c r="AE138" s="152"/>
      <c r="AF138" s="152"/>
      <c r="AG138" s="152"/>
      <c r="AH138" s="152"/>
      <c r="AI138" s="152"/>
    </row>
    <row r="139" ht="95.25" customHeight="1">
      <c r="N139" s="579"/>
      <c r="O139" s="579"/>
      <c r="P139" s="579"/>
      <c r="Q139" s="579"/>
      <c r="R139" s="579"/>
      <c r="AA139" s="152"/>
      <c r="AB139" s="152"/>
      <c r="AC139" s="580"/>
      <c r="AD139" s="152"/>
      <c r="AE139" s="152"/>
      <c r="AF139" s="152"/>
      <c r="AG139" s="152"/>
      <c r="AH139" s="152"/>
      <c r="AI139" s="152"/>
    </row>
    <row r="140" ht="95.25" customHeight="1">
      <c r="N140" s="579"/>
      <c r="O140" s="579"/>
      <c r="P140" s="579"/>
      <c r="Q140" s="579"/>
      <c r="R140" s="579"/>
      <c r="AA140" s="152"/>
      <c r="AB140" s="152"/>
      <c r="AC140" s="580"/>
      <c r="AD140" s="152"/>
      <c r="AE140" s="152"/>
      <c r="AF140" s="152"/>
      <c r="AG140" s="152"/>
      <c r="AH140" s="152"/>
      <c r="AI140" s="152"/>
    </row>
    <row r="141" ht="95.25" customHeight="1">
      <c r="N141" s="579"/>
      <c r="O141" s="579"/>
      <c r="P141" s="579"/>
      <c r="Q141" s="579"/>
      <c r="R141" s="579"/>
      <c r="AA141" s="152"/>
      <c r="AB141" s="152"/>
      <c r="AC141" s="580"/>
      <c r="AD141" s="152"/>
      <c r="AE141" s="152"/>
      <c r="AF141" s="152"/>
      <c r="AG141" s="152"/>
      <c r="AH141" s="152"/>
      <c r="AI141" s="152"/>
    </row>
    <row r="142" ht="95.25" customHeight="1">
      <c r="N142" s="579"/>
      <c r="O142" s="579"/>
      <c r="P142" s="579"/>
      <c r="Q142" s="579"/>
      <c r="R142" s="579"/>
      <c r="AA142" s="152"/>
      <c r="AB142" s="152"/>
      <c r="AC142" s="580"/>
      <c r="AD142" s="152"/>
      <c r="AE142" s="152"/>
      <c r="AF142" s="152"/>
      <c r="AG142" s="152"/>
      <c r="AH142" s="152"/>
      <c r="AI142" s="152"/>
    </row>
    <row r="143" ht="95.25" customHeight="1">
      <c r="N143" s="579"/>
      <c r="O143" s="579"/>
      <c r="P143" s="579"/>
      <c r="Q143" s="579"/>
      <c r="R143" s="579"/>
      <c r="AA143" s="152"/>
      <c r="AB143" s="152"/>
      <c r="AC143" s="580"/>
      <c r="AD143" s="152"/>
      <c r="AE143" s="152"/>
      <c r="AF143" s="152"/>
      <c r="AG143" s="152"/>
      <c r="AH143" s="152"/>
      <c r="AI143" s="152"/>
    </row>
    <row r="144" ht="95.25" customHeight="1">
      <c r="N144" s="579"/>
      <c r="O144" s="579"/>
      <c r="P144" s="579"/>
      <c r="Q144" s="579"/>
      <c r="R144" s="579"/>
      <c r="AA144" s="152"/>
      <c r="AB144" s="152"/>
      <c r="AC144" s="580"/>
      <c r="AD144" s="152"/>
      <c r="AE144" s="152"/>
      <c r="AF144" s="152"/>
      <c r="AG144" s="152"/>
      <c r="AH144" s="152"/>
      <c r="AI144" s="152"/>
    </row>
    <row r="145" ht="95.25" customHeight="1">
      <c r="N145" s="579"/>
      <c r="O145" s="579"/>
      <c r="P145" s="579"/>
      <c r="Q145" s="579"/>
      <c r="R145" s="579"/>
      <c r="AA145" s="152"/>
      <c r="AB145" s="152"/>
      <c r="AC145" s="580"/>
      <c r="AD145" s="152"/>
      <c r="AE145" s="152"/>
      <c r="AF145" s="152"/>
      <c r="AG145" s="152"/>
      <c r="AH145" s="152"/>
      <c r="AI145" s="152"/>
    </row>
    <row r="146" ht="95.25" customHeight="1">
      <c r="N146" s="579"/>
      <c r="O146" s="579"/>
      <c r="P146" s="579"/>
      <c r="Q146" s="579"/>
      <c r="R146" s="579"/>
      <c r="AA146" s="152"/>
      <c r="AB146" s="152"/>
      <c r="AC146" s="580"/>
      <c r="AD146" s="152"/>
      <c r="AE146" s="152"/>
      <c r="AF146" s="152"/>
      <c r="AG146" s="152"/>
      <c r="AH146" s="152"/>
      <c r="AI146" s="152"/>
    </row>
    <row r="147" ht="95.25" customHeight="1">
      <c r="N147" s="579"/>
      <c r="O147" s="579"/>
      <c r="P147" s="579"/>
      <c r="Q147" s="579"/>
      <c r="R147" s="579"/>
      <c r="AA147" s="152"/>
      <c r="AB147" s="152"/>
      <c r="AC147" s="580"/>
      <c r="AD147" s="152"/>
      <c r="AE147" s="152"/>
      <c r="AF147" s="152"/>
      <c r="AG147" s="152"/>
      <c r="AH147" s="152"/>
      <c r="AI147" s="152"/>
    </row>
    <row r="148" ht="95.25" customHeight="1">
      <c r="N148" s="579"/>
      <c r="O148" s="579"/>
      <c r="P148" s="579"/>
      <c r="Q148" s="579"/>
      <c r="R148" s="579"/>
      <c r="AA148" s="152"/>
      <c r="AB148" s="152"/>
      <c r="AC148" s="580"/>
      <c r="AD148" s="152"/>
      <c r="AE148" s="152"/>
      <c r="AF148" s="152"/>
      <c r="AG148" s="152"/>
      <c r="AH148" s="152"/>
      <c r="AI148" s="152"/>
    </row>
    <row r="149" ht="95.25" customHeight="1">
      <c r="N149" s="579"/>
      <c r="O149" s="579"/>
      <c r="P149" s="579"/>
      <c r="Q149" s="579"/>
      <c r="R149" s="579"/>
      <c r="AA149" s="152"/>
      <c r="AB149" s="152"/>
      <c r="AC149" s="580"/>
      <c r="AD149" s="152"/>
      <c r="AE149" s="152"/>
      <c r="AF149" s="152"/>
      <c r="AG149" s="152"/>
      <c r="AH149" s="152"/>
      <c r="AI149" s="152"/>
    </row>
    <row r="150" ht="95.25" customHeight="1">
      <c r="N150" s="579"/>
      <c r="O150" s="579"/>
      <c r="P150" s="579"/>
      <c r="Q150" s="579"/>
      <c r="R150" s="579"/>
      <c r="AA150" s="152"/>
      <c r="AB150" s="152"/>
      <c r="AC150" s="580"/>
      <c r="AD150" s="152"/>
      <c r="AE150" s="152"/>
      <c r="AF150" s="152"/>
      <c r="AG150" s="152"/>
      <c r="AH150" s="152"/>
      <c r="AI150" s="152"/>
    </row>
    <row r="151" ht="95.25" customHeight="1">
      <c r="N151" s="579"/>
      <c r="O151" s="579"/>
      <c r="P151" s="579"/>
      <c r="Q151" s="579"/>
      <c r="R151" s="579"/>
      <c r="AA151" s="152"/>
      <c r="AB151" s="152"/>
      <c r="AC151" s="580"/>
      <c r="AD151" s="152"/>
      <c r="AE151" s="152"/>
      <c r="AF151" s="152"/>
      <c r="AG151" s="152"/>
      <c r="AH151" s="152"/>
      <c r="AI151" s="152"/>
    </row>
    <row r="152" ht="95.25" customHeight="1">
      <c r="N152" s="579"/>
      <c r="O152" s="579"/>
      <c r="P152" s="579"/>
      <c r="Q152" s="579"/>
      <c r="R152" s="579"/>
      <c r="AA152" s="152"/>
      <c r="AB152" s="152"/>
      <c r="AC152" s="580"/>
      <c r="AD152" s="152"/>
      <c r="AE152" s="152"/>
      <c r="AF152" s="152"/>
      <c r="AG152" s="152"/>
      <c r="AH152" s="152"/>
      <c r="AI152" s="152"/>
    </row>
    <row r="153" ht="95.25" customHeight="1">
      <c r="N153" s="579"/>
      <c r="O153" s="579"/>
      <c r="P153" s="579"/>
      <c r="Q153" s="579"/>
      <c r="R153" s="579"/>
      <c r="AA153" s="152"/>
      <c r="AB153" s="152"/>
      <c r="AC153" s="580"/>
      <c r="AD153" s="152"/>
      <c r="AE153" s="152"/>
      <c r="AF153" s="152"/>
      <c r="AG153" s="152"/>
      <c r="AH153" s="152"/>
      <c r="AI153" s="152"/>
    </row>
    <row r="154" ht="95.25" customHeight="1">
      <c r="N154" s="579"/>
      <c r="O154" s="579"/>
      <c r="P154" s="579"/>
      <c r="Q154" s="579"/>
      <c r="R154" s="579"/>
      <c r="AA154" s="152"/>
      <c r="AB154" s="152"/>
      <c r="AC154" s="580"/>
      <c r="AD154" s="152"/>
      <c r="AE154" s="152"/>
      <c r="AF154" s="152"/>
      <c r="AG154" s="152"/>
      <c r="AH154" s="152"/>
      <c r="AI154" s="152"/>
    </row>
    <row r="155" ht="95.25" customHeight="1">
      <c r="N155" s="579"/>
      <c r="O155" s="579"/>
      <c r="P155" s="579"/>
      <c r="Q155" s="579"/>
      <c r="R155" s="579"/>
      <c r="AA155" s="152"/>
      <c r="AB155" s="152"/>
      <c r="AC155" s="580"/>
      <c r="AD155" s="152"/>
      <c r="AE155" s="152"/>
      <c r="AF155" s="152"/>
      <c r="AG155" s="152"/>
      <c r="AH155" s="152"/>
      <c r="AI155" s="152"/>
    </row>
    <row r="156" ht="95.25" customHeight="1">
      <c r="N156" s="579"/>
      <c r="O156" s="579"/>
      <c r="P156" s="579"/>
      <c r="Q156" s="579"/>
      <c r="R156" s="579"/>
      <c r="AA156" s="152"/>
      <c r="AB156" s="152"/>
      <c r="AC156" s="580"/>
      <c r="AD156" s="152"/>
      <c r="AE156" s="152"/>
      <c r="AF156" s="152"/>
      <c r="AG156" s="152"/>
      <c r="AH156" s="152"/>
      <c r="AI156" s="152"/>
    </row>
    <row r="157" ht="95.25" customHeight="1">
      <c r="N157" s="579"/>
      <c r="O157" s="579"/>
      <c r="P157" s="579"/>
      <c r="Q157" s="579"/>
      <c r="R157" s="579"/>
      <c r="AA157" s="152"/>
      <c r="AB157" s="152"/>
      <c r="AC157" s="580"/>
      <c r="AD157" s="152"/>
      <c r="AE157" s="152"/>
      <c r="AF157" s="152"/>
      <c r="AG157" s="152"/>
      <c r="AH157" s="152"/>
      <c r="AI157" s="152"/>
    </row>
    <row r="158" ht="95.25" customHeight="1">
      <c r="N158" s="579"/>
      <c r="O158" s="579"/>
      <c r="P158" s="579"/>
      <c r="Q158" s="579"/>
      <c r="R158" s="579"/>
      <c r="AA158" s="152"/>
      <c r="AB158" s="152"/>
      <c r="AC158" s="580"/>
      <c r="AD158" s="152"/>
      <c r="AE158" s="152"/>
      <c r="AF158" s="152"/>
      <c r="AG158" s="152"/>
      <c r="AH158" s="152"/>
      <c r="AI158" s="152"/>
    </row>
    <row r="159" ht="95.25" customHeight="1">
      <c r="N159" s="579"/>
      <c r="O159" s="579"/>
      <c r="P159" s="579"/>
      <c r="Q159" s="579"/>
      <c r="R159" s="579"/>
      <c r="AA159" s="152"/>
      <c r="AB159" s="152"/>
      <c r="AC159" s="580"/>
      <c r="AD159" s="152"/>
      <c r="AE159" s="152"/>
      <c r="AF159" s="152"/>
      <c r="AG159" s="152"/>
      <c r="AH159" s="152"/>
      <c r="AI159" s="152"/>
    </row>
    <row r="160" ht="95.25" customHeight="1">
      <c r="N160" s="579"/>
      <c r="O160" s="579"/>
      <c r="P160" s="579"/>
      <c r="Q160" s="579"/>
      <c r="R160" s="579"/>
      <c r="AA160" s="152"/>
      <c r="AB160" s="152"/>
      <c r="AC160" s="580"/>
      <c r="AD160" s="152"/>
      <c r="AE160" s="152"/>
      <c r="AF160" s="152"/>
      <c r="AG160" s="152"/>
      <c r="AH160" s="152"/>
      <c r="AI160" s="152"/>
    </row>
    <row r="161" ht="95.25" customHeight="1">
      <c r="N161" s="579"/>
      <c r="O161" s="579"/>
      <c r="P161" s="579"/>
      <c r="Q161" s="579"/>
      <c r="R161" s="579"/>
      <c r="AA161" s="152"/>
      <c r="AB161" s="152"/>
      <c r="AC161" s="580"/>
      <c r="AD161" s="152"/>
      <c r="AE161" s="152"/>
      <c r="AF161" s="152"/>
      <c r="AG161" s="152"/>
      <c r="AH161" s="152"/>
      <c r="AI161" s="152"/>
    </row>
    <row r="162" ht="95.25" customHeight="1">
      <c r="N162" s="579"/>
      <c r="O162" s="579"/>
      <c r="P162" s="579"/>
      <c r="Q162" s="579"/>
      <c r="R162" s="579"/>
      <c r="AA162" s="152"/>
      <c r="AB162" s="152"/>
      <c r="AC162" s="580"/>
      <c r="AD162" s="152"/>
      <c r="AE162" s="152"/>
      <c r="AF162" s="152"/>
      <c r="AG162" s="152"/>
      <c r="AH162" s="152"/>
      <c r="AI162" s="152"/>
    </row>
    <row r="163" ht="95.25" customHeight="1">
      <c r="N163" s="579"/>
      <c r="O163" s="579"/>
      <c r="P163" s="579"/>
      <c r="Q163" s="579"/>
      <c r="R163" s="579"/>
      <c r="AA163" s="152"/>
      <c r="AB163" s="152"/>
      <c r="AC163" s="580"/>
      <c r="AD163" s="152"/>
      <c r="AE163" s="152"/>
      <c r="AF163" s="152"/>
      <c r="AG163" s="152"/>
      <c r="AH163" s="152"/>
      <c r="AI163" s="152"/>
    </row>
    <row r="164" ht="95.25" customHeight="1">
      <c r="N164" s="579"/>
      <c r="O164" s="579"/>
      <c r="P164" s="579"/>
      <c r="Q164" s="579"/>
      <c r="R164" s="579"/>
      <c r="AA164" s="152"/>
      <c r="AB164" s="152"/>
      <c r="AC164" s="580"/>
      <c r="AD164" s="152"/>
      <c r="AE164" s="152"/>
      <c r="AF164" s="152"/>
      <c r="AG164" s="152"/>
      <c r="AH164" s="152"/>
      <c r="AI164" s="152"/>
    </row>
    <row r="165" ht="95.25" customHeight="1">
      <c r="N165" s="579"/>
      <c r="O165" s="579"/>
      <c r="P165" s="579"/>
      <c r="Q165" s="579"/>
      <c r="R165" s="579"/>
      <c r="AA165" s="152"/>
      <c r="AB165" s="152"/>
      <c r="AC165" s="580"/>
      <c r="AD165" s="152"/>
      <c r="AE165" s="152"/>
      <c r="AF165" s="152"/>
      <c r="AG165" s="152"/>
      <c r="AH165" s="152"/>
      <c r="AI165" s="152"/>
    </row>
    <row r="166" ht="95.25" customHeight="1">
      <c r="N166" s="579"/>
      <c r="O166" s="579"/>
      <c r="P166" s="579"/>
      <c r="Q166" s="579"/>
      <c r="R166" s="579"/>
      <c r="AA166" s="152"/>
      <c r="AB166" s="152"/>
      <c r="AC166" s="580"/>
      <c r="AD166" s="152"/>
      <c r="AE166" s="152"/>
      <c r="AF166" s="152"/>
      <c r="AG166" s="152"/>
      <c r="AH166" s="152"/>
      <c r="AI166" s="152"/>
    </row>
    <row r="167" ht="95.25" customHeight="1">
      <c r="N167" s="579"/>
      <c r="O167" s="579"/>
      <c r="P167" s="579"/>
      <c r="Q167" s="579"/>
      <c r="R167" s="579"/>
      <c r="AA167" s="152"/>
      <c r="AB167" s="152"/>
      <c r="AC167" s="580"/>
      <c r="AD167" s="152"/>
      <c r="AE167" s="152"/>
      <c r="AF167" s="152"/>
      <c r="AG167" s="152"/>
      <c r="AH167" s="152"/>
      <c r="AI167" s="152"/>
    </row>
    <row r="168" ht="95.25" customHeight="1">
      <c r="N168" s="579"/>
      <c r="O168" s="579"/>
      <c r="P168" s="579"/>
      <c r="Q168" s="579"/>
      <c r="R168" s="579"/>
      <c r="AA168" s="152"/>
      <c r="AB168" s="152"/>
      <c r="AC168" s="580"/>
      <c r="AD168" s="152"/>
      <c r="AE168" s="152"/>
      <c r="AF168" s="152"/>
      <c r="AG168" s="152"/>
      <c r="AH168" s="152"/>
      <c r="AI168" s="152"/>
    </row>
    <row r="169" ht="95.25" customHeight="1">
      <c r="N169" s="579"/>
      <c r="O169" s="579"/>
      <c r="P169" s="579"/>
      <c r="Q169" s="579"/>
      <c r="R169" s="579"/>
      <c r="AA169" s="152"/>
      <c r="AB169" s="152"/>
      <c r="AC169" s="580"/>
      <c r="AD169" s="152"/>
      <c r="AE169" s="152"/>
      <c r="AF169" s="152"/>
      <c r="AG169" s="152"/>
      <c r="AH169" s="152"/>
      <c r="AI169" s="152"/>
    </row>
    <row r="170" ht="95.25" customHeight="1">
      <c r="N170" s="579"/>
      <c r="O170" s="579"/>
      <c r="P170" s="579"/>
      <c r="Q170" s="579"/>
      <c r="R170" s="579"/>
      <c r="AA170" s="152"/>
      <c r="AB170" s="152"/>
      <c r="AC170" s="580"/>
      <c r="AD170" s="152"/>
      <c r="AE170" s="152"/>
      <c r="AF170" s="152"/>
      <c r="AG170" s="152"/>
      <c r="AH170" s="152"/>
      <c r="AI170" s="152"/>
    </row>
    <row r="171" ht="95.25" customHeight="1">
      <c r="N171" s="579"/>
      <c r="O171" s="579"/>
      <c r="P171" s="579"/>
      <c r="Q171" s="579"/>
      <c r="R171" s="579"/>
      <c r="AA171" s="152"/>
      <c r="AB171" s="152"/>
      <c r="AC171" s="580"/>
      <c r="AD171" s="152"/>
      <c r="AE171" s="152"/>
      <c r="AF171" s="152"/>
      <c r="AG171" s="152"/>
      <c r="AH171" s="152"/>
      <c r="AI171" s="152"/>
    </row>
    <row r="172" ht="95.25" customHeight="1">
      <c r="N172" s="579"/>
      <c r="O172" s="579"/>
      <c r="P172" s="579"/>
      <c r="Q172" s="579"/>
      <c r="R172" s="579"/>
      <c r="AA172" s="152"/>
      <c r="AB172" s="152"/>
      <c r="AC172" s="580"/>
      <c r="AD172" s="152"/>
      <c r="AE172" s="152"/>
      <c r="AF172" s="152"/>
      <c r="AG172" s="152"/>
      <c r="AH172" s="152"/>
      <c r="AI172" s="152"/>
    </row>
    <row r="173" ht="95.25" customHeight="1">
      <c r="N173" s="579"/>
      <c r="O173" s="579"/>
      <c r="P173" s="579"/>
      <c r="Q173" s="579"/>
      <c r="R173" s="579"/>
      <c r="AA173" s="152"/>
      <c r="AB173" s="152"/>
      <c r="AC173" s="580"/>
      <c r="AD173" s="152"/>
      <c r="AE173" s="152"/>
      <c r="AF173" s="152"/>
      <c r="AG173" s="152"/>
      <c r="AH173" s="152"/>
      <c r="AI173" s="152"/>
    </row>
    <row r="174" ht="95.25" customHeight="1">
      <c r="N174" s="579"/>
      <c r="O174" s="579"/>
      <c r="P174" s="579"/>
      <c r="Q174" s="579"/>
      <c r="R174" s="579"/>
      <c r="AA174" s="152"/>
      <c r="AB174" s="152"/>
      <c r="AC174" s="580"/>
      <c r="AD174" s="152"/>
      <c r="AE174" s="152"/>
      <c r="AF174" s="152"/>
      <c r="AG174" s="152"/>
      <c r="AH174" s="152"/>
      <c r="AI174" s="152"/>
    </row>
    <row r="175" ht="95.25" customHeight="1">
      <c r="N175" s="579"/>
      <c r="O175" s="579"/>
      <c r="P175" s="579"/>
      <c r="Q175" s="579"/>
      <c r="R175" s="579"/>
      <c r="AA175" s="152"/>
      <c r="AB175" s="152"/>
      <c r="AC175" s="580"/>
      <c r="AD175" s="152"/>
      <c r="AE175" s="152"/>
      <c r="AF175" s="152"/>
      <c r="AG175" s="152"/>
      <c r="AH175" s="152"/>
      <c r="AI175" s="152"/>
    </row>
    <row r="176" ht="95.25" customHeight="1">
      <c r="N176" s="579"/>
      <c r="O176" s="579"/>
      <c r="P176" s="579"/>
      <c r="Q176" s="579"/>
      <c r="R176" s="579"/>
      <c r="AA176" s="152"/>
      <c r="AB176" s="152"/>
      <c r="AC176" s="580"/>
      <c r="AD176" s="152"/>
      <c r="AE176" s="152"/>
      <c r="AF176" s="152"/>
      <c r="AG176" s="152"/>
      <c r="AH176" s="152"/>
      <c r="AI176" s="152"/>
    </row>
    <row r="177" ht="95.25" customHeight="1">
      <c r="N177" s="579"/>
      <c r="O177" s="579"/>
      <c r="P177" s="579"/>
      <c r="Q177" s="579"/>
      <c r="R177" s="579"/>
      <c r="AA177" s="152"/>
      <c r="AB177" s="152"/>
      <c r="AC177" s="580"/>
      <c r="AD177" s="152"/>
      <c r="AE177" s="152"/>
      <c r="AF177" s="152"/>
      <c r="AG177" s="152"/>
      <c r="AH177" s="152"/>
      <c r="AI177" s="152"/>
    </row>
    <row r="178" ht="95.25" customHeight="1">
      <c r="N178" s="579"/>
      <c r="O178" s="579"/>
      <c r="P178" s="579"/>
      <c r="Q178" s="579"/>
      <c r="R178" s="579"/>
      <c r="AA178" s="152"/>
      <c r="AB178" s="152"/>
      <c r="AC178" s="580"/>
      <c r="AD178" s="152"/>
      <c r="AE178" s="152"/>
      <c r="AF178" s="152"/>
      <c r="AG178" s="152"/>
      <c r="AH178" s="152"/>
      <c r="AI178" s="152"/>
    </row>
    <row r="179" ht="95.25" customHeight="1">
      <c r="N179" s="579"/>
      <c r="O179" s="579"/>
      <c r="P179" s="579"/>
      <c r="Q179" s="579"/>
      <c r="R179" s="579"/>
      <c r="AA179" s="152"/>
      <c r="AB179" s="152"/>
      <c r="AC179" s="580"/>
      <c r="AD179" s="152"/>
      <c r="AE179" s="152"/>
      <c r="AF179" s="152"/>
      <c r="AG179" s="152"/>
      <c r="AH179" s="152"/>
      <c r="AI179" s="152"/>
    </row>
    <row r="180" ht="95.25" customHeight="1">
      <c r="N180" s="579"/>
      <c r="O180" s="579"/>
      <c r="P180" s="579"/>
      <c r="Q180" s="579"/>
      <c r="R180" s="579"/>
      <c r="AA180" s="152"/>
      <c r="AB180" s="152"/>
      <c r="AC180" s="580"/>
      <c r="AD180" s="152"/>
      <c r="AE180" s="152"/>
      <c r="AF180" s="152"/>
      <c r="AG180" s="152"/>
      <c r="AH180" s="152"/>
      <c r="AI180" s="152"/>
    </row>
    <row r="181" ht="95.25" customHeight="1">
      <c r="N181" s="579"/>
      <c r="O181" s="579"/>
      <c r="P181" s="579"/>
      <c r="Q181" s="579"/>
      <c r="R181" s="579"/>
      <c r="AA181" s="152"/>
      <c r="AB181" s="152"/>
      <c r="AC181" s="580"/>
      <c r="AD181" s="152"/>
      <c r="AE181" s="152"/>
      <c r="AF181" s="152"/>
      <c r="AG181" s="152"/>
      <c r="AH181" s="152"/>
      <c r="AI181" s="152"/>
    </row>
    <row r="182" ht="95.25" customHeight="1">
      <c r="N182" s="579"/>
      <c r="O182" s="579"/>
      <c r="P182" s="579"/>
      <c r="Q182" s="579"/>
      <c r="R182" s="579"/>
      <c r="AA182" s="152"/>
      <c r="AB182" s="152"/>
      <c r="AC182" s="580"/>
      <c r="AD182" s="152"/>
      <c r="AE182" s="152"/>
      <c r="AF182" s="152"/>
      <c r="AG182" s="152"/>
      <c r="AH182" s="152"/>
      <c r="AI182" s="152"/>
    </row>
    <row r="183" ht="95.25" customHeight="1">
      <c r="N183" s="579"/>
      <c r="O183" s="579"/>
      <c r="P183" s="579"/>
      <c r="Q183" s="579"/>
      <c r="R183" s="579"/>
      <c r="AA183" s="152"/>
      <c r="AB183" s="152"/>
      <c r="AC183" s="580"/>
      <c r="AD183" s="152"/>
      <c r="AE183" s="152"/>
      <c r="AF183" s="152"/>
      <c r="AG183" s="152"/>
      <c r="AH183" s="152"/>
      <c r="AI183" s="152"/>
    </row>
    <row r="184" ht="95.25" customHeight="1">
      <c r="N184" s="579"/>
      <c r="O184" s="579"/>
      <c r="P184" s="579"/>
      <c r="Q184" s="579"/>
      <c r="R184" s="579"/>
      <c r="AA184" s="152"/>
      <c r="AB184" s="152"/>
      <c r="AC184" s="580"/>
      <c r="AD184" s="152"/>
      <c r="AE184" s="152"/>
      <c r="AF184" s="152"/>
      <c r="AG184" s="152"/>
      <c r="AH184" s="152"/>
      <c r="AI184" s="152"/>
    </row>
    <row r="185" ht="95.25" customHeight="1">
      <c r="N185" s="579"/>
      <c r="O185" s="579"/>
      <c r="P185" s="579"/>
      <c r="Q185" s="579"/>
      <c r="R185" s="579"/>
      <c r="AA185" s="152"/>
      <c r="AB185" s="152"/>
      <c r="AC185" s="580"/>
      <c r="AD185" s="152"/>
      <c r="AE185" s="152"/>
      <c r="AF185" s="152"/>
      <c r="AG185" s="152"/>
      <c r="AH185" s="152"/>
      <c r="AI185" s="152"/>
    </row>
    <row r="186" ht="95.25" customHeight="1">
      <c r="N186" s="579"/>
      <c r="O186" s="579"/>
      <c r="P186" s="579"/>
      <c r="Q186" s="579"/>
      <c r="R186" s="579"/>
      <c r="AA186" s="152"/>
      <c r="AB186" s="152"/>
      <c r="AC186" s="580"/>
      <c r="AD186" s="152"/>
      <c r="AE186" s="152"/>
      <c r="AF186" s="152"/>
      <c r="AG186" s="152"/>
      <c r="AH186" s="152"/>
      <c r="AI186" s="152"/>
    </row>
    <row r="187" ht="95.25" customHeight="1">
      <c r="N187" s="579"/>
      <c r="O187" s="579"/>
      <c r="P187" s="579"/>
      <c r="Q187" s="579"/>
      <c r="R187" s="579"/>
      <c r="AA187" s="152"/>
      <c r="AB187" s="152"/>
      <c r="AC187" s="580"/>
      <c r="AD187" s="152"/>
      <c r="AE187" s="152"/>
      <c r="AF187" s="152"/>
      <c r="AG187" s="152"/>
      <c r="AH187" s="152"/>
      <c r="AI187" s="152"/>
    </row>
    <row r="188" ht="95.25" customHeight="1">
      <c r="N188" s="579"/>
      <c r="O188" s="579"/>
      <c r="P188" s="579"/>
      <c r="Q188" s="579"/>
      <c r="R188" s="579"/>
      <c r="AA188" s="152"/>
      <c r="AB188" s="152"/>
      <c r="AC188" s="580"/>
      <c r="AD188" s="152"/>
      <c r="AE188" s="152"/>
      <c r="AF188" s="152"/>
      <c r="AG188" s="152"/>
      <c r="AH188" s="152"/>
      <c r="AI188" s="152"/>
    </row>
    <row r="189" ht="95.25" customHeight="1">
      <c r="N189" s="579"/>
      <c r="O189" s="579"/>
      <c r="P189" s="579"/>
      <c r="Q189" s="579"/>
      <c r="R189" s="579"/>
      <c r="AA189" s="152"/>
      <c r="AB189" s="152"/>
      <c r="AC189" s="580"/>
      <c r="AD189" s="152"/>
      <c r="AE189" s="152"/>
      <c r="AF189" s="152"/>
      <c r="AG189" s="152"/>
      <c r="AH189" s="152"/>
      <c r="AI189" s="152"/>
    </row>
    <row r="190" ht="95.25" customHeight="1">
      <c r="N190" s="579"/>
      <c r="O190" s="579"/>
      <c r="P190" s="579"/>
      <c r="Q190" s="579"/>
      <c r="R190" s="579"/>
      <c r="AA190" s="152"/>
      <c r="AB190" s="152"/>
      <c r="AC190" s="580"/>
      <c r="AD190" s="152"/>
      <c r="AE190" s="152"/>
      <c r="AF190" s="152"/>
      <c r="AG190" s="152"/>
      <c r="AH190" s="152"/>
      <c r="AI190" s="152"/>
    </row>
    <row r="191" ht="95.25" customHeight="1">
      <c r="N191" s="579"/>
      <c r="O191" s="579"/>
      <c r="P191" s="579"/>
      <c r="Q191" s="579"/>
      <c r="R191" s="579"/>
      <c r="AA191" s="152"/>
      <c r="AB191" s="152"/>
      <c r="AC191" s="580"/>
      <c r="AD191" s="152"/>
      <c r="AE191" s="152"/>
      <c r="AF191" s="152"/>
      <c r="AG191" s="152"/>
      <c r="AH191" s="152"/>
      <c r="AI191" s="152"/>
    </row>
    <row r="192" ht="95.25" customHeight="1">
      <c r="N192" s="579"/>
      <c r="O192" s="579"/>
      <c r="P192" s="579"/>
      <c r="Q192" s="579"/>
      <c r="R192" s="579"/>
      <c r="AA192" s="152"/>
      <c r="AB192" s="152"/>
      <c r="AC192" s="580"/>
      <c r="AD192" s="152"/>
      <c r="AE192" s="152"/>
      <c r="AF192" s="152"/>
      <c r="AG192" s="152"/>
      <c r="AH192" s="152"/>
      <c r="AI192" s="152"/>
    </row>
    <row r="193" ht="95.25" customHeight="1">
      <c r="N193" s="579"/>
      <c r="O193" s="579"/>
      <c r="P193" s="579"/>
      <c r="Q193" s="579"/>
      <c r="R193" s="579"/>
      <c r="AA193" s="152"/>
      <c r="AB193" s="152"/>
      <c r="AC193" s="580"/>
      <c r="AD193" s="152"/>
      <c r="AE193" s="152"/>
      <c r="AF193" s="152"/>
      <c r="AG193" s="152"/>
      <c r="AH193" s="152"/>
      <c r="AI193" s="152"/>
    </row>
    <row r="194" ht="95.25" customHeight="1">
      <c r="N194" s="579"/>
      <c r="O194" s="579"/>
      <c r="P194" s="579"/>
      <c r="Q194" s="579"/>
      <c r="R194" s="579"/>
      <c r="AA194" s="152"/>
      <c r="AB194" s="152"/>
      <c r="AC194" s="580"/>
      <c r="AD194" s="152"/>
      <c r="AE194" s="152"/>
      <c r="AF194" s="152"/>
      <c r="AG194" s="152"/>
      <c r="AH194" s="152"/>
      <c r="AI194" s="152"/>
    </row>
    <row r="195" ht="95.25" customHeight="1">
      <c r="N195" s="579"/>
      <c r="O195" s="579"/>
      <c r="P195" s="579"/>
      <c r="Q195" s="579"/>
      <c r="R195" s="579"/>
      <c r="AA195" s="152"/>
      <c r="AB195" s="152"/>
      <c r="AC195" s="580"/>
      <c r="AD195" s="152"/>
      <c r="AE195" s="152"/>
      <c r="AF195" s="152"/>
      <c r="AG195" s="152"/>
      <c r="AH195" s="152"/>
      <c r="AI195" s="152"/>
    </row>
    <row r="196" ht="95.25" customHeight="1">
      <c r="N196" s="579"/>
      <c r="O196" s="579"/>
      <c r="P196" s="579"/>
      <c r="Q196" s="579"/>
      <c r="R196" s="579"/>
      <c r="AA196" s="152"/>
      <c r="AB196" s="152"/>
      <c r="AC196" s="580"/>
      <c r="AD196" s="152"/>
      <c r="AE196" s="152"/>
      <c r="AF196" s="152"/>
      <c r="AG196" s="152"/>
      <c r="AH196" s="152"/>
      <c r="AI196" s="152"/>
    </row>
    <row r="197" ht="95.25" customHeight="1">
      <c r="N197" s="579"/>
      <c r="O197" s="579"/>
      <c r="P197" s="579"/>
      <c r="Q197" s="579"/>
      <c r="R197" s="579"/>
      <c r="AA197" s="152"/>
      <c r="AB197" s="152"/>
      <c r="AC197" s="580"/>
      <c r="AD197" s="152"/>
      <c r="AE197" s="152"/>
      <c r="AF197" s="152"/>
      <c r="AG197" s="152"/>
      <c r="AH197" s="152"/>
      <c r="AI197" s="152"/>
    </row>
    <row r="198" ht="95.25" customHeight="1">
      <c r="N198" s="579"/>
      <c r="O198" s="579"/>
      <c r="P198" s="579"/>
      <c r="Q198" s="579"/>
      <c r="R198" s="579"/>
      <c r="AA198" s="152"/>
      <c r="AB198" s="152"/>
      <c r="AC198" s="580"/>
      <c r="AD198" s="152"/>
      <c r="AE198" s="152"/>
      <c r="AF198" s="152"/>
      <c r="AG198" s="152"/>
      <c r="AH198" s="152"/>
      <c r="AI198" s="152"/>
    </row>
    <row r="199" ht="95.25" customHeight="1">
      <c r="N199" s="579"/>
      <c r="O199" s="579"/>
      <c r="P199" s="579"/>
      <c r="Q199" s="579"/>
      <c r="R199" s="579"/>
      <c r="AA199" s="152"/>
      <c r="AB199" s="152"/>
      <c r="AC199" s="580"/>
      <c r="AD199" s="152"/>
      <c r="AE199" s="152"/>
      <c r="AF199" s="152"/>
      <c r="AG199" s="152"/>
      <c r="AH199" s="152"/>
      <c r="AI199" s="152"/>
    </row>
    <row r="200" ht="95.25" customHeight="1">
      <c r="N200" s="579"/>
      <c r="O200" s="579"/>
      <c r="P200" s="579"/>
      <c r="Q200" s="579"/>
      <c r="R200" s="579"/>
      <c r="AA200" s="152"/>
      <c r="AB200" s="152"/>
      <c r="AC200" s="580"/>
      <c r="AD200" s="152"/>
      <c r="AE200" s="152"/>
      <c r="AF200" s="152"/>
      <c r="AG200" s="152"/>
      <c r="AH200" s="152"/>
      <c r="AI200" s="152"/>
    </row>
    <row r="201" ht="95.25" customHeight="1">
      <c r="N201" s="579"/>
      <c r="O201" s="579"/>
      <c r="P201" s="579"/>
      <c r="Q201" s="579"/>
      <c r="R201" s="579"/>
      <c r="AA201" s="152"/>
      <c r="AB201" s="152"/>
      <c r="AC201" s="580"/>
      <c r="AD201" s="152"/>
      <c r="AE201" s="152"/>
      <c r="AF201" s="152"/>
      <c r="AG201" s="152"/>
      <c r="AH201" s="152"/>
      <c r="AI201" s="152"/>
    </row>
    <row r="202" ht="95.25" customHeight="1">
      <c r="N202" s="579"/>
      <c r="O202" s="579"/>
      <c r="P202" s="579"/>
      <c r="Q202" s="579"/>
      <c r="R202" s="579"/>
      <c r="AA202" s="152"/>
      <c r="AB202" s="152"/>
      <c r="AC202" s="580"/>
      <c r="AD202" s="152"/>
      <c r="AE202" s="152"/>
      <c r="AF202" s="152"/>
      <c r="AG202" s="152"/>
      <c r="AH202" s="152"/>
      <c r="AI202" s="152"/>
    </row>
    <row r="203" ht="95.25" customHeight="1">
      <c r="N203" s="579"/>
      <c r="O203" s="579"/>
      <c r="P203" s="579"/>
      <c r="Q203" s="579"/>
      <c r="R203" s="579"/>
      <c r="AA203" s="152"/>
      <c r="AB203" s="152"/>
      <c r="AC203" s="580"/>
      <c r="AD203" s="152"/>
      <c r="AE203" s="152"/>
      <c r="AF203" s="152"/>
      <c r="AG203" s="152"/>
      <c r="AH203" s="152"/>
      <c r="AI203" s="152"/>
    </row>
    <row r="204" ht="95.25" customHeight="1">
      <c r="N204" s="579"/>
      <c r="O204" s="579"/>
      <c r="P204" s="579"/>
      <c r="Q204" s="579"/>
      <c r="R204" s="579"/>
      <c r="AA204" s="152"/>
      <c r="AB204" s="152"/>
      <c r="AC204" s="580"/>
      <c r="AD204" s="152"/>
      <c r="AE204" s="152"/>
      <c r="AF204" s="152"/>
      <c r="AG204" s="152"/>
      <c r="AH204" s="152"/>
      <c r="AI204" s="152"/>
    </row>
    <row r="205" ht="95.25" customHeight="1">
      <c r="N205" s="579"/>
      <c r="O205" s="579"/>
      <c r="P205" s="579"/>
      <c r="Q205" s="579"/>
      <c r="R205" s="579"/>
      <c r="AA205" s="152"/>
      <c r="AB205" s="152"/>
      <c r="AC205" s="580"/>
      <c r="AD205" s="152"/>
      <c r="AE205" s="152"/>
      <c r="AF205" s="152"/>
      <c r="AG205" s="152"/>
      <c r="AH205" s="152"/>
      <c r="AI205" s="152"/>
    </row>
    <row r="206" ht="95.25" customHeight="1">
      <c r="N206" s="579"/>
      <c r="O206" s="579"/>
      <c r="P206" s="579"/>
      <c r="Q206" s="579"/>
      <c r="R206" s="579"/>
      <c r="AA206" s="152"/>
      <c r="AB206" s="152"/>
      <c r="AC206" s="580"/>
      <c r="AD206" s="152"/>
      <c r="AE206" s="152"/>
      <c r="AF206" s="152"/>
      <c r="AG206" s="152"/>
      <c r="AH206" s="152"/>
      <c r="AI206" s="152"/>
    </row>
    <row r="207" ht="95.25" customHeight="1">
      <c r="N207" s="579"/>
      <c r="O207" s="579"/>
      <c r="P207" s="579"/>
      <c r="Q207" s="579"/>
      <c r="R207" s="579"/>
      <c r="AA207" s="152"/>
      <c r="AB207" s="152"/>
      <c r="AC207" s="580"/>
      <c r="AD207" s="152"/>
      <c r="AE207" s="152"/>
      <c r="AF207" s="152"/>
      <c r="AG207" s="152"/>
      <c r="AH207" s="152"/>
      <c r="AI207" s="152"/>
    </row>
    <row r="208" ht="95.25" customHeight="1">
      <c r="N208" s="579"/>
      <c r="O208" s="579"/>
      <c r="P208" s="579"/>
      <c r="Q208" s="579"/>
      <c r="R208" s="579"/>
      <c r="AA208" s="152"/>
      <c r="AB208" s="152"/>
      <c r="AC208" s="580"/>
      <c r="AD208" s="152"/>
      <c r="AE208" s="152"/>
      <c r="AF208" s="152"/>
      <c r="AG208" s="152"/>
      <c r="AH208" s="152"/>
      <c r="AI208" s="152"/>
    </row>
    <row r="209" ht="95.25" customHeight="1">
      <c r="N209" s="579"/>
      <c r="O209" s="579"/>
      <c r="P209" s="579"/>
      <c r="Q209" s="579"/>
      <c r="R209" s="579"/>
      <c r="AA209" s="152"/>
      <c r="AB209" s="152"/>
      <c r="AC209" s="580"/>
      <c r="AD209" s="152"/>
      <c r="AE209" s="152"/>
      <c r="AF209" s="152"/>
      <c r="AG209" s="152"/>
      <c r="AH209" s="152"/>
      <c r="AI209" s="152"/>
    </row>
    <row r="210" ht="95.25" customHeight="1">
      <c r="N210" s="579"/>
      <c r="O210" s="579"/>
      <c r="P210" s="579"/>
      <c r="Q210" s="579"/>
      <c r="R210" s="579"/>
      <c r="AA210" s="152"/>
      <c r="AB210" s="152"/>
      <c r="AC210" s="580"/>
      <c r="AD210" s="152"/>
      <c r="AE210" s="152"/>
      <c r="AF210" s="152"/>
      <c r="AG210" s="152"/>
      <c r="AH210" s="152"/>
      <c r="AI210" s="152"/>
    </row>
    <row r="211" ht="95.25" customHeight="1">
      <c r="N211" s="579"/>
      <c r="O211" s="579"/>
      <c r="P211" s="579"/>
      <c r="Q211" s="579"/>
      <c r="R211" s="579"/>
      <c r="AA211" s="152"/>
      <c r="AB211" s="152"/>
      <c r="AC211" s="580"/>
      <c r="AD211" s="152"/>
      <c r="AE211" s="152"/>
      <c r="AF211" s="152"/>
      <c r="AG211" s="152"/>
      <c r="AH211" s="152"/>
      <c r="AI211" s="152"/>
    </row>
    <row r="212" ht="95.25" customHeight="1">
      <c r="N212" s="579"/>
      <c r="O212" s="579"/>
      <c r="P212" s="579"/>
      <c r="Q212" s="579"/>
      <c r="R212" s="579"/>
      <c r="AA212" s="152"/>
      <c r="AB212" s="152"/>
      <c r="AC212" s="580"/>
      <c r="AD212" s="152"/>
      <c r="AE212" s="152"/>
      <c r="AF212" s="152"/>
      <c r="AG212" s="152"/>
      <c r="AH212" s="152"/>
      <c r="AI212" s="152"/>
    </row>
    <row r="213" ht="95.25" customHeight="1">
      <c r="N213" s="579"/>
      <c r="O213" s="579"/>
      <c r="P213" s="579"/>
      <c r="Q213" s="579"/>
      <c r="R213" s="579"/>
      <c r="AA213" s="152"/>
      <c r="AB213" s="152"/>
      <c r="AC213" s="580"/>
      <c r="AD213" s="152"/>
      <c r="AE213" s="152"/>
      <c r="AF213" s="152"/>
      <c r="AG213" s="152"/>
      <c r="AH213" s="152"/>
      <c r="AI213" s="152"/>
    </row>
    <row r="214" ht="95.25" customHeight="1">
      <c r="N214" s="579"/>
      <c r="O214" s="579"/>
      <c r="P214" s="579"/>
      <c r="Q214" s="579"/>
      <c r="R214" s="579"/>
      <c r="AA214" s="152"/>
      <c r="AB214" s="152"/>
      <c r="AC214" s="580"/>
      <c r="AD214" s="152"/>
      <c r="AE214" s="152"/>
      <c r="AF214" s="152"/>
      <c r="AG214" s="152"/>
      <c r="AH214" s="152"/>
      <c r="AI214" s="152"/>
    </row>
    <row r="215" ht="95.25" customHeight="1">
      <c r="N215" s="579"/>
      <c r="O215" s="579"/>
      <c r="P215" s="579"/>
      <c r="Q215" s="579"/>
      <c r="R215" s="579"/>
      <c r="AA215" s="152"/>
      <c r="AB215" s="152"/>
      <c r="AC215" s="580"/>
      <c r="AD215" s="152"/>
      <c r="AE215" s="152"/>
      <c r="AF215" s="152"/>
      <c r="AG215" s="152"/>
      <c r="AH215" s="152"/>
      <c r="AI215" s="152"/>
    </row>
    <row r="216" ht="95.25" customHeight="1">
      <c r="N216" s="579"/>
      <c r="O216" s="579"/>
      <c r="P216" s="579"/>
      <c r="Q216" s="579"/>
      <c r="R216" s="579"/>
      <c r="AA216" s="152"/>
      <c r="AB216" s="152"/>
      <c r="AC216" s="580"/>
      <c r="AD216" s="152"/>
      <c r="AE216" s="152"/>
      <c r="AF216" s="152"/>
      <c r="AG216" s="152"/>
      <c r="AH216" s="152"/>
      <c r="AI216" s="152"/>
    </row>
    <row r="217" ht="95.25" customHeight="1">
      <c r="N217" s="579"/>
      <c r="O217" s="579"/>
      <c r="P217" s="579"/>
      <c r="Q217" s="579"/>
      <c r="R217" s="579"/>
      <c r="AA217" s="152"/>
      <c r="AB217" s="152"/>
      <c r="AC217" s="580"/>
      <c r="AD217" s="152"/>
      <c r="AE217" s="152"/>
      <c r="AF217" s="152"/>
      <c r="AG217" s="152"/>
      <c r="AH217" s="152"/>
      <c r="AI217" s="152"/>
    </row>
    <row r="218" ht="95.25" customHeight="1">
      <c r="N218" s="579"/>
      <c r="O218" s="579"/>
      <c r="P218" s="579"/>
      <c r="Q218" s="579"/>
      <c r="R218" s="579"/>
      <c r="AA218" s="152"/>
      <c r="AB218" s="152"/>
      <c r="AC218" s="580"/>
      <c r="AD218" s="152"/>
      <c r="AE218" s="152"/>
      <c r="AF218" s="152"/>
      <c r="AG218" s="152"/>
      <c r="AH218" s="152"/>
      <c r="AI218" s="152"/>
    </row>
    <row r="219" ht="95.25" customHeight="1">
      <c r="N219" s="579"/>
      <c r="O219" s="579"/>
      <c r="P219" s="579"/>
      <c r="Q219" s="579"/>
      <c r="R219" s="579"/>
      <c r="AA219" s="152"/>
      <c r="AB219" s="152"/>
      <c r="AC219" s="580"/>
      <c r="AD219" s="152"/>
      <c r="AE219" s="152"/>
      <c r="AF219" s="152"/>
      <c r="AG219" s="152"/>
      <c r="AH219" s="152"/>
      <c r="AI219" s="152"/>
    </row>
    <row r="220" ht="95.25" customHeight="1">
      <c r="N220" s="579"/>
      <c r="O220" s="579"/>
      <c r="P220" s="579"/>
      <c r="Q220" s="579"/>
      <c r="R220" s="579"/>
      <c r="AA220" s="152"/>
      <c r="AB220" s="152"/>
      <c r="AC220" s="580"/>
      <c r="AD220" s="152"/>
      <c r="AE220" s="152"/>
      <c r="AF220" s="152"/>
      <c r="AG220" s="152"/>
      <c r="AH220" s="152"/>
      <c r="AI220" s="152"/>
    </row>
    <row r="221" ht="95.25" customHeight="1">
      <c r="N221" s="579"/>
      <c r="O221" s="579"/>
      <c r="P221" s="579"/>
      <c r="Q221" s="579"/>
      <c r="R221" s="579"/>
      <c r="AA221" s="152"/>
      <c r="AB221" s="152"/>
      <c r="AC221" s="580"/>
      <c r="AD221" s="152"/>
      <c r="AE221" s="152"/>
      <c r="AF221" s="152"/>
      <c r="AG221" s="152"/>
      <c r="AH221" s="152"/>
      <c r="AI221" s="152"/>
    </row>
    <row r="222" ht="95.25" customHeight="1">
      <c r="N222" s="579"/>
      <c r="O222" s="579"/>
      <c r="P222" s="579"/>
      <c r="Q222" s="579"/>
      <c r="R222" s="579"/>
      <c r="AA222" s="152"/>
      <c r="AB222" s="152"/>
      <c r="AC222" s="580"/>
      <c r="AD222" s="152"/>
      <c r="AE222" s="152"/>
      <c r="AF222" s="152"/>
      <c r="AG222" s="152"/>
      <c r="AH222" s="152"/>
      <c r="AI222" s="152"/>
    </row>
    <row r="223" ht="95.25" customHeight="1">
      <c r="N223" s="579"/>
      <c r="O223" s="579"/>
      <c r="P223" s="579"/>
      <c r="Q223" s="579"/>
      <c r="R223" s="579"/>
      <c r="AA223" s="152"/>
      <c r="AB223" s="152"/>
      <c r="AC223" s="580"/>
      <c r="AD223" s="152"/>
      <c r="AE223" s="152"/>
      <c r="AF223" s="152"/>
      <c r="AG223" s="152"/>
      <c r="AH223" s="152"/>
      <c r="AI223" s="152"/>
    </row>
    <row r="224" ht="95.25" customHeight="1">
      <c r="N224" s="579"/>
      <c r="O224" s="579"/>
      <c r="P224" s="579"/>
      <c r="Q224" s="579"/>
      <c r="R224" s="579"/>
      <c r="AA224" s="152"/>
      <c r="AB224" s="152"/>
      <c r="AC224" s="580"/>
      <c r="AD224" s="152"/>
      <c r="AE224" s="152"/>
      <c r="AF224" s="152"/>
      <c r="AG224" s="152"/>
      <c r="AH224" s="152"/>
      <c r="AI224" s="152"/>
    </row>
    <row r="225" ht="95.25" customHeight="1">
      <c r="N225" s="579"/>
      <c r="O225" s="579"/>
      <c r="P225" s="579"/>
      <c r="Q225" s="579"/>
      <c r="R225" s="579"/>
      <c r="AA225" s="152"/>
      <c r="AB225" s="152"/>
      <c r="AC225" s="580"/>
      <c r="AD225" s="152"/>
      <c r="AE225" s="152"/>
      <c r="AF225" s="152"/>
      <c r="AG225" s="152"/>
      <c r="AH225" s="152"/>
      <c r="AI225" s="152"/>
    </row>
    <row r="226" ht="95.25" customHeight="1">
      <c r="N226" s="579"/>
      <c r="O226" s="579"/>
      <c r="P226" s="579"/>
      <c r="Q226" s="579"/>
      <c r="R226" s="579"/>
      <c r="AA226" s="152"/>
      <c r="AB226" s="152"/>
      <c r="AC226" s="580"/>
      <c r="AD226" s="152"/>
      <c r="AE226" s="152"/>
      <c r="AF226" s="152"/>
      <c r="AG226" s="152"/>
      <c r="AH226" s="152"/>
      <c r="AI226" s="152"/>
    </row>
    <row r="227" ht="95.25" customHeight="1">
      <c r="N227" s="579"/>
      <c r="O227" s="579"/>
      <c r="P227" s="579"/>
      <c r="Q227" s="579"/>
      <c r="R227" s="579"/>
      <c r="AA227" s="152"/>
      <c r="AB227" s="152"/>
      <c r="AC227" s="580"/>
      <c r="AD227" s="152"/>
      <c r="AE227" s="152"/>
      <c r="AF227" s="152"/>
      <c r="AG227" s="152"/>
      <c r="AH227" s="152"/>
      <c r="AI227" s="152"/>
    </row>
    <row r="228" ht="95.25" customHeight="1">
      <c r="N228" s="579"/>
      <c r="O228" s="579"/>
      <c r="P228" s="579"/>
      <c r="Q228" s="579"/>
      <c r="R228" s="579"/>
      <c r="AA228" s="152"/>
      <c r="AB228" s="152"/>
      <c r="AC228" s="580"/>
      <c r="AD228" s="152"/>
      <c r="AE228" s="152"/>
      <c r="AF228" s="152"/>
      <c r="AG228" s="152"/>
      <c r="AH228" s="152"/>
      <c r="AI228" s="152"/>
    </row>
    <row r="229" ht="95.25" customHeight="1">
      <c r="N229" s="579"/>
      <c r="O229" s="579"/>
      <c r="P229" s="579"/>
      <c r="Q229" s="579"/>
      <c r="R229" s="579"/>
      <c r="AA229" s="152"/>
      <c r="AB229" s="152"/>
      <c r="AC229" s="580"/>
      <c r="AD229" s="152"/>
      <c r="AE229" s="152"/>
      <c r="AF229" s="152"/>
      <c r="AG229" s="152"/>
      <c r="AH229" s="152"/>
      <c r="AI229" s="152"/>
    </row>
    <row r="230" ht="95.25" customHeight="1">
      <c r="N230" s="579"/>
      <c r="O230" s="579"/>
      <c r="P230" s="579"/>
      <c r="Q230" s="579"/>
      <c r="R230" s="579"/>
      <c r="AA230" s="152"/>
      <c r="AB230" s="152"/>
      <c r="AC230" s="580"/>
      <c r="AD230" s="152"/>
      <c r="AE230" s="152"/>
      <c r="AF230" s="152"/>
      <c r="AG230" s="152"/>
      <c r="AH230" s="152"/>
      <c r="AI230" s="152"/>
    </row>
    <row r="231" ht="95.25" customHeight="1">
      <c r="N231" s="579"/>
      <c r="O231" s="579"/>
      <c r="P231" s="579"/>
      <c r="Q231" s="579"/>
      <c r="R231" s="579"/>
      <c r="AA231" s="152"/>
      <c r="AB231" s="152"/>
      <c r="AC231" s="580"/>
      <c r="AD231" s="152"/>
      <c r="AE231" s="152"/>
      <c r="AF231" s="152"/>
      <c r="AG231" s="152"/>
      <c r="AH231" s="152"/>
      <c r="AI231" s="152"/>
    </row>
    <row r="232" ht="95.25" customHeight="1">
      <c r="N232" s="579"/>
      <c r="O232" s="579"/>
      <c r="P232" s="579"/>
      <c r="Q232" s="579"/>
      <c r="R232" s="579"/>
      <c r="AA232" s="152"/>
      <c r="AB232" s="152"/>
      <c r="AC232" s="580"/>
      <c r="AD232" s="152"/>
      <c r="AE232" s="152"/>
      <c r="AF232" s="152"/>
      <c r="AG232" s="152"/>
      <c r="AH232" s="152"/>
      <c r="AI232" s="152"/>
    </row>
    <row r="233" ht="95.25" customHeight="1">
      <c r="N233" s="579"/>
      <c r="O233" s="579"/>
      <c r="P233" s="579"/>
      <c r="Q233" s="579"/>
      <c r="R233" s="579"/>
      <c r="AA233" s="152"/>
      <c r="AB233" s="152"/>
      <c r="AC233" s="580"/>
      <c r="AD233" s="152"/>
      <c r="AE233" s="152"/>
      <c r="AF233" s="152"/>
      <c r="AG233" s="152"/>
      <c r="AH233" s="152"/>
      <c r="AI233" s="152"/>
    </row>
    <row r="234" ht="95.25" customHeight="1">
      <c r="N234" s="579"/>
      <c r="O234" s="579"/>
      <c r="P234" s="579"/>
      <c r="Q234" s="579"/>
      <c r="R234" s="579"/>
      <c r="AA234" s="152"/>
      <c r="AB234" s="152"/>
      <c r="AC234" s="580"/>
      <c r="AD234" s="152"/>
      <c r="AE234" s="152"/>
      <c r="AF234" s="152"/>
      <c r="AG234" s="152"/>
      <c r="AH234" s="152"/>
      <c r="AI234" s="152"/>
    </row>
    <row r="235" ht="95.25" customHeight="1">
      <c r="N235" s="579"/>
      <c r="O235" s="579"/>
      <c r="P235" s="579"/>
      <c r="Q235" s="579"/>
      <c r="R235" s="579"/>
      <c r="AA235" s="152"/>
      <c r="AB235" s="152"/>
      <c r="AC235" s="580"/>
      <c r="AD235" s="152"/>
      <c r="AE235" s="152"/>
      <c r="AF235" s="152"/>
      <c r="AG235" s="152"/>
      <c r="AH235" s="152"/>
      <c r="AI235" s="152"/>
    </row>
    <row r="236" ht="95.25" customHeight="1">
      <c r="N236" s="579"/>
      <c r="O236" s="579"/>
      <c r="P236" s="579"/>
      <c r="Q236" s="579"/>
      <c r="R236" s="579"/>
      <c r="AA236" s="152"/>
      <c r="AB236" s="152"/>
      <c r="AC236" s="580"/>
      <c r="AD236" s="152"/>
      <c r="AE236" s="152"/>
      <c r="AF236" s="152"/>
      <c r="AG236" s="152"/>
      <c r="AH236" s="152"/>
      <c r="AI236" s="152"/>
    </row>
    <row r="237" ht="95.25" customHeight="1">
      <c r="N237" s="579"/>
      <c r="O237" s="579"/>
      <c r="P237" s="579"/>
      <c r="Q237" s="579"/>
      <c r="R237" s="579"/>
      <c r="AA237" s="152"/>
      <c r="AB237" s="152"/>
      <c r="AC237" s="580"/>
      <c r="AD237" s="152"/>
      <c r="AE237" s="152"/>
      <c r="AF237" s="152"/>
      <c r="AG237" s="152"/>
      <c r="AH237" s="152"/>
      <c r="AI237" s="152"/>
    </row>
    <row r="238" ht="95.25" customHeight="1">
      <c r="N238" s="579"/>
      <c r="O238" s="579"/>
      <c r="P238" s="579"/>
      <c r="Q238" s="579"/>
      <c r="R238" s="579"/>
      <c r="AA238" s="152"/>
      <c r="AB238" s="152"/>
      <c r="AC238" s="580"/>
      <c r="AD238" s="152"/>
      <c r="AE238" s="152"/>
      <c r="AF238" s="152"/>
      <c r="AG238" s="152"/>
      <c r="AH238" s="152"/>
      <c r="AI238" s="152"/>
    </row>
    <row r="239" ht="95.25" customHeight="1">
      <c r="N239" s="579"/>
      <c r="O239" s="579"/>
      <c r="P239" s="579"/>
      <c r="Q239" s="579"/>
      <c r="R239" s="579"/>
      <c r="AA239" s="152"/>
      <c r="AB239" s="152"/>
      <c r="AC239" s="580"/>
      <c r="AD239" s="152"/>
      <c r="AE239" s="152"/>
      <c r="AF239" s="152"/>
      <c r="AG239" s="152"/>
      <c r="AH239" s="152"/>
      <c r="AI239" s="152"/>
    </row>
    <row r="240" ht="95.25" customHeight="1">
      <c r="N240" s="579"/>
      <c r="O240" s="579"/>
      <c r="P240" s="579"/>
      <c r="Q240" s="579"/>
      <c r="R240" s="579"/>
      <c r="AA240" s="152"/>
      <c r="AB240" s="152"/>
      <c r="AC240" s="580"/>
      <c r="AD240" s="152"/>
      <c r="AE240" s="152"/>
      <c r="AF240" s="152"/>
      <c r="AG240" s="152"/>
      <c r="AH240" s="152"/>
      <c r="AI240" s="152"/>
    </row>
    <row r="241" ht="95.25" customHeight="1">
      <c r="N241" s="579"/>
      <c r="O241" s="579"/>
      <c r="P241" s="579"/>
      <c r="Q241" s="579"/>
      <c r="R241" s="579"/>
      <c r="AA241" s="152"/>
      <c r="AB241" s="152"/>
      <c r="AC241" s="580"/>
      <c r="AD241" s="152"/>
      <c r="AE241" s="152"/>
      <c r="AF241" s="152"/>
      <c r="AG241" s="152"/>
      <c r="AH241" s="152"/>
      <c r="AI241" s="152"/>
    </row>
    <row r="242" ht="95.25" customHeight="1">
      <c r="N242" s="579"/>
      <c r="O242" s="579"/>
      <c r="P242" s="579"/>
      <c r="Q242" s="579"/>
      <c r="R242" s="579"/>
      <c r="AA242" s="152"/>
      <c r="AB242" s="152"/>
      <c r="AC242" s="580"/>
      <c r="AD242" s="152"/>
      <c r="AE242" s="152"/>
      <c r="AF242" s="152"/>
      <c r="AG242" s="152"/>
      <c r="AH242" s="152"/>
      <c r="AI242" s="152"/>
    </row>
    <row r="243" ht="95.25" customHeight="1">
      <c r="N243" s="579"/>
      <c r="O243" s="579"/>
      <c r="P243" s="579"/>
      <c r="Q243" s="579"/>
      <c r="R243" s="579"/>
      <c r="AA243" s="152"/>
      <c r="AB243" s="152"/>
      <c r="AC243" s="580"/>
      <c r="AD243" s="152"/>
      <c r="AE243" s="152"/>
      <c r="AF243" s="152"/>
      <c r="AG243" s="152"/>
      <c r="AH243" s="152"/>
      <c r="AI243" s="152"/>
    </row>
    <row r="244" ht="95.25" customHeight="1">
      <c r="N244" s="579"/>
      <c r="O244" s="579"/>
      <c r="P244" s="579"/>
      <c r="Q244" s="579"/>
      <c r="R244" s="579"/>
      <c r="AA244" s="152"/>
      <c r="AB244" s="152"/>
      <c r="AC244" s="580"/>
      <c r="AD244" s="152"/>
      <c r="AE244" s="152"/>
      <c r="AF244" s="152"/>
      <c r="AG244" s="152"/>
      <c r="AH244" s="152"/>
      <c r="AI244" s="152"/>
    </row>
    <row r="245" ht="95.25" customHeight="1">
      <c r="N245" s="579"/>
      <c r="O245" s="579"/>
      <c r="P245" s="579"/>
      <c r="Q245" s="579"/>
      <c r="R245" s="579"/>
      <c r="AA245" s="152"/>
      <c r="AB245" s="152"/>
      <c r="AC245" s="580"/>
      <c r="AD245" s="152"/>
      <c r="AE245" s="152"/>
      <c r="AF245" s="152"/>
      <c r="AG245" s="152"/>
      <c r="AH245" s="152"/>
      <c r="AI245" s="152"/>
    </row>
    <row r="246" ht="95.25" customHeight="1">
      <c r="N246" s="579"/>
      <c r="O246" s="579"/>
      <c r="P246" s="579"/>
      <c r="Q246" s="579"/>
      <c r="R246" s="579"/>
      <c r="AA246" s="152"/>
      <c r="AB246" s="152"/>
      <c r="AC246" s="580"/>
      <c r="AD246" s="152"/>
      <c r="AE246" s="152"/>
      <c r="AF246" s="152"/>
      <c r="AG246" s="152"/>
      <c r="AH246" s="152"/>
      <c r="AI246" s="152"/>
    </row>
    <row r="247" ht="95.25" customHeight="1">
      <c r="N247" s="579"/>
      <c r="O247" s="579"/>
      <c r="P247" s="579"/>
      <c r="Q247" s="579"/>
      <c r="R247" s="579"/>
      <c r="AA247" s="152"/>
      <c r="AB247" s="152"/>
      <c r="AC247" s="580"/>
      <c r="AD247" s="152"/>
      <c r="AE247" s="152"/>
      <c r="AF247" s="152"/>
      <c r="AG247" s="152"/>
      <c r="AH247" s="152"/>
      <c r="AI247" s="152"/>
    </row>
    <row r="248" ht="95.25" customHeight="1">
      <c r="N248" s="579"/>
      <c r="O248" s="579"/>
      <c r="P248" s="579"/>
      <c r="Q248" s="579"/>
      <c r="R248" s="579"/>
      <c r="AA248" s="152"/>
      <c r="AB248" s="152"/>
      <c r="AC248" s="580"/>
      <c r="AD248" s="152"/>
      <c r="AE248" s="152"/>
      <c r="AF248" s="152"/>
      <c r="AG248" s="152"/>
      <c r="AH248" s="152"/>
      <c r="AI248" s="152"/>
    </row>
    <row r="249" ht="95.25" customHeight="1">
      <c r="N249" s="579"/>
      <c r="O249" s="579"/>
      <c r="P249" s="579"/>
      <c r="Q249" s="579"/>
      <c r="R249" s="579"/>
      <c r="AA249" s="152"/>
      <c r="AB249" s="152"/>
      <c r="AC249" s="580"/>
      <c r="AD249" s="152"/>
      <c r="AE249" s="152"/>
      <c r="AF249" s="152"/>
      <c r="AG249" s="152"/>
      <c r="AH249" s="152"/>
      <c r="AI249" s="152"/>
    </row>
    <row r="250" ht="95.25" customHeight="1">
      <c r="N250" s="579"/>
      <c r="O250" s="579"/>
      <c r="P250" s="579"/>
      <c r="Q250" s="579"/>
      <c r="R250" s="579"/>
      <c r="AA250" s="152"/>
      <c r="AB250" s="152"/>
      <c r="AC250" s="580"/>
      <c r="AD250" s="152"/>
      <c r="AE250" s="152"/>
      <c r="AF250" s="152"/>
      <c r="AG250" s="152"/>
      <c r="AH250" s="152"/>
      <c r="AI250" s="152"/>
    </row>
    <row r="251" ht="95.25" customHeight="1">
      <c r="N251" s="579"/>
      <c r="O251" s="579"/>
      <c r="P251" s="579"/>
      <c r="Q251" s="579"/>
      <c r="R251" s="579"/>
      <c r="AA251" s="152"/>
      <c r="AB251" s="152"/>
      <c r="AC251" s="580"/>
      <c r="AD251" s="152"/>
      <c r="AE251" s="152"/>
      <c r="AF251" s="152"/>
      <c r="AG251" s="152"/>
      <c r="AH251" s="152"/>
      <c r="AI251" s="152"/>
    </row>
    <row r="252" ht="95.25" customHeight="1">
      <c r="N252" s="579"/>
      <c r="O252" s="579"/>
      <c r="P252" s="579"/>
      <c r="Q252" s="579"/>
      <c r="R252" s="579"/>
      <c r="AA252" s="152"/>
      <c r="AB252" s="152"/>
      <c r="AC252" s="580"/>
      <c r="AD252" s="152"/>
      <c r="AE252" s="152"/>
      <c r="AF252" s="152"/>
      <c r="AG252" s="152"/>
      <c r="AH252" s="152"/>
      <c r="AI252" s="152"/>
    </row>
    <row r="253" ht="95.25" customHeight="1">
      <c r="N253" s="579"/>
      <c r="O253" s="579"/>
      <c r="P253" s="579"/>
      <c r="Q253" s="579"/>
      <c r="R253" s="579"/>
      <c r="AA253" s="152"/>
      <c r="AB253" s="152"/>
      <c r="AC253" s="580"/>
      <c r="AD253" s="152"/>
      <c r="AE253" s="152"/>
      <c r="AF253" s="152"/>
      <c r="AG253" s="152"/>
      <c r="AH253" s="152"/>
      <c r="AI253" s="152"/>
    </row>
    <row r="254" ht="95.25" customHeight="1">
      <c r="N254" s="579"/>
      <c r="O254" s="579"/>
      <c r="P254" s="579"/>
      <c r="Q254" s="579"/>
      <c r="R254" s="579"/>
      <c r="AA254" s="152"/>
      <c r="AB254" s="152"/>
      <c r="AC254" s="580"/>
      <c r="AD254" s="152"/>
      <c r="AE254" s="152"/>
      <c r="AF254" s="152"/>
      <c r="AG254" s="152"/>
      <c r="AH254" s="152"/>
      <c r="AI254" s="152"/>
    </row>
    <row r="255" ht="95.25" customHeight="1">
      <c r="N255" s="579"/>
      <c r="O255" s="579"/>
      <c r="P255" s="579"/>
      <c r="Q255" s="579"/>
      <c r="R255" s="579"/>
      <c r="AA255" s="152"/>
      <c r="AB255" s="152"/>
      <c r="AC255" s="580"/>
      <c r="AD255" s="152"/>
      <c r="AE255" s="152"/>
      <c r="AF255" s="152"/>
      <c r="AG255" s="152"/>
      <c r="AH255" s="152"/>
      <c r="AI255" s="152"/>
    </row>
    <row r="256" ht="95.25" customHeight="1">
      <c r="N256" s="579"/>
      <c r="O256" s="579"/>
      <c r="P256" s="579"/>
      <c r="Q256" s="579"/>
      <c r="R256" s="579"/>
      <c r="AA256" s="152"/>
      <c r="AB256" s="152"/>
      <c r="AC256" s="580"/>
      <c r="AD256" s="152"/>
      <c r="AE256" s="152"/>
      <c r="AF256" s="152"/>
      <c r="AG256" s="152"/>
      <c r="AH256" s="152"/>
      <c r="AI256" s="152"/>
    </row>
    <row r="257" ht="95.25" customHeight="1">
      <c r="N257" s="579"/>
      <c r="O257" s="579"/>
      <c r="P257" s="579"/>
      <c r="Q257" s="579"/>
      <c r="R257" s="579"/>
      <c r="AA257" s="152"/>
      <c r="AB257" s="152"/>
      <c r="AC257" s="580"/>
      <c r="AD257" s="152"/>
      <c r="AE257" s="152"/>
      <c r="AF257" s="152"/>
      <c r="AG257" s="152"/>
      <c r="AH257" s="152"/>
      <c r="AI257" s="152"/>
    </row>
    <row r="258" ht="95.25" customHeight="1">
      <c r="N258" s="579"/>
      <c r="O258" s="579"/>
      <c r="P258" s="579"/>
      <c r="Q258" s="579"/>
      <c r="R258" s="579"/>
      <c r="AA258" s="152"/>
      <c r="AB258" s="152"/>
      <c r="AC258" s="580"/>
      <c r="AD258" s="152"/>
      <c r="AE258" s="152"/>
      <c r="AF258" s="152"/>
      <c r="AG258" s="152"/>
      <c r="AH258" s="152"/>
      <c r="AI258" s="152"/>
    </row>
    <row r="259" ht="95.25" customHeight="1">
      <c r="N259" s="579"/>
      <c r="O259" s="579"/>
      <c r="P259" s="579"/>
      <c r="Q259" s="579"/>
      <c r="R259" s="579"/>
      <c r="AA259" s="152"/>
      <c r="AB259" s="152"/>
      <c r="AC259" s="580"/>
      <c r="AD259" s="152"/>
      <c r="AE259" s="152"/>
      <c r="AF259" s="152"/>
      <c r="AG259" s="152"/>
      <c r="AH259" s="152"/>
      <c r="AI259" s="152"/>
    </row>
    <row r="260" ht="95.25" customHeight="1">
      <c r="N260" s="579"/>
      <c r="O260" s="579"/>
      <c r="P260" s="579"/>
      <c r="Q260" s="579"/>
      <c r="R260" s="579"/>
      <c r="AA260" s="152"/>
      <c r="AB260" s="152"/>
      <c r="AC260" s="580"/>
      <c r="AD260" s="152"/>
      <c r="AE260" s="152"/>
      <c r="AF260" s="152"/>
      <c r="AG260" s="152"/>
      <c r="AH260" s="152"/>
      <c r="AI260" s="152"/>
    </row>
    <row r="261" ht="95.25" customHeight="1">
      <c r="N261" s="579"/>
      <c r="O261" s="579"/>
      <c r="P261" s="579"/>
      <c r="Q261" s="579"/>
      <c r="R261" s="579"/>
      <c r="AA261" s="152"/>
      <c r="AB261" s="152"/>
      <c r="AC261" s="580"/>
      <c r="AD261" s="152"/>
      <c r="AE261" s="152"/>
      <c r="AF261" s="152"/>
      <c r="AG261" s="152"/>
      <c r="AH261" s="152"/>
      <c r="AI261" s="152"/>
    </row>
    <row r="262" ht="95.25" customHeight="1">
      <c r="N262" s="579"/>
      <c r="O262" s="579"/>
      <c r="P262" s="579"/>
      <c r="Q262" s="579"/>
      <c r="R262" s="579"/>
      <c r="AA262" s="152"/>
      <c r="AB262" s="152"/>
      <c r="AC262" s="580"/>
      <c r="AD262" s="152"/>
      <c r="AE262" s="152"/>
      <c r="AF262" s="152"/>
      <c r="AG262" s="152"/>
      <c r="AH262" s="152"/>
      <c r="AI262" s="152"/>
    </row>
    <row r="263" ht="95.25" customHeight="1">
      <c r="N263" s="579"/>
      <c r="O263" s="579"/>
      <c r="P263" s="579"/>
      <c r="Q263" s="579"/>
      <c r="R263" s="579"/>
      <c r="AA263" s="152"/>
      <c r="AB263" s="152"/>
      <c r="AC263" s="580"/>
      <c r="AD263" s="152"/>
      <c r="AE263" s="152"/>
      <c r="AF263" s="152"/>
      <c r="AG263" s="152"/>
      <c r="AH263" s="152"/>
      <c r="AI263" s="152"/>
    </row>
    <row r="264" ht="95.25" customHeight="1">
      <c r="N264" s="579"/>
      <c r="O264" s="579"/>
      <c r="P264" s="579"/>
      <c r="Q264" s="579"/>
      <c r="R264" s="579"/>
      <c r="AA264" s="152"/>
      <c r="AB264" s="152"/>
      <c r="AC264" s="580"/>
      <c r="AD264" s="152"/>
      <c r="AE264" s="152"/>
      <c r="AF264" s="152"/>
      <c r="AG264" s="152"/>
      <c r="AH264" s="152"/>
      <c r="AI264" s="152"/>
    </row>
    <row r="265" ht="95.25" customHeight="1">
      <c r="N265" s="579"/>
      <c r="O265" s="579"/>
      <c r="P265" s="579"/>
      <c r="Q265" s="579"/>
      <c r="R265" s="579"/>
      <c r="AA265" s="152"/>
      <c r="AB265" s="152"/>
      <c r="AC265" s="580"/>
      <c r="AD265" s="152"/>
      <c r="AE265" s="152"/>
      <c r="AF265" s="152"/>
      <c r="AG265" s="152"/>
      <c r="AH265" s="152"/>
      <c r="AI265" s="152"/>
    </row>
    <row r="266" ht="95.25" customHeight="1">
      <c r="N266" s="579"/>
      <c r="O266" s="579"/>
      <c r="P266" s="579"/>
      <c r="Q266" s="579"/>
      <c r="R266" s="579"/>
      <c r="AA266" s="152"/>
      <c r="AB266" s="152"/>
      <c r="AC266" s="580"/>
      <c r="AD266" s="152"/>
      <c r="AE266" s="152"/>
      <c r="AF266" s="152"/>
      <c r="AG266" s="152"/>
      <c r="AH266" s="152"/>
      <c r="AI266" s="152"/>
    </row>
    <row r="267" ht="95.25" customHeight="1">
      <c r="N267" s="579"/>
      <c r="O267" s="579"/>
      <c r="P267" s="579"/>
      <c r="Q267" s="579"/>
      <c r="R267" s="579"/>
      <c r="AA267" s="152"/>
      <c r="AB267" s="152"/>
      <c r="AC267" s="580"/>
      <c r="AD267" s="152"/>
      <c r="AE267" s="152"/>
      <c r="AF267" s="152"/>
      <c r="AG267" s="152"/>
      <c r="AH267" s="152"/>
      <c r="AI267" s="152"/>
    </row>
    <row r="268" ht="95.25" customHeight="1">
      <c r="N268" s="579"/>
      <c r="O268" s="579"/>
      <c r="P268" s="579"/>
      <c r="Q268" s="579"/>
      <c r="R268" s="579"/>
      <c r="AA268" s="152"/>
      <c r="AB268" s="152"/>
      <c r="AC268" s="580"/>
      <c r="AD268" s="152"/>
      <c r="AE268" s="152"/>
      <c r="AF268" s="152"/>
      <c r="AG268" s="152"/>
      <c r="AH268" s="152"/>
      <c r="AI268" s="152"/>
    </row>
    <row r="269" ht="95.25" customHeight="1">
      <c r="N269" s="579"/>
      <c r="O269" s="579"/>
      <c r="P269" s="579"/>
      <c r="Q269" s="579"/>
      <c r="R269" s="579"/>
      <c r="AA269" s="152"/>
      <c r="AB269" s="152"/>
      <c r="AC269" s="580"/>
      <c r="AD269" s="152"/>
      <c r="AE269" s="152"/>
      <c r="AF269" s="152"/>
      <c r="AG269" s="152"/>
      <c r="AH269" s="152"/>
      <c r="AI269" s="152"/>
    </row>
    <row r="270" ht="95.25" customHeight="1">
      <c r="N270" s="579"/>
      <c r="O270" s="579"/>
      <c r="P270" s="579"/>
      <c r="Q270" s="579"/>
      <c r="R270" s="579"/>
      <c r="AA270" s="152"/>
      <c r="AB270" s="152"/>
      <c r="AC270" s="580"/>
      <c r="AD270" s="152"/>
      <c r="AE270" s="152"/>
      <c r="AF270" s="152"/>
      <c r="AG270" s="152"/>
      <c r="AH270" s="152"/>
      <c r="AI270" s="152"/>
    </row>
    <row r="271" ht="95.25" customHeight="1">
      <c r="N271" s="579"/>
      <c r="O271" s="579"/>
      <c r="P271" s="579"/>
      <c r="Q271" s="579"/>
      <c r="R271" s="579"/>
      <c r="AA271" s="152"/>
      <c r="AB271" s="152"/>
      <c r="AC271" s="580"/>
      <c r="AD271" s="152"/>
      <c r="AE271" s="152"/>
      <c r="AF271" s="152"/>
      <c r="AG271" s="152"/>
      <c r="AH271" s="152"/>
      <c r="AI271" s="152"/>
    </row>
    <row r="272" ht="95.25" customHeight="1">
      <c r="N272" s="579"/>
      <c r="O272" s="579"/>
      <c r="P272" s="579"/>
      <c r="Q272" s="579"/>
      <c r="R272" s="579"/>
      <c r="AA272" s="152"/>
      <c r="AB272" s="152"/>
      <c r="AC272" s="580"/>
      <c r="AD272" s="152"/>
      <c r="AE272" s="152"/>
      <c r="AF272" s="152"/>
      <c r="AG272" s="152"/>
      <c r="AH272" s="152"/>
      <c r="AI272" s="152"/>
    </row>
    <row r="273" ht="95.25" customHeight="1">
      <c r="N273" s="579"/>
      <c r="O273" s="579"/>
      <c r="P273" s="579"/>
      <c r="Q273" s="579"/>
      <c r="R273" s="579"/>
      <c r="AA273" s="152"/>
      <c r="AB273" s="152"/>
      <c r="AC273" s="580"/>
      <c r="AD273" s="152"/>
      <c r="AE273" s="152"/>
      <c r="AF273" s="152"/>
      <c r="AG273" s="152"/>
      <c r="AH273" s="152"/>
      <c r="AI273" s="152"/>
    </row>
    <row r="274" ht="95.25" customHeight="1">
      <c r="N274" s="579"/>
      <c r="O274" s="579"/>
      <c r="P274" s="579"/>
      <c r="Q274" s="579"/>
      <c r="R274" s="579"/>
      <c r="AA274" s="152"/>
      <c r="AB274" s="152"/>
      <c r="AC274" s="580"/>
      <c r="AD274" s="152"/>
      <c r="AE274" s="152"/>
      <c r="AF274" s="152"/>
      <c r="AG274" s="152"/>
      <c r="AH274" s="152"/>
      <c r="AI274" s="152"/>
    </row>
    <row r="275" ht="95.25" customHeight="1">
      <c r="N275" s="579"/>
      <c r="O275" s="579"/>
      <c r="P275" s="579"/>
      <c r="Q275" s="579"/>
      <c r="R275" s="579"/>
      <c r="AA275" s="152"/>
      <c r="AB275" s="152"/>
      <c r="AC275" s="580"/>
      <c r="AD275" s="152"/>
      <c r="AE275" s="152"/>
      <c r="AF275" s="152"/>
      <c r="AG275" s="152"/>
      <c r="AH275" s="152"/>
      <c r="AI275" s="152"/>
    </row>
    <row r="276" ht="95.25" customHeight="1">
      <c r="N276" s="579"/>
      <c r="O276" s="579"/>
      <c r="P276" s="579"/>
      <c r="Q276" s="579"/>
      <c r="R276" s="579"/>
      <c r="AA276" s="152"/>
      <c r="AB276" s="152"/>
      <c r="AC276" s="580"/>
      <c r="AD276" s="152"/>
      <c r="AE276" s="152"/>
      <c r="AF276" s="152"/>
      <c r="AG276" s="152"/>
      <c r="AH276" s="152"/>
      <c r="AI276" s="152"/>
    </row>
    <row r="277" ht="95.25" customHeight="1">
      <c r="N277" s="579"/>
      <c r="O277" s="579"/>
      <c r="P277" s="579"/>
      <c r="Q277" s="579"/>
      <c r="R277" s="579"/>
      <c r="AA277" s="152"/>
      <c r="AB277" s="152"/>
      <c r="AC277" s="580"/>
      <c r="AD277" s="152"/>
      <c r="AE277" s="152"/>
      <c r="AF277" s="152"/>
      <c r="AG277" s="152"/>
      <c r="AH277" s="152"/>
      <c r="AI277" s="152"/>
    </row>
    <row r="278" ht="95.25" customHeight="1">
      <c r="N278" s="579"/>
      <c r="O278" s="579"/>
      <c r="P278" s="579"/>
      <c r="Q278" s="579"/>
      <c r="R278" s="579"/>
      <c r="AA278" s="152"/>
      <c r="AB278" s="152"/>
      <c r="AC278" s="580"/>
      <c r="AD278" s="152"/>
      <c r="AE278" s="152"/>
      <c r="AF278" s="152"/>
      <c r="AG278" s="152"/>
      <c r="AH278" s="152"/>
      <c r="AI278" s="152"/>
    </row>
    <row r="279" ht="95.25" customHeight="1">
      <c r="N279" s="579"/>
      <c r="O279" s="579"/>
      <c r="P279" s="579"/>
      <c r="Q279" s="579"/>
      <c r="R279" s="579"/>
      <c r="AA279" s="152"/>
      <c r="AB279" s="152"/>
      <c r="AC279" s="580"/>
      <c r="AD279" s="152"/>
      <c r="AE279" s="152"/>
      <c r="AF279" s="152"/>
      <c r="AG279" s="152"/>
      <c r="AH279" s="152"/>
      <c r="AI279" s="152"/>
    </row>
    <row r="280" ht="95.25" customHeight="1">
      <c r="N280" s="579"/>
      <c r="O280" s="579"/>
      <c r="P280" s="579"/>
      <c r="Q280" s="579"/>
      <c r="R280" s="579"/>
      <c r="AA280" s="152"/>
      <c r="AB280" s="152"/>
      <c r="AC280" s="580"/>
      <c r="AD280" s="152"/>
      <c r="AE280" s="152"/>
      <c r="AF280" s="152"/>
      <c r="AG280" s="152"/>
      <c r="AH280" s="152"/>
      <c r="AI280" s="152"/>
    </row>
    <row r="281" ht="95.25" customHeight="1">
      <c r="N281" s="579"/>
      <c r="O281" s="579"/>
      <c r="P281" s="579"/>
      <c r="Q281" s="579"/>
      <c r="R281" s="579"/>
      <c r="AA281" s="152"/>
      <c r="AB281" s="152"/>
      <c r="AC281" s="580"/>
      <c r="AD281" s="152"/>
      <c r="AE281" s="152"/>
      <c r="AF281" s="152"/>
      <c r="AG281" s="152"/>
      <c r="AH281" s="152"/>
      <c r="AI281" s="152"/>
    </row>
    <row r="282" ht="95.25" customHeight="1">
      <c r="N282" s="579"/>
      <c r="O282" s="579"/>
      <c r="P282" s="579"/>
      <c r="Q282" s="579"/>
      <c r="R282" s="579"/>
      <c r="AA282" s="152"/>
      <c r="AB282" s="152"/>
      <c r="AC282" s="580"/>
      <c r="AD282" s="152"/>
      <c r="AE282" s="152"/>
      <c r="AF282" s="152"/>
      <c r="AG282" s="152"/>
      <c r="AH282" s="152"/>
      <c r="AI282" s="152"/>
    </row>
    <row r="283" ht="95.25" customHeight="1">
      <c r="N283" s="579"/>
      <c r="O283" s="579"/>
      <c r="P283" s="579"/>
      <c r="Q283" s="579"/>
      <c r="R283" s="579"/>
      <c r="AA283" s="152"/>
      <c r="AB283" s="152"/>
      <c r="AC283" s="580"/>
      <c r="AD283" s="152"/>
      <c r="AE283" s="152"/>
      <c r="AF283" s="152"/>
      <c r="AG283" s="152"/>
      <c r="AH283" s="152"/>
      <c r="AI283" s="152"/>
    </row>
    <row r="284" ht="95.25" customHeight="1">
      <c r="N284" s="579"/>
      <c r="O284" s="579"/>
      <c r="P284" s="579"/>
      <c r="Q284" s="579"/>
      <c r="R284" s="579"/>
      <c r="AA284" s="152"/>
      <c r="AB284" s="152"/>
      <c r="AC284" s="580"/>
      <c r="AD284" s="152"/>
      <c r="AE284" s="152"/>
      <c r="AF284" s="152"/>
      <c r="AG284" s="152"/>
      <c r="AH284" s="152"/>
      <c r="AI284" s="152"/>
    </row>
    <row r="285" ht="95.25" customHeight="1">
      <c r="N285" s="579"/>
      <c r="O285" s="579"/>
      <c r="P285" s="579"/>
      <c r="Q285" s="579"/>
      <c r="R285" s="579"/>
      <c r="AA285" s="152"/>
      <c r="AB285" s="152"/>
      <c r="AC285" s="580"/>
      <c r="AD285" s="152"/>
      <c r="AE285" s="152"/>
      <c r="AF285" s="152"/>
      <c r="AG285" s="152"/>
      <c r="AH285" s="152"/>
      <c r="AI285" s="152"/>
    </row>
    <row r="286" ht="95.25" customHeight="1">
      <c r="N286" s="579"/>
      <c r="O286" s="579"/>
      <c r="P286" s="579"/>
      <c r="Q286" s="579"/>
      <c r="R286" s="579"/>
      <c r="AA286" s="152"/>
      <c r="AB286" s="152"/>
      <c r="AC286" s="580"/>
      <c r="AD286" s="152"/>
      <c r="AE286" s="152"/>
      <c r="AF286" s="152"/>
      <c r="AG286" s="152"/>
      <c r="AH286" s="152"/>
      <c r="AI286" s="152"/>
    </row>
    <row r="287" ht="95.25" customHeight="1">
      <c r="N287" s="579"/>
      <c r="O287" s="579"/>
      <c r="P287" s="579"/>
      <c r="Q287" s="579"/>
      <c r="R287" s="579"/>
      <c r="AA287" s="152"/>
      <c r="AB287" s="152"/>
      <c r="AC287" s="580"/>
      <c r="AD287" s="152"/>
      <c r="AE287" s="152"/>
      <c r="AF287" s="152"/>
      <c r="AG287" s="152"/>
      <c r="AH287" s="152"/>
      <c r="AI287" s="152"/>
    </row>
    <row r="288" ht="95.25" customHeight="1">
      <c r="N288" s="579"/>
      <c r="O288" s="579"/>
      <c r="P288" s="579"/>
      <c r="Q288" s="579"/>
      <c r="R288" s="579"/>
      <c r="AA288" s="152"/>
      <c r="AB288" s="152"/>
      <c r="AC288" s="580"/>
      <c r="AD288" s="152"/>
      <c r="AE288" s="152"/>
      <c r="AF288" s="152"/>
      <c r="AG288" s="152"/>
      <c r="AH288" s="152"/>
      <c r="AI288" s="152"/>
    </row>
    <row r="289" ht="95.25" customHeight="1">
      <c r="N289" s="579"/>
      <c r="O289" s="579"/>
      <c r="P289" s="579"/>
      <c r="Q289" s="579"/>
      <c r="R289" s="579"/>
      <c r="AA289" s="152"/>
      <c r="AB289" s="152"/>
      <c r="AC289" s="580"/>
      <c r="AD289" s="152"/>
      <c r="AE289" s="152"/>
      <c r="AF289" s="152"/>
      <c r="AG289" s="152"/>
      <c r="AH289" s="152"/>
      <c r="AI289" s="152"/>
    </row>
    <row r="290" ht="95.25" customHeight="1">
      <c r="N290" s="579"/>
      <c r="O290" s="579"/>
      <c r="P290" s="579"/>
      <c r="Q290" s="579"/>
      <c r="R290" s="579"/>
      <c r="AA290" s="152"/>
      <c r="AB290" s="152"/>
      <c r="AC290" s="580"/>
      <c r="AD290" s="152"/>
      <c r="AE290" s="152"/>
      <c r="AF290" s="152"/>
      <c r="AG290" s="152"/>
      <c r="AH290" s="152"/>
      <c r="AI290" s="152"/>
    </row>
    <row r="291" ht="95.25" customHeight="1">
      <c r="N291" s="579"/>
      <c r="O291" s="579"/>
      <c r="P291" s="579"/>
      <c r="Q291" s="579"/>
      <c r="R291" s="579"/>
      <c r="AA291" s="152"/>
      <c r="AB291" s="152"/>
      <c r="AC291" s="580"/>
      <c r="AD291" s="152"/>
      <c r="AE291" s="152"/>
      <c r="AF291" s="152"/>
      <c r="AG291" s="152"/>
      <c r="AH291" s="152"/>
      <c r="AI291" s="152"/>
    </row>
    <row r="292" ht="95.25" customHeight="1">
      <c r="N292" s="579"/>
      <c r="O292" s="579"/>
      <c r="P292" s="579"/>
      <c r="Q292" s="579"/>
      <c r="R292" s="579"/>
      <c r="AA292" s="152"/>
      <c r="AB292" s="152"/>
      <c r="AC292" s="580"/>
      <c r="AD292" s="152"/>
      <c r="AE292" s="152"/>
      <c r="AF292" s="152"/>
      <c r="AG292" s="152"/>
      <c r="AH292" s="152"/>
      <c r="AI292" s="152"/>
    </row>
    <row r="293" ht="95.25" customHeight="1">
      <c r="N293" s="579"/>
      <c r="O293" s="579"/>
      <c r="P293" s="579"/>
      <c r="Q293" s="579"/>
      <c r="R293" s="579"/>
      <c r="AA293" s="152"/>
      <c r="AB293" s="152"/>
      <c r="AC293" s="580"/>
      <c r="AD293" s="152"/>
      <c r="AE293" s="152"/>
      <c r="AF293" s="152"/>
      <c r="AG293" s="152"/>
      <c r="AH293" s="152"/>
      <c r="AI293" s="152"/>
    </row>
    <row r="294" ht="95.25" customHeight="1">
      <c r="N294" s="579"/>
      <c r="O294" s="579"/>
      <c r="P294" s="579"/>
      <c r="Q294" s="579"/>
      <c r="R294" s="579"/>
      <c r="AA294" s="152"/>
      <c r="AB294" s="152"/>
      <c r="AC294" s="580"/>
      <c r="AD294" s="152"/>
      <c r="AE294" s="152"/>
      <c r="AF294" s="152"/>
      <c r="AG294" s="152"/>
      <c r="AH294" s="152"/>
      <c r="AI294" s="152"/>
    </row>
    <row r="295" ht="95.25" customHeight="1">
      <c r="N295" s="579"/>
      <c r="O295" s="579"/>
      <c r="P295" s="579"/>
      <c r="Q295" s="579"/>
      <c r="R295" s="579"/>
      <c r="AA295" s="152"/>
      <c r="AB295" s="152"/>
      <c r="AC295" s="580"/>
      <c r="AD295" s="152"/>
      <c r="AE295" s="152"/>
      <c r="AF295" s="152"/>
      <c r="AG295" s="152"/>
      <c r="AH295" s="152"/>
      <c r="AI295" s="152"/>
    </row>
    <row r="296" ht="95.25" customHeight="1">
      <c r="N296" s="579"/>
      <c r="O296" s="579"/>
      <c r="P296" s="579"/>
      <c r="Q296" s="579"/>
      <c r="R296" s="579"/>
      <c r="AA296" s="152"/>
      <c r="AB296" s="152"/>
      <c r="AC296" s="580"/>
      <c r="AD296" s="152"/>
      <c r="AE296" s="152"/>
      <c r="AF296" s="152"/>
      <c r="AG296" s="152"/>
      <c r="AH296" s="152"/>
      <c r="AI296" s="152"/>
    </row>
    <row r="297" ht="95.25" customHeight="1">
      <c r="N297" s="579"/>
      <c r="O297" s="579"/>
      <c r="P297" s="579"/>
      <c r="Q297" s="579"/>
      <c r="R297" s="579"/>
      <c r="AA297" s="152"/>
      <c r="AB297" s="152"/>
      <c r="AC297" s="580"/>
      <c r="AD297" s="152"/>
      <c r="AE297" s="152"/>
      <c r="AF297" s="152"/>
      <c r="AG297" s="152"/>
      <c r="AH297" s="152"/>
      <c r="AI297" s="152"/>
    </row>
    <row r="298" ht="95.25" customHeight="1">
      <c r="N298" s="579"/>
      <c r="O298" s="579"/>
      <c r="P298" s="579"/>
      <c r="Q298" s="579"/>
      <c r="R298" s="579"/>
      <c r="AA298" s="152"/>
      <c r="AB298" s="152"/>
      <c r="AC298" s="580"/>
      <c r="AD298" s="152"/>
      <c r="AE298" s="152"/>
      <c r="AF298" s="152"/>
      <c r="AG298" s="152"/>
      <c r="AH298" s="152"/>
      <c r="AI298" s="152"/>
    </row>
    <row r="299" ht="95.25" customHeight="1">
      <c r="N299" s="579"/>
      <c r="O299" s="579"/>
      <c r="P299" s="579"/>
      <c r="Q299" s="579"/>
      <c r="R299" s="579"/>
      <c r="AA299" s="152"/>
      <c r="AB299" s="152"/>
      <c r="AC299" s="580"/>
      <c r="AD299" s="152"/>
      <c r="AE299" s="152"/>
      <c r="AF299" s="152"/>
      <c r="AG299" s="152"/>
      <c r="AH299" s="152"/>
      <c r="AI299" s="152"/>
    </row>
    <row r="300" ht="95.25" customHeight="1">
      <c r="N300" s="579"/>
      <c r="O300" s="579"/>
      <c r="P300" s="579"/>
      <c r="Q300" s="579"/>
      <c r="R300" s="579"/>
      <c r="AA300" s="152"/>
      <c r="AB300" s="152"/>
      <c r="AC300" s="580"/>
      <c r="AD300" s="152"/>
      <c r="AE300" s="152"/>
      <c r="AF300" s="152"/>
      <c r="AG300" s="152"/>
      <c r="AH300" s="152"/>
      <c r="AI300" s="152"/>
    </row>
    <row r="301" ht="95.25" customHeight="1">
      <c r="N301" s="579"/>
      <c r="O301" s="579"/>
      <c r="P301" s="579"/>
      <c r="Q301" s="579"/>
      <c r="R301" s="579"/>
      <c r="AA301" s="152"/>
      <c r="AB301" s="152"/>
      <c r="AC301" s="580"/>
      <c r="AD301" s="152"/>
      <c r="AE301" s="152"/>
      <c r="AF301" s="152"/>
      <c r="AG301" s="152"/>
      <c r="AH301" s="152"/>
      <c r="AI301" s="152"/>
    </row>
    <row r="302" ht="95.25" customHeight="1">
      <c r="N302" s="579"/>
      <c r="O302" s="579"/>
      <c r="P302" s="579"/>
      <c r="Q302" s="579"/>
      <c r="R302" s="579"/>
      <c r="AA302" s="152"/>
      <c r="AB302" s="152"/>
      <c r="AC302" s="580"/>
      <c r="AD302" s="152"/>
      <c r="AE302" s="152"/>
      <c r="AF302" s="152"/>
      <c r="AG302" s="152"/>
      <c r="AH302" s="152"/>
      <c r="AI302" s="152"/>
    </row>
    <row r="303" ht="95.25" customHeight="1">
      <c r="N303" s="579"/>
      <c r="O303" s="579"/>
      <c r="P303" s="579"/>
      <c r="Q303" s="579"/>
      <c r="R303" s="579"/>
      <c r="AA303" s="152"/>
      <c r="AB303" s="152"/>
      <c r="AC303" s="580"/>
      <c r="AD303" s="152"/>
      <c r="AE303" s="152"/>
      <c r="AF303" s="152"/>
      <c r="AG303" s="152"/>
      <c r="AH303" s="152"/>
      <c r="AI303" s="152"/>
    </row>
    <row r="304" ht="95.25" customHeight="1">
      <c r="N304" s="579"/>
      <c r="O304" s="579"/>
      <c r="P304" s="579"/>
      <c r="Q304" s="579"/>
      <c r="R304" s="579"/>
      <c r="AA304" s="152"/>
      <c r="AB304" s="152"/>
      <c r="AC304" s="580"/>
      <c r="AD304" s="152"/>
      <c r="AE304" s="152"/>
      <c r="AF304" s="152"/>
      <c r="AG304" s="152"/>
      <c r="AH304" s="152"/>
      <c r="AI304" s="152"/>
    </row>
    <row r="305" ht="95.25" customHeight="1">
      <c r="N305" s="579"/>
      <c r="O305" s="579"/>
      <c r="P305" s="579"/>
      <c r="Q305" s="579"/>
      <c r="R305" s="579"/>
      <c r="AA305" s="152"/>
      <c r="AB305" s="152"/>
      <c r="AC305" s="580"/>
      <c r="AD305" s="152"/>
      <c r="AE305" s="152"/>
      <c r="AF305" s="152"/>
      <c r="AG305" s="152"/>
      <c r="AH305" s="152"/>
      <c r="AI305" s="152"/>
    </row>
    <row r="306" ht="95.25" customHeight="1">
      <c r="N306" s="579"/>
      <c r="O306" s="579"/>
      <c r="P306" s="579"/>
      <c r="Q306" s="579"/>
      <c r="R306" s="579"/>
      <c r="AA306" s="152"/>
      <c r="AB306" s="152"/>
      <c r="AC306" s="580"/>
      <c r="AD306" s="152"/>
      <c r="AE306" s="152"/>
      <c r="AF306" s="152"/>
      <c r="AG306" s="152"/>
      <c r="AH306" s="152"/>
      <c r="AI306" s="152"/>
    </row>
    <row r="307" ht="95.25" customHeight="1">
      <c r="N307" s="579"/>
      <c r="O307" s="579"/>
      <c r="P307" s="579"/>
      <c r="Q307" s="579"/>
      <c r="R307" s="579"/>
      <c r="AA307" s="152"/>
      <c r="AB307" s="152"/>
      <c r="AC307" s="580"/>
      <c r="AD307" s="152"/>
      <c r="AE307" s="152"/>
      <c r="AF307" s="152"/>
      <c r="AG307" s="152"/>
      <c r="AH307" s="152"/>
      <c r="AI307" s="152"/>
    </row>
    <row r="308" ht="95.25" customHeight="1">
      <c r="N308" s="579"/>
      <c r="O308" s="579"/>
      <c r="P308" s="579"/>
      <c r="Q308" s="579"/>
      <c r="R308" s="579"/>
      <c r="AA308" s="152"/>
      <c r="AB308" s="152"/>
      <c r="AC308" s="580"/>
      <c r="AD308" s="152"/>
      <c r="AE308" s="152"/>
      <c r="AF308" s="152"/>
      <c r="AG308" s="152"/>
      <c r="AH308" s="152"/>
      <c r="AI308" s="152"/>
    </row>
    <row r="309" ht="95.25" customHeight="1">
      <c r="N309" s="579"/>
      <c r="O309" s="579"/>
      <c r="P309" s="579"/>
      <c r="Q309" s="579"/>
      <c r="R309" s="579"/>
      <c r="AA309" s="152"/>
      <c r="AB309" s="152"/>
      <c r="AC309" s="580"/>
      <c r="AD309" s="152"/>
      <c r="AE309" s="152"/>
      <c r="AF309" s="152"/>
      <c r="AG309" s="152"/>
      <c r="AH309" s="152"/>
      <c r="AI309" s="152"/>
    </row>
    <row r="310" ht="95.25" customHeight="1">
      <c r="N310" s="579"/>
      <c r="O310" s="579"/>
      <c r="P310" s="579"/>
      <c r="Q310" s="579"/>
      <c r="R310" s="579"/>
      <c r="AA310" s="152"/>
      <c r="AB310" s="152"/>
      <c r="AC310" s="580"/>
      <c r="AD310" s="152"/>
      <c r="AE310" s="152"/>
      <c r="AF310" s="152"/>
      <c r="AG310" s="152"/>
      <c r="AH310" s="152"/>
      <c r="AI310" s="152"/>
    </row>
    <row r="311" ht="95.25" customHeight="1">
      <c r="N311" s="579"/>
      <c r="O311" s="579"/>
      <c r="P311" s="579"/>
      <c r="Q311" s="579"/>
      <c r="R311" s="579"/>
      <c r="AA311" s="152"/>
      <c r="AB311" s="152"/>
      <c r="AC311" s="580"/>
      <c r="AD311" s="152"/>
      <c r="AE311" s="152"/>
      <c r="AF311" s="152"/>
      <c r="AG311" s="152"/>
      <c r="AH311" s="152"/>
      <c r="AI311" s="152"/>
    </row>
    <row r="312" ht="95.25" customHeight="1">
      <c r="N312" s="579"/>
      <c r="O312" s="579"/>
      <c r="P312" s="579"/>
      <c r="Q312" s="579"/>
      <c r="R312" s="579"/>
      <c r="AA312" s="152"/>
      <c r="AB312" s="152"/>
      <c r="AC312" s="580"/>
      <c r="AD312" s="152"/>
      <c r="AE312" s="152"/>
      <c r="AF312" s="152"/>
      <c r="AG312" s="152"/>
      <c r="AH312" s="152"/>
      <c r="AI312" s="152"/>
    </row>
    <row r="313" ht="95.25" customHeight="1">
      <c r="N313" s="579"/>
      <c r="O313" s="579"/>
      <c r="P313" s="579"/>
      <c r="Q313" s="579"/>
      <c r="R313" s="579"/>
      <c r="AA313" s="152"/>
      <c r="AB313" s="152"/>
      <c r="AC313" s="580"/>
      <c r="AD313" s="152"/>
      <c r="AE313" s="152"/>
      <c r="AF313" s="152"/>
      <c r="AG313" s="152"/>
      <c r="AH313" s="152"/>
      <c r="AI313" s="152"/>
    </row>
    <row r="314" ht="95.25" customHeight="1">
      <c r="N314" s="579"/>
      <c r="O314" s="579"/>
      <c r="P314" s="579"/>
      <c r="Q314" s="579"/>
      <c r="R314" s="579"/>
      <c r="AA314" s="152"/>
      <c r="AB314" s="152"/>
      <c r="AC314" s="580"/>
      <c r="AD314" s="152"/>
      <c r="AE314" s="152"/>
      <c r="AF314" s="152"/>
      <c r="AG314" s="152"/>
      <c r="AH314" s="152"/>
      <c r="AI314" s="152"/>
    </row>
    <row r="315" ht="95.25" customHeight="1">
      <c r="N315" s="579"/>
      <c r="O315" s="579"/>
      <c r="P315" s="579"/>
      <c r="Q315" s="579"/>
      <c r="R315" s="579"/>
      <c r="AA315" s="152"/>
      <c r="AB315" s="152"/>
      <c r="AC315" s="580"/>
      <c r="AD315" s="152"/>
      <c r="AE315" s="152"/>
      <c r="AF315" s="152"/>
      <c r="AG315" s="152"/>
      <c r="AH315" s="152"/>
      <c r="AI315" s="152"/>
    </row>
    <row r="316" ht="95.25" customHeight="1">
      <c r="N316" s="579"/>
      <c r="O316" s="579"/>
      <c r="P316" s="579"/>
      <c r="Q316" s="579"/>
      <c r="R316" s="579"/>
      <c r="AA316" s="152"/>
      <c r="AB316" s="152"/>
      <c r="AC316" s="580"/>
      <c r="AD316" s="152"/>
      <c r="AE316" s="152"/>
      <c r="AF316" s="152"/>
      <c r="AG316" s="152"/>
      <c r="AH316" s="152"/>
      <c r="AI316" s="152"/>
    </row>
    <row r="317" ht="95.25" customHeight="1">
      <c r="N317" s="579"/>
      <c r="O317" s="579"/>
      <c r="P317" s="579"/>
      <c r="Q317" s="579"/>
      <c r="R317" s="579"/>
      <c r="AA317" s="152"/>
      <c r="AB317" s="152"/>
      <c r="AC317" s="580"/>
      <c r="AD317" s="152"/>
      <c r="AE317" s="152"/>
      <c r="AF317" s="152"/>
      <c r="AG317" s="152"/>
      <c r="AH317" s="152"/>
      <c r="AI317" s="152"/>
    </row>
    <row r="318" ht="95.25" customHeight="1">
      <c r="N318" s="579"/>
      <c r="O318" s="579"/>
      <c r="P318" s="579"/>
      <c r="Q318" s="579"/>
      <c r="R318" s="579"/>
      <c r="AA318" s="152"/>
      <c r="AB318" s="152"/>
      <c r="AC318" s="580"/>
      <c r="AD318" s="152"/>
      <c r="AE318" s="152"/>
      <c r="AF318" s="152"/>
      <c r="AG318" s="152"/>
      <c r="AH318" s="152"/>
      <c r="AI318" s="152"/>
    </row>
    <row r="319" ht="95.25" customHeight="1">
      <c r="N319" s="579"/>
      <c r="O319" s="579"/>
      <c r="P319" s="579"/>
      <c r="Q319" s="579"/>
      <c r="R319" s="579"/>
      <c r="AA319" s="152"/>
      <c r="AB319" s="152"/>
      <c r="AC319" s="580"/>
      <c r="AD319" s="152"/>
      <c r="AE319" s="152"/>
      <c r="AF319" s="152"/>
      <c r="AG319" s="152"/>
      <c r="AH319" s="152"/>
      <c r="AI319" s="152"/>
    </row>
    <row r="320" ht="95.25" customHeight="1">
      <c r="N320" s="579"/>
      <c r="O320" s="579"/>
      <c r="P320" s="579"/>
      <c r="Q320" s="579"/>
      <c r="R320" s="579"/>
      <c r="AA320" s="152"/>
      <c r="AB320" s="152"/>
      <c r="AC320" s="580"/>
      <c r="AD320" s="152"/>
      <c r="AE320" s="152"/>
      <c r="AF320" s="152"/>
      <c r="AG320" s="152"/>
      <c r="AH320" s="152"/>
      <c r="AI320" s="152"/>
    </row>
    <row r="321" ht="95.25" customHeight="1">
      <c r="N321" s="579"/>
      <c r="O321" s="579"/>
      <c r="P321" s="579"/>
      <c r="Q321" s="579"/>
      <c r="R321" s="579"/>
      <c r="AA321" s="152"/>
      <c r="AB321" s="152"/>
      <c r="AC321" s="580"/>
      <c r="AD321" s="152"/>
      <c r="AE321" s="152"/>
      <c r="AF321" s="152"/>
      <c r="AG321" s="152"/>
      <c r="AH321" s="152"/>
      <c r="AI321" s="152"/>
    </row>
    <row r="322" ht="95.25" customHeight="1">
      <c r="N322" s="579"/>
      <c r="O322" s="579"/>
      <c r="P322" s="579"/>
      <c r="Q322" s="579"/>
      <c r="R322" s="579"/>
      <c r="AA322" s="152"/>
      <c r="AB322" s="152"/>
      <c r="AC322" s="580"/>
      <c r="AD322" s="152"/>
      <c r="AE322" s="152"/>
      <c r="AF322" s="152"/>
      <c r="AG322" s="152"/>
      <c r="AH322" s="152"/>
      <c r="AI322" s="152"/>
    </row>
    <row r="323" ht="95.25" customHeight="1">
      <c r="N323" s="579"/>
      <c r="O323" s="579"/>
      <c r="P323" s="579"/>
      <c r="Q323" s="579"/>
      <c r="R323" s="579"/>
      <c r="AA323" s="152"/>
      <c r="AB323" s="152"/>
      <c r="AC323" s="580"/>
      <c r="AD323" s="152"/>
      <c r="AE323" s="152"/>
      <c r="AF323" s="152"/>
      <c r="AG323" s="152"/>
      <c r="AH323" s="152"/>
      <c r="AI323" s="152"/>
    </row>
    <row r="324" ht="95.25" customHeight="1">
      <c r="N324" s="579"/>
      <c r="O324" s="579"/>
      <c r="P324" s="579"/>
      <c r="Q324" s="579"/>
      <c r="R324" s="579"/>
      <c r="AA324" s="152"/>
      <c r="AB324" s="152"/>
      <c r="AC324" s="580"/>
      <c r="AD324" s="152"/>
      <c r="AE324" s="152"/>
      <c r="AF324" s="152"/>
      <c r="AG324" s="152"/>
      <c r="AH324" s="152"/>
      <c r="AI324" s="152"/>
    </row>
    <row r="325" ht="95.25" customHeight="1">
      <c r="N325" s="579"/>
      <c r="O325" s="579"/>
      <c r="P325" s="579"/>
      <c r="Q325" s="579"/>
      <c r="R325" s="579"/>
      <c r="AA325" s="152"/>
      <c r="AB325" s="152"/>
      <c r="AC325" s="580"/>
      <c r="AD325" s="152"/>
      <c r="AE325" s="152"/>
      <c r="AF325" s="152"/>
      <c r="AG325" s="152"/>
      <c r="AH325" s="152"/>
      <c r="AI325" s="152"/>
    </row>
    <row r="326" ht="95.25" customHeight="1">
      <c r="N326" s="579"/>
      <c r="O326" s="579"/>
      <c r="P326" s="579"/>
      <c r="Q326" s="579"/>
      <c r="R326" s="579"/>
      <c r="AA326" s="152"/>
      <c r="AB326" s="152"/>
      <c r="AC326" s="580"/>
      <c r="AD326" s="152"/>
      <c r="AE326" s="152"/>
      <c r="AF326" s="152"/>
      <c r="AG326" s="152"/>
      <c r="AH326" s="152"/>
      <c r="AI326" s="152"/>
    </row>
    <row r="327" ht="95.25" customHeight="1">
      <c r="N327" s="579"/>
      <c r="O327" s="579"/>
      <c r="P327" s="579"/>
      <c r="Q327" s="579"/>
      <c r="R327" s="579"/>
      <c r="AA327" s="152"/>
      <c r="AB327" s="152"/>
      <c r="AC327" s="580"/>
      <c r="AD327" s="152"/>
      <c r="AE327" s="152"/>
      <c r="AF327" s="152"/>
      <c r="AG327" s="152"/>
      <c r="AH327" s="152"/>
      <c r="AI327" s="152"/>
    </row>
    <row r="328" ht="95.25" customHeight="1">
      <c r="N328" s="579"/>
      <c r="O328" s="579"/>
      <c r="P328" s="579"/>
      <c r="Q328" s="579"/>
      <c r="R328" s="579"/>
      <c r="AA328" s="152"/>
      <c r="AB328" s="152"/>
      <c r="AC328" s="580"/>
      <c r="AD328" s="152"/>
      <c r="AE328" s="152"/>
      <c r="AF328" s="152"/>
      <c r="AG328" s="152"/>
      <c r="AH328" s="152"/>
      <c r="AI328" s="152"/>
    </row>
    <row r="329" ht="95.25" customHeight="1">
      <c r="N329" s="579"/>
      <c r="O329" s="579"/>
      <c r="P329" s="579"/>
      <c r="Q329" s="579"/>
      <c r="R329" s="579"/>
      <c r="AA329" s="152"/>
      <c r="AB329" s="152"/>
      <c r="AC329" s="580"/>
      <c r="AD329" s="152"/>
      <c r="AE329" s="152"/>
      <c r="AF329" s="152"/>
      <c r="AG329" s="152"/>
      <c r="AH329" s="152"/>
      <c r="AI329" s="152"/>
    </row>
    <row r="330" ht="95.25" customHeight="1">
      <c r="N330" s="579"/>
      <c r="O330" s="579"/>
      <c r="P330" s="579"/>
      <c r="Q330" s="579"/>
      <c r="R330" s="579"/>
      <c r="AA330" s="152"/>
      <c r="AB330" s="152"/>
      <c r="AC330" s="580"/>
      <c r="AD330" s="152"/>
      <c r="AE330" s="152"/>
      <c r="AF330" s="152"/>
      <c r="AG330" s="152"/>
      <c r="AH330" s="152"/>
      <c r="AI330" s="152"/>
    </row>
    <row r="331" ht="95.25" customHeight="1">
      <c r="N331" s="579"/>
      <c r="O331" s="579"/>
      <c r="P331" s="579"/>
      <c r="Q331" s="579"/>
      <c r="R331" s="579"/>
      <c r="AA331" s="152"/>
      <c r="AB331" s="152"/>
      <c r="AC331" s="580"/>
      <c r="AD331" s="152"/>
      <c r="AE331" s="152"/>
      <c r="AF331" s="152"/>
      <c r="AG331" s="152"/>
      <c r="AH331" s="152"/>
      <c r="AI331" s="152"/>
    </row>
    <row r="332" ht="95.25" customHeight="1">
      <c r="N332" s="579"/>
      <c r="O332" s="579"/>
      <c r="P332" s="579"/>
      <c r="Q332" s="579"/>
      <c r="R332" s="579"/>
      <c r="AA332" s="152"/>
      <c r="AB332" s="152"/>
      <c r="AC332" s="580"/>
      <c r="AD332" s="152"/>
      <c r="AE332" s="152"/>
      <c r="AF332" s="152"/>
      <c r="AG332" s="152"/>
      <c r="AH332" s="152"/>
      <c r="AI332" s="152"/>
    </row>
    <row r="333" ht="95.25" customHeight="1">
      <c r="N333" s="579"/>
      <c r="O333" s="579"/>
      <c r="P333" s="579"/>
      <c r="Q333" s="579"/>
      <c r="R333" s="579"/>
      <c r="AA333" s="152"/>
      <c r="AB333" s="152"/>
      <c r="AC333" s="580"/>
      <c r="AD333" s="152"/>
      <c r="AE333" s="152"/>
      <c r="AF333" s="152"/>
      <c r="AG333" s="152"/>
      <c r="AH333" s="152"/>
      <c r="AI333" s="152"/>
    </row>
    <row r="334" ht="95.25" customHeight="1">
      <c r="N334" s="579"/>
      <c r="O334" s="579"/>
      <c r="P334" s="579"/>
      <c r="Q334" s="579"/>
      <c r="R334" s="579"/>
      <c r="AA334" s="152"/>
      <c r="AB334" s="152"/>
      <c r="AC334" s="580"/>
      <c r="AD334" s="152"/>
      <c r="AE334" s="152"/>
      <c r="AF334" s="152"/>
      <c r="AG334" s="152"/>
      <c r="AH334" s="152"/>
      <c r="AI334" s="152"/>
    </row>
    <row r="335" ht="95.25" customHeight="1">
      <c r="N335" s="579"/>
      <c r="O335" s="579"/>
      <c r="P335" s="579"/>
      <c r="Q335" s="579"/>
      <c r="R335" s="579"/>
      <c r="AA335" s="152"/>
      <c r="AB335" s="152"/>
      <c r="AC335" s="580"/>
      <c r="AD335" s="152"/>
      <c r="AE335" s="152"/>
      <c r="AF335" s="152"/>
      <c r="AG335" s="152"/>
      <c r="AH335" s="152"/>
      <c r="AI335" s="152"/>
    </row>
    <row r="336" ht="95.25" customHeight="1">
      <c r="N336" s="579"/>
      <c r="O336" s="579"/>
      <c r="P336" s="579"/>
      <c r="Q336" s="579"/>
      <c r="R336" s="579"/>
      <c r="AA336" s="152"/>
      <c r="AB336" s="152"/>
      <c r="AC336" s="580"/>
      <c r="AD336" s="152"/>
      <c r="AE336" s="152"/>
      <c r="AF336" s="152"/>
      <c r="AG336" s="152"/>
      <c r="AH336" s="152"/>
      <c r="AI336" s="152"/>
    </row>
    <row r="337" ht="95.25" customHeight="1">
      <c r="N337" s="579"/>
      <c r="O337" s="579"/>
      <c r="P337" s="579"/>
      <c r="Q337" s="579"/>
      <c r="R337" s="579"/>
      <c r="AA337" s="152"/>
      <c r="AB337" s="152"/>
      <c r="AC337" s="580"/>
      <c r="AD337" s="152"/>
      <c r="AE337" s="152"/>
      <c r="AF337" s="152"/>
      <c r="AG337" s="152"/>
      <c r="AH337" s="152"/>
      <c r="AI337" s="152"/>
    </row>
    <row r="338" ht="95.25" customHeight="1">
      <c r="N338" s="579"/>
      <c r="O338" s="579"/>
      <c r="P338" s="579"/>
      <c r="Q338" s="579"/>
      <c r="R338" s="579"/>
      <c r="AA338" s="152"/>
      <c r="AB338" s="152"/>
      <c r="AC338" s="580"/>
      <c r="AD338" s="152"/>
      <c r="AE338" s="152"/>
      <c r="AF338" s="152"/>
      <c r="AG338" s="152"/>
      <c r="AH338" s="152"/>
      <c r="AI338" s="152"/>
    </row>
    <row r="339" ht="95.25" customHeight="1">
      <c r="N339" s="579"/>
      <c r="O339" s="579"/>
      <c r="P339" s="579"/>
      <c r="Q339" s="579"/>
      <c r="R339" s="579"/>
      <c r="AA339" s="152"/>
      <c r="AB339" s="152"/>
      <c r="AC339" s="580"/>
      <c r="AD339" s="152"/>
      <c r="AE339" s="152"/>
      <c r="AF339" s="152"/>
      <c r="AG339" s="152"/>
      <c r="AH339" s="152"/>
      <c r="AI339" s="152"/>
    </row>
    <row r="340" ht="95.25" customHeight="1">
      <c r="N340" s="579"/>
      <c r="O340" s="579"/>
      <c r="P340" s="579"/>
      <c r="Q340" s="579"/>
      <c r="R340" s="579"/>
      <c r="AA340" s="152"/>
      <c r="AB340" s="152"/>
      <c r="AC340" s="580"/>
      <c r="AD340" s="152"/>
      <c r="AE340" s="152"/>
      <c r="AF340" s="152"/>
      <c r="AG340" s="152"/>
      <c r="AH340" s="152"/>
      <c r="AI340" s="152"/>
    </row>
    <row r="341" ht="95.25" customHeight="1">
      <c r="N341" s="579"/>
      <c r="O341" s="579"/>
      <c r="P341" s="579"/>
      <c r="Q341" s="579"/>
      <c r="R341" s="579"/>
      <c r="AA341" s="152"/>
      <c r="AB341" s="152"/>
      <c r="AC341" s="580"/>
      <c r="AD341" s="152"/>
      <c r="AE341" s="152"/>
      <c r="AF341" s="152"/>
      <c r="AG341" s="152"/>
      <c r="AH341" s="152"/>
      <c r="AI341" s="152"/>
    </row>
    <row r="342" ht="95.25" customHeight="1">
      <c r="N342" s="579"/>
      <c r="O342" s="579"/>
      <c r="P342" s="579"/>
      <c r="Q342" s="579"/>
      <c r="R342" s="579"/>
      <c r="AA342" s="152"/>
      <c r="AB342" s="152"/>
      <c r="AC342" s="580"/>
      <c r="AD342" s="152"/>
      <c r="AE342" s="152"/>
      <c r="AF342" s="152"/>
      <c r="AG342" s="152"/>
      <c r="AH342" s="152"/>
      <c r="AI342" s="152"/>
    </row>
    <row r="343" ht="95.25" customHeight="1">
      <c r="N343" s="579"/>
      <c r="O343" s="579"/>
      <c r="P343" s="579"/>
      <c r="Q343" s="579"/>
      <c r="R343" s="579"/>
      <c r="AA343" s="152"/>
      <c r="AB343" s="152"/>
      <c r="AC343" s="580"/>
      <c r="AD343" s="152"/>
      <c r="AE343" s="152"/>
      <c r="AF343" s="152"/>
      <c r="AG343" s="152"/>
      <c r="AH343" s="152"/>
      <c r="AI343" s="152"/>
    </row>
    <row r="344" ht="95.25" customHeight="1">
      <c r="N344" s="579"/>
      <c r="O344" s="579"/>
      <c r="P344" s="579"/>
      <c r="Q344" s="579"/>
      <c r="R344" s="579"/>
      <c r="AA344" s="152"/>
      <c r="AB344" s="152"/>
      <c r="AC344" s="580"/>
      <c r="AD344" s="152"/>
      <c r="AE344" s="152"/>
      <c r="AF344" s="152"/>
      <c r="AG344" s="152"/>
      <c r="AH344" s="152"/>
      <c r="AI344" s="152"/>
    </row>
    <row r="345" ht="95.25" customHeight="1">
      <c r="N345" s="579"/>
      <c r="O345" s="579"/>
      <c r="P345" s="579"/>
      <c r="Q345" s="579"/>
      <c r="R345" s="579"/>
      <c r="AA345" s="152"/>
      <c r="AB345" s="152"/>
      <c r="AC345" s="580"/>
      <c r="AD345" s="152"/>
      <c r="AE345" s="152"/>
      <c r="AF345" s="152"/>
      <c r="AG345" s="152"/>
      <c r="AH345" s="152"/>
      <c r="AI345" s="152"/>
    </row>
    <row r="346" ht="95.25" customHeight="1">
      <c r="N346" s="579"/>
      <c r="O346" s="579"/>
      <c r="P346" s="579"/>
      <c r="Q346" s="579"/>
      <c r="R346" s="579"/>
      <c r="AA346" s="152"/>
      <c r="AB346" s="152"/>
      <c r="AC346" s="580"/>
      <c r="AD346" s="152"/>
      <c r="AE346" s="152"/>
      <c r="AF346" s="152"/>
      <c r="AG346" s="152"/>
      <c r="AH346" s="152"/>
      <c r="AI346" s="152"/>
    </row>
    <row r="347" ht="95.25" customHeight="1">
      <c r="N347" s="579"/>
      <c r="O347" s="579"/>
      <c r="P347" s="579"/>
      <c r="Q347" s="579"/>
      <c r="R347" s="579"/>
      <c r="AA347" s="152"/>
      <c r="AB347" s="152"/>
      <c r="AC347" s="580"/>
      <c r="AD347" s="152"/>
      <c r="AE347" s="152"/>
      <c r="AF347" s="152"/>
      <c r="AG347" s="152"/>
      <c r="AH347" s="152"/>
      <c r="AI347" s="152"/>
    </row>
    <row r="348" ht="95.25" customHeight="1">
      <c r="N348" s="579"/>
      <c r="O348" s="579"/>
      <c r="P348" s="579"/>
      <c r="Q348" s="579"/>
      <c r="R348" s="579"/>
      <c r="AA348" s="152"/>
      <c r="AB348" s="152"/>
      <c r="AC348" s="580"/>
      <c r="AD348" s="152"/>
      <c r="AE348" s="152"/>
      <c r="AF348" s="152"/>
      <c r="AG348" s="152"/>
      <c r="AH348" s="152"/>
      <c r="AI348" s="152"/>
    </row>
    <row r="349" ht="95.25" customHeight="1">
      <c r="N349" s="579"/>
      <c r="O349" s="579"/>
      <c r="P349" s="579"/>
      <c r="Q349" s="579"/>
      <c r="R349" s="579"/>
      <c r="AA349" s="152"/>
      <c r="AB349" s="152"/>
      <c r="AC349" s="580"/>
      <c r="AD349" s="152"/>
      <c r="AE349" s="152"/>
      <c r="AF349" s="152"/>
      <c r="AG349" s="152"/>
      <c r="AH349" s="152"/>
      <c r="AI349" s="152"/>
    </row>
    <row r="350" ht="95.25" customHeight="1">
      <c r="N350" s="579"/>
      <c r="O350" s="579"/>
      <c r="P350" s="579"/>
      <c r="Q350" s="579"/>
      <c r="R350" s="579"/>
      <c r="AA350" s="152"/>
      <c r="AB350" s="152"/>
      <c r="AC350" s="580"/>
      <c r="AD350" s="152"/>
      <c r="AE350" s="152"/>
      <c r="AF350" s="152"/>
      <c r="AG350" s="152"/>
      <c r="AH350" s="152"/>
      <c r="AI350" s="152"/>
    </row>
    <row r="351" ht="95.25" customHeight="1">
      <c r="N351" s="579"/>
      <c r="O351" s="579"/>
      <c r="P351" s="579"/>
      <c r="Q351" s="579"/>
      <c r="R351" s="579"/>
      <c r="AA351" s="152"/>
      <c r="AB351" s="152"/>
      <c r="AC351" s="580"/>
      <c r="AD351" s="152"/>
      <c r="AE351" s="152"/>
      <c r="AF351" s="152"/>
      <c r="AG351" s="152"/>
      <c r="AH351" s="152"/>
      <c r="AI351" s="152"/>
    </row>
    <row r="352" ht="95.25" customHeight="1">
      <c r="N352" s="579"/>
      <c r="O352" s="579"/>
      <c r="P352" s="579"/>
      <c r="Q352" s="579"/>
      <c r="R352" s="579"/>
      <c r="AA352" s="152"/>
      <c r="AB352" s="152"/>
      <c r="AC352" s="580"/>
      <c r="AD352" s="152"/>
      <c r="AE352" s="152"/>
      <c r="AF352" s="152"/>
      <c r="AG352" s="152"/>
      <c r="AH352" s="152"/>
      <c r="AI352" s="152"/>
    </row>
    <row r="353" ht="95.25" customHeight="1">
      <c r="N353" s="579"/>
      <c r="O353" s="579"/>
      <c r="P353" s="579"/>
      <c r="Q353" s="579"/>
      <c r="R353" s="579"/>
      <c r="AA353" s="152"/>
      <c r="AB353" s="152"/>
      <c r="AC353" s="580"/>
      <c r="AD353" s="152"/>
      <c r="AE353" s="152"/>
      <c r="AF353" s="152"/>
      <c r="AG353" s="152"/>
      <c r="AH353" s="152"/>
      <c r="AI353" s="152"/>
    </row>
    <row r="354" ht="95.25" customHeight="1">
      <c r="N354" s="579"/>
      <c r="O354" s="579"/>
      <c r="P354" s="579"/>
      <c r="Q354" s="579"/>
      <c r="R354" s="579"/>
      <c r="AA354" s="152"/>
      <c r="AB354" s="152"/>
      <c r="AC354" s="580"/>
      <c r="AD354" s="152"/>
      <c r="AE354" s="152"/>
      <c r="AF354" s="152"/>
      <c r="AG354" s="152"/>
      <c r="AH354" s="152"/>
      <c r="AI354" s="152"/>
    </row>
    <row r="355" ht="95.25" customHeight="1">
      <c r="N355" s="579"/>
      <c r="O355" s="579"/>
      <c r="P355" s="579"/>
      <c r="Q355" s="579"/>
      <c r="R355" s="579"/>
      <c r="AA355" s="152"/>
      <c r="AB355" s="152"/>
      <c r="AC355" s="580"/>
      <c r="AD355" s="152"/>
      <c r="AE355" s="152"/>
      <c r="AF355" s="152"/>
      <c r="AG355" s="152"/>
      <c r="AH355" s="152"/>
      <c r="AI355" s="152"/>
    </row>
    <row r="356" ht="95.25" customHeight="1">
      <c r="N356" s="579"/>
      <c r="O356" s="579"/>
      <c r="P356" s="579"/>
      <c r="Q356" s="579"/>
      <c r="R356" s="579"/>
      <c r="AA356" s="152"/>
      <c r="AB356" s="152"/>
      <c r="AC356" s="580"/>
      <c r="AD356" s="152"/>
      <c r="AE356" s="152"/>
      <c r="AF356" s="152"/>
      <c r="AG356" s="152"/>
      <c r="AH356" s="152"/>
      <c r="AI356" s="152"/>
    </row>
    <row r="357" ht="95.25" customHeight="1">
      <c r="N357" s="579"/>
      <c r="O357" s="579"/>
      <c r="P357" s="579"/>
      <c r="Q357" s="579"/>
      <c r="R357" s="579"/>
      <c r="AA357" s="152"/>
      <c r="AB357" s="152"/>
      <c r="AC357" s="580"/>
      <c r="AD357" s="152"/>
      <c r="AE357" s="152"/>
      <c r="AF357" s="152"/>
      <c r="AG357" s="152"/>
      <c r="AH357" s="152"/>
      <c r="AI357" s="152"/>
    </row>
    <row r="358" ht="95.25" customHeight="1">
      <c r="N358" s="579"/>
      <c r="O358" s="579"/>
      <c r="P358" s="579"/>
      <c r="Q358" s="579"/>
      <c r="R358" s="579"/>
      <c r="AA358" s="152"/>
      <c r="AB358" s="152"/>
      <c r="AC358" s="580"/>
      <c r="AD358" s="152"/>
      <c r="AE358" s="152"/>
      <c r="AF358" s="152"/>
      <c r="AG358" s="152"/>
      <c r="AH358" s="152"/>
      <c r="AI358" s="152"/>
    </row>
    <row r="359" ht="95.25" customHeight="1">
      <c r="N359" s="579"/>
      <c r="O359" s="579"/>
      <c r="P359" s="579"/>
      <c r="Q359" s="579"/>
      <c r="R359" s="579"/>
      <c r="AA359" s="152"/>
      <c r="AB359" s="152"/>
      <c r="AC359" s="580"/>
      <c r="AD359" s="152"/>
      <c r="AE359" s="152"/>
      <c r="AF359" s="152"/>
      <c r="AG359" s="152"/>
      <c r="AH359" s="152"/>
      <c r="AI359" s="152"/>
    </row>
    <row r="360" ht="95.25" customHeight="1">
      <c r="N360" s="579"/>
      <c r="O360" s="579"/>
      <c r="P360" s="579"/>
      <c r="Q360" s="579"/>
      <c r="R360" s="579"/>
      <c r="AA360" s="152"/>
      <c r="AB360" s="152"/>
      <c r="AC360" s="580"/>
      <c r="AD360" s="152"/>
      <c r="AE360" s="152"/>
      <c r="AF360" s="152"/>
      <c r="AG360" s="152"/>
      <c r="AH360" s="152"/>
      <c r="AI360" s="152"/>
    </row>
    <row r="361" ht="95.25" customHeight="1">
      <c r="N361" s="579"/>
      <c r="O361" s="579"/>
      <c r="P361" s="579"/>
      <c r="Q361" s="579"/>
      <c r="R361" s="579"/>
      <c r="AA361" s="152"/>
      <c r="AB361" s="152"/>
      <c r="AC361" s="580"/>
      <c r="AD361" s="152"/>
      <c r="AE361" s="152"/>
      <c r="AF361" s="152"/>
      <c r="AG361" s="152"/>
      <c r="AH361" s="152"/>
      <c r="AI361" s="152"/>
    </row>
    <row r="362" ht="95.25" customHeight="1">
      <c r="N362" s="579"/>
      <c r="O362" s="579"/>
      <c r="P362" s="579"/>
      <c r="Q362" s="579"/>
      <c r="R362" s="579"/>
      <c r="AA362" s="152"/>
      <c r="AB362" s="152"/>
      <c r="AC362" s="580"/>
      <c r="AD362" s="152"/>
      <c r="AE362" s="152"/>
      <c r="AF362" s="152"/>
      <c r="AG362" s="152"/>
      <c r="AH362" s="152"/>
      <c r="AI362" s="152"/>
    </row>
    <row r="363" ht="95.25" customHeight="1">
      <c r="N363" s="579"/>
      <c r="O363" s="579"/>
      <c r="P363" s="579"/>
      <c r="Q363" s="579"/>
      <c r="R363" s="579"/>
      <c r="AA363" s="152"/>
      <c r="AB363" s="152"/>
      <c r="AC363" s="580"/>
      <c r="AD363" s="152"/>
      <c r="AE363" s="152"/>
      <c r="AF363" s="152"/>
      <c r="AG363" s="152"/>
      <c r="AH363" s="152"/>
      <c r="AI363" s="152"/>
    </row>
    <row r="364" ht="95.25" customHeight="1">
      <c r="N364" s="579"/>
      <c r="O364" s="579"/>
      <c r="P364" s="579"/>
      <c r="Q364" s="579"/>
      <c r="R364" s="579"/>
      <c r="AA364" s="152"/>
      <c r="AB364" s="152"/>
      <c r="AC364" s="580"/>
      <c r="AD364" s="152"/>
      <c r="AE364" s="152"/>
      <c r="AF364" s="152"/>
      <c r="AG364" s="152"/>
      <c r="AH364" s="152"/>
      <c r="AI364" s="152"/>
    </row>
    <row r="365" ht="95.25" customHeight="1">
      <c r="N365" s="579"/>
      <c r="O365" s="579"/>
      <c r="P365" s="579"/>
      <c r="Q365" s="579"/>
      <c r="R365" s="579"/>
      <c r="AA365" s="152"/>
      <c r="AB365" s="152"/>
      <c r="AC365" s="580"/>
      <c r="AD365" s="152"/>
      <c r="AE365" s="152"/>
      <c r="AF365" s="152"/>
      <c r="AG365" s="152"/>
      <c r="AH365" s="152"/>
      <c r="AI365" s="152"/>
    </row>
    <row r="366" ht="95.25" customHeight="1">
      <c r="N366" s="579"/>
      <c r="O366" s="579"/>
      <c r="P366" s="579"/>
      <c r="Q366" s="579"/>
      <c r="R366" s="579"/>
      <c r="AA366" s="152"/>
      <c r="AB366" s="152"/>
      <c r="AC366" s="580"/>
      <c r="AD366" s="152"/>
      <c r="AE366" s="152"/>
      <c r="AF366" s="152"/>
      <c r="AG366" s="152"/>
      <c r="AH366" s="152"/>
      <c r="AI366" s="152"/>
    </row>
    <row r="367" ht="95.25" customHeight="1">
      <c r="N367" s="579"/>
      <c r="O367" s="579"/>
      <c r="P367" s="579"/>
      <c r="Q367" s="579"/>
      <c r="R367" s="579"/>
      <c r="AA367" s="152"/>
      <c r="AB367" s="152"/>
      <c r="AC367" s="580"/>
      <c r="AD367" s="152"/>
      <c r="AE367" s="152"/>
      <c r="AF367" s="152"/>
      <c r="AG367" s="152"/>
      <c r="AH367" s="152"/>
      <c r="AI367" s="152"/>
    </row>
    <row r="368" ht="95.25" customHeight="1">
      <c r="N368" s="579"/>
      <c r="O368" s="579"/>
      <c r="P368" s="579"/>
      <c r="Q368" s="579"/>
      <c r="R368" s="579"/>
      <c r="AA368" s="152"/>
      <c r="AB368" s="152"/>
      <c r="AC368" s="580"/>
      <c r="AD368" s="152"/>
      <c r="AE368" s="152"/>
      <c r="AF368" s="152"/>
      <c r="AG368" s="152"/>
      <c r="AH368" s="152"/>
      <c r="AI368" s="152"/>
    </row>
    <row r="369" ht="95.25" customHeight="1">
      <c r="N369" s="579"/>
      <c r="O369" s="579"/>
      <c r="P369" s="579"/>
      <c r="Q369" s="579"/>
      <c r="R369" s="579"/>
      <c r="AA369" s="152"/>
      <c r="AB369" s="152"/>
      <c r="AC369" s="580"/>
      <c r="AD369" s="152"/>
      <c r="AE369" s="152"/>
      <c r="AF369" s="152"/>
      <c r="AG369" s="152"/>
      <c r="AH369" s="152"/>
      <c r="AI369" s="152"/>
    </row>
    <row r="370" ht="95.25" customHeight="1">
      <c r="N370" s="579"/>
      <c r="O370" s="579"/>
      <c r="P370" s="579"/>
      <c r="Q370" s="579"/>
      <c r="R370" s="579"/>
      <c r="AA370" s="152"/>
      <c r="AB370" s="152"/>
      <c r="AC370" s="580"/>
      <c r="AD370" s="152"/>
      <c r="AE370" s="152"/>
      <c r="AF370" s="152"/>
      <c r="AG370" s="152"/>
      <c r="AH370" s="152"/>
      <c r="AI370" s="152"/>
    </row>
    <row r="371" ht="95.25" customHeight="1">
      <c r="N371" s="579"/>
      <c r="O371" s="579"/>
      <c r="P371" s="579"/>
      <c r="Q371" s="579"/>
      <c r="R371" s="579"/>
      <c r="AA371" s="152"/>
      <c r="AB371" s="152"/>
      <c r="AC371" s="580"/>
      <c r="AD371" s="152"/>
      <c r="AE371" s="152"/>
      <c r="AF371" s="152"/>
      <c r="AG371" s="152"/>
      <c r="AH371" s="152"/>
      <c r="AI371" s="152"/>
    </row>
    <row r="372" ht="95.25" customHeight="1">
      <c r="N372" s="579"/>
      <c r="O372" s="579"/>
      <c r="P372" s="579"/>
      <c r="Q372" s="579"/>
      <c r="R372" s="579"/>
      <c r="AA372" s="152"/>
      <c r="AB372" s="152"/>
      <c r="AC372" s="580"/>
      <c r="AD372" s="152"/>
      <c r="AE372" s="152"/>
      <c r="AF372" s="152"/>
      <c r="AG372" s="152"/>
      <c r="AH372" s="152"/>
      <c r="AI372" s="152"/>
    </row>
    <row r="373" ht="95.25" customHeight="1">
      <c r="N373" s="579"/>
      <c r="O373" s="579"/>
      <c r="P373" s="579"/>
      <c r="Q373" s="579"/>
      <c r="R373" s="579"/>
      <c r="AA373" s="152"/>
      <c r="AB373" s="152"/>
      <c r="AC373" s="580"/>
      <c r="AD373" s="152"/>
      <c r="AE373" s="152"/>
      <c r="AF373" s="152"/>
      <c r="AG373" s="152"/>
      <c r="AH373" s="152"/>
      <c r="AI373" s="152"/>
    </row>
    <row r="374" ht="95.25" customHeight="1">
      <c r="N374" s="579"/>
      <c r="O374" s="579"/>
      <c r="P374" s="579"/>
      <c r="Q374" s="579"/>
      <c r="R374" s="579"/>
      <c r="AA374" s="152"/>
      <c r="AB374" s="152"/>
      <c r="AC374" s="580"/>
      <c r="AD374" s="152"/>
      <c r="AE374" s="152"/>
      <c r="AF374" s="152"/>
      <c r="AG374" s="152"/>
      <c r="AH374" s="152"/>
      <c r="AI374" s="152"/>
    </row>
    <row r="375" ht="95.25" customHeight="1">
      <c r="N375" s="579"/>
      <c r="O375" s="579"/>
      <c r="P375" s="579"/>
      <c r="Q375" s="579"/>
      <c r="R375" s="579"/>
      <c r="AA375" s="152"/>
      <c r="AB375" s="152"/>
      <c r="AC375" s="580"/>
      <c r="AD375" s="152"/>
      <c r="AE375" s="152"/>
      <c r="AF375" s="152"/>
      <c r="AG375" s="152"/>
      <c r="AH375" s="152"/>
      <c r="AI375" s="152"/>
    </row>
    <row r="376" ht="95.25" customHeight="1">
      <c r="N376" s="579"/>
      <c r="O376" s="579"/>
      <c r="P376" s="579"/>
      <c r="Q376" s="579"/>
      <c r="R376" s="579"/>
      <c r="AA376" s="152"/>
      <c r="AB376" s="152"/>
      <c r="AC376" s="580"/>
      <c r="AD376" s="152"/>
      <c r="AE376" s="152"/>
      <c r="AF376" s="152"/>
      <c r="AG376" s="152"/>
      <c r="AH376" s="152"/>
      <c r="AI376" s="152"/>
    </row>
    <row r="377" ht="95.25" customHeight="1">
      <c r="N377" s="579"/>
      <c r="O377" s="579"/>
      <c r="P377" s="579"/>
      <c r="Q377" s="579"/>
      <c r="R377" s="579"/>
      <c r="AA377" s="152"/>
      <c r="AB377" s="152"/>
      <c r="AC377" s="580"/>
      <c r="AD377" s="152"/>
      <c r="AE377" s="152"/>
      <c r="AF377" s="152"/>
      <c r="AG377" s="152"/>
      <c r="AH377" s="152"/>
      <c r="AI377" s="152"/>
    </row>
    <row r="378" ht="95.25" customHeight="1">
      <c r="N378" s="579"/>
      <c r="O378" s="579"/>
      <c r="P378" s="579"/>
      <c r="Q378" s="579"/>
      <c r="R378" s="579"/>
      <c r="AA378" s="152"/>
      <c r="AB378" s="152"/>
      <c r="AC378" s="580"/>
      <c r="AD378" s="152"/>
      <c r="AE378" s="152"/>
      <c r="AF378" s="152"/>
      <c r="AG378" s="152"/>
      <c r="AH378" s="152"/>
      <c r="AI378" s="152"/>
    </row>
    <row r="379" ht="95.25" customHeight="1">
      <c r="N379" s="579"/>
      <c r="O379" s="579"/>
      <c r="P379" s="579"/>
      <c r="Q379" s="579"/>
      <c r="R379" s="579"/>
      <c r="AA379" s="152"/>
      <c r="AB379" s="152"/>
      <c r="AC379" s="580"/>
      <c r="AD379" s="152"/>
      <c r="AE379" s="152"/>
      <c r="AF379" s="152"/>
      <c r="AG379" s="152"/>
      <c r="AH379" s="152"/>
      <c r="AI379" s="152"/>
    </row>
    <row r="380" ht="95.25" customHeight="1">
      <c r="N380" s="579"/>
      <c r="O380" s="579"/>
      <c r="P380" s="579"/>
      <c r="Q380" s="579"/>
      <c r="R380" s="579"/>
      <c r="AA380" s="152"/>
      <c r="AB380" s="152"/>
      <c r="AC380" s="580"/>
      <c r="AD380" s="152"/>
      <c r="AE380" s="152"/>
      <c r="AF380" s="152"/>
      <c r="AG380" s="152"/>
      <c r="AH380" s="152"/>
      <c r="AI380" s="152"/>
    </row>
    <row r="381" ht="95.25" customHeight="1">
      <c r="N381" s="579"/>
      <c r="O381" s="579"/>
      <c r="P381" s="579"/>
      <c r="Q381" s="579"/>
      <c r="R381" s="579"/>
      <c r="AA381" s="152"/>
      <c r="AB381" s="152"/>
      <c r="AC381" s="580"/>
      <c r="AD381" s="152"/>
      <c r="AE381" s="152"/>
      <c r="AF381" s="152"/>
      <c r="AG381" s="152"/>
      <c r="AH381" s="152"/>
      <c r="AI381" s="152"/>
    </row>
    <row r="382" ht="95.25" customHeight="1">
      <c r="N382" s="579"/>
      <c r="O382" s="579"/>
      <c r="P382" s="579"/>
      <c r="Q382" s="579"/>
      <c r="R382" s="579"/>
      <c r="AA382" s="152"/>
      <c r="AB382" s="152"/>
      <c r="AC382" s="580"/>
      <c r="AD382" s="152"/>
      <c r="AE382" s="152"/>
      <c r="AF382" s="152"/>
      <c r="AG382" s="152"/>
      <c r="AH382" s="152"/>
      <c r="AI382" s="152"/>
    </row>
    <row r="383" ht="95.25" customHeight="1">
      <c r="N383" s="579"/>
      <c r="O383" s="579"/>
      <c r="P383" s="579"/>
      <c r="Q383" s="579"/>
      <c r="R383" s="579"/>
      <c r="AA383" s="152"/>
      <c r="AB383" s="152"/>
      <c r="AC383" s="580"/>
      <c r="AD383" s="152"/>
      <c r="AE383" s="152"/>
      <c r="AF383" s="152"/>
      <c r="AG383" s="152"/>
      <c r="AH383" s="152"/>
      <c r="AI383" s="152"/>
    </row>
    <row r="384" ht="95.25" customHeight="1">
      <c r="N384" s="579"/>
      <c r="O384" s="579"/>
      <c r="P384" s="579"/>
      <c r="Q384" s="579"/>
      <c r="R384" s="579"/>
      <c r="AA384" s="152"/>
      <c r="AB384" s="152"/>
      <c r="AC384" s="580"/>
      <c r="AD384" s="152"/>
      <c r="AE384" s="152"/>
      <c r="AF384" s="152"/>
      <c r="AG384" s="152"/>
      <c r="AH384" s="152"/>
      <c r="AI384" s="152"/>
    </row>
    <row r="385" ht="95.25" customHeight="1">
      <c r="N385" s="579"/>
      <c r="O385" s="579"/>
      <c r="P385" s="579"/>
      <c r="Q385" s="579"/>
      <c r="R385" s="579"/>
      <c r="AA385" s="152"/>
      <c r="AB385" s="152"/>
      <c r="AC385" s="580"/>
      <c r="AD385" s="152"/>
      <c r="AE385" s="152"/>
      <c r="AF385" s="152"/>
      <c r="AG385" s="152"/>
      <c r="AH385" s="152"/>
      <c r="AI385" s="152"/>
    </row>
    <row r="386" ht="95.25" customHeight="1">
      <c r="N386" s="579"/>
      <c r="O386" s="579"/>
      <c r="P386" s="579"/>
      <c r="Q386" s="579"/>
      <c r="R386" s="579"/>
      <c r="AA386" s="152"/>
      <c r="AB386" s="152"/>
      <c r="AC386" s="580"/>
      <c r="AD386" s="152"/>
      <c r="AE386" s="152"/>
      <c r="AF386" s="152"/>
      <c r="AG386" s="152"/>
      <c r="AH386" s="152"/>
      <c r="AI386" s="152"/>
    </row>
    <row r="387" ht="95.25" customHeight="1">
      <c r="N387" s="579"/>
      <c r="O387" s="579"/>
      <c r="P387" s="579"/>
      <c r="Q387" s="579"/>
      <c r="R387" s="579"/>
      <c r="AA387" s="152"/>
      <c r="AB387" s="152"/>
      <c r="AC387" s="580"/>
      <c r="AD387" s="152"/>
      <c r="AE387" s="152"/>
      <c r="AF387" s="152"/>
      <c r="AG387" s="152"/>
      <c r="AH387" s="152"/>
      <c r="AI387" s="152"/>
    </row>
    <row r="388" ht="95.25" customHeight="1">
      <c r="N388" s="579"/>
      <c r="O388" s="579"/>
      <c r="P388" s="579"/>
      <c r="Q388" s="579"/>
      <c r="R388" s="579"/>
      <c r="AA388" s="152"/>
      <c r="AB388" s="152"/>
      <c r="AC388" s="580"/>
      <c r="AD388" s="152"/>
      <c r="AE388" s="152"/>
      <c r="AF388" s="152"/>
      <c r="AG388" s="152"/>
      <c r="AH388" s="152"/>
      <c r="AI388" s="152"/>
    </row>
    <row r="389" ht="95.25" customHeight="1">
      <c r="N389" s="579"/>
      <c r="O389" s="579"/>
      <c r="P389" s="579"/>
      <c r="Q389" s="579"/>
      <c r="R389" s="579"/>
      <c r="AA389" s="152"/>
      <c r="AB389" s="152"/>
      <c r="AC389" s="580"/>
      <c r="AD389" s="152"/>
      <c r="AE389" s="152"/>
      <c r="AF389" s="152"/>
      <c r="AG389" s="152"/>
      <c r="AH389" s="152"/>
      <c r="AI389" s="152"/>
    </row>
    <row r="390" ht="95.25" customHeight="1">
      <c r="N390" s="579"/>
      <c r="O390" s="579"/>
      <c r="P390" s="579"/>
      <c r="Q390" s="579"/>
      <c r="R390" s="579"/>
      <c r="AA390" s="152"/>
      <c r="AB390" s="152"/>
      <c r="AC390" s="580"/>
      <c r="AD390" s="152"/>
      <c r="AE390" s="152"/>
      <c r="AF390" s="152"/>
      <c r="AG390" s="152"/>
      <c r="AH390" s="152"/>
      <c r="AI390" s="152"/>
    </row>
    <row r="391" ht="95.25" customHeight="1">
      <c r="N391" s="579"/>
      <c r="O391" s="579"/>
      <c r="P391" s="579"/>
      <c r="Q391" s="579"/>
      <c r="R391" s="579"/>
      <c r="AA391" s="152"/>
      <c r="AB391" s="152"/>
      <c r="AC391" s="580"/>
      <c r="AD391" s="152"/>
      <c r="AE391" s="152"/>
      <c r="AF391" s="152"/>
      <c r="AG391" s="152"/>
      <c r="AH391" s="152"/>
      <c r="AI391" s="152"/>
    </row>
    <row r="392" ht="95.25" customHeight="1">
      <c r="N392" s="579"/>
      <c r="O392" s="579"/>
      <c r="P392" s="579"/>
      <c r="Q392" s="579"/>
      <c r="R392" s="579"/>
      <c r="AA392" s="152"/>
      <c r="AB392" s="152"/>
      <c r="AC392" s="580"/>
      <c r="AD392" s="152"/>
      <c r="AE392" s="152"/>
      <c r="AF392" s="152"/>
      <c r="AG392" s="152"/>
      <c r="AH392" s="152"/>
      <c r="AI392" s="152"/>
    </row>
    <row r="393" ht="95.25" customHeight="1">
      <c r="N393" s="579"/>
      <c r="O393" s="579"/>
      <c r="P393" s="579"/>
      <c r="Q393" s="579"/>
      <c r="R393" s="579"/>
      <c r="AA393" s="152"/>
      <c r="AB393" s="152"/>
      <c r="AC393" s="580"/>
      <c r="AD393" s="152"/>
      <c r="AE393" s="152"/>
      <c r="AF393" s="152"/>
      <c r="AG393" s="152"/>
      <c r="AH393" s="152"/>
      <c r="AI393" s="152"/>
    </row>
    <row r="394" ht="95.25" customHeight="1">
      <c r="N394" s="579"/>
      <c r="O394" s="579"/>
      <c r="P394" s="579"/>
      <c r="Q394" s="579"/>
      <c r="R394" s="579"/>
      <c r="AA394" s="152"/>
      <c r="AB394" s="152"/>
      <c r="AC394" s="580"/>
      <c r="AD394" s="152"/>
      <c r="AE394" s="152"/>
      <c r="AF394" s="152"/>
      <c r="AG394" s="152"/>
      <c r="AH394" s="152"/>
      <c r="AI394" s="152"/>
    </row>
    <row r="395" ht="95.25" customHeight="1">
      <c r="N395" s="579"/>
      <c r="O395" s="579"/>
      <c r="P395" s="579"/>
      <c r="Q395" s="579"/>
      <c r="R395" s="579"/>
      <c r="AA395" s="152"/>
      <c r="AB395" s="152"/>
      <c r="AC395" s="580"/>
      <c r="AD395" s="152"/>
      <c r="AE395" s="152"/>
      <c r="AF395" s="152"/>
      <c r="AG395" s="152"/>
      <c r="AH395" s="152"/>
      <c r="AI395" s="152"/>
    </row>
    <row r="396" ht="95.25" customHeight="1">
      <c r="N396" s="579"/>
      <c r="O396" s="579"/>
      <c r="P396" s="579"/>
      <c r="Q396" s="579"/>
      <c r="R396" s="579"/>
      <c r="AA396" s="152"/>
      <c r="AB396" s="152"/>
      <c r="AC396" s="580"/>
      <c r="AD396" s="152"/>
      <c r="AE396" s="152"/>
      <c r="AF396" s="152"/>
      <c r="AG396" s="152"/>
      <c r="AH396" s="152"/>
      <c r="AI396" s="152"/>
    </row>
    <row r="397" ht="95.25" customHeight="1">
      <c r="N397" s="579"/>
      <c r="O397" s="579"/>
      <c r="P397" s="579"/>
      <c r="Q397" s="579"/>
      <c r="R397" s="579"/>
      <c r="AA397" s="152"/>
      <c r="AB397" s="152"/>
      <c r="AC397" s="580"/>
      <c r="AD397" s="152"/>
      <c r="AE397" s="152"/>
      <c r="AF397" s="152"/>
      <c r="AG397" s="152"/>
      <c r="AH397" s="152"/>
      <c r="AI397" s="152"/>
    </row>
    <row r="398" ht="95.25" customHeight="1">
      <c r="N398" s="579"/>
      <c r="O398" s="579"/>
      <c r="P398" s="579"/>
      <c r="Q398" s="579"/>
      <c r="R398" s="579"/>
      <c r="AA398" s="152"/>
      <c r="AB398" s="152"/>
      <c r="AC398" s="580"/>
      <c r="AD398" s="152"/>
      <c r="AE398" s="152"/>
      <c r="AF398" s="152"/>
      <c r="AG398" s="152"/>
      <c r="AH398" s="152"/>
      <c r="AI398" s="152"/>
    </row>
    <row r="399" ht="95.25" customHeight="1">
      <c r="N399" s="579"/>
      <c r="O399" s="579"/>
      <c r="P399" s="579"/>
      <c r="Q399" s="579"/>
      <c r="R399" s="579"/>
      <c r="AA399" s="152"/>
      <c r="AB399" s="152"/>
      <c r="AC399" s="580"/>
      <c r="AD399" s="152"/>
      <c r="AE399" s="152"/>
      <c r="AF399" s="152"/>
      <c r="AG399" s="152"/>
      <c r="AH399" s="152"/>
      <c r="AI399" s="152"/>
    </row>
    <row r="400" ht="95.25" customHeight="1">
      <c r="N400" s="579"/>
      <c r="O400" s="579"/>
      <c r="P400" s="579"/>
      <c r="Q400" s="579"/>
      <c r="R400" s="579"/>
      <c r="AA400" s="152"/>
      <c r="AB400" s="152"/>
      <c r="AC400" s="580"/>
      <c r="AD400" s="152"/>
      <c r="AE400" s="152"/>
      <c r="AF400" s="152"/>
      <c r="AG400" s="152"/>
      <c r="AH400" s="152"/>
      <c r="AI400" s="152"/>
    </row>
    <row r="401" ht="95.25" customHeight="1">
      <c r="N401" s="579"/>
      <c r="O401" s="579"/>
      <c r="P401" s="579"/>
      <c r="Q401" s="579"/>
      <c r="R401" s="579"/>
      <c r="AA401" s="152"/>
      <c r="AB401" s="152"/>
      <c r="AC401" s="580"/>
      <c r="AD401" s="152"/>
      <c r="AE401" s="152"/>
      <c r="AF401" s="152"/>
      <c r="AG401" s="152"/>
      <c r="AH401" s="152"/>
      <c r="AI401" s="152"/>
    </row>
    <row r="402" ht="95.25" customHeight="1">
      <c r="N402" s="579"/>
      <c r="O402" s="579"/>
      <c r="P402" s="579"/>
      <c r="Q402" s="579"/>
      <c r="R402" s="579"/>
      <c r="AA402" s="152"/>
      <c r="AB402" s="152"/>
      <c r="AC402" s="580"/>
      <c r="AD402" s="152"/>
      <c r="AE402" s="152"/>
      <c r="AF402" s="152"/>
      <c r="AG402" s="152"/>
      <c r="AH402" s="152"/>
      <c r="AI402" s="152"/>
    </row>
    <row r="403" ht="95.25" customHeight="1">
      <c r="N403" s="579"/>
      <c r="O403" s="579"/>
      <c r="P403" s="579"/>
      <c r="Q403" s="579"/>
      <c r="R403" s="579"/>
      <c r="AA403" s="152"/>
      <c r="AB403" s="152"/>
      <c r="AC403" s="580"/>
      <c r="AD403" s="152"/>
      <c r="AE403" s="152"/>
      <c r="AF403" s="152"/>
      <c r="AG403" s="152"/>
      <c r="AH403" s="152"/>
      <c r="AI403" s="152"/>
    </row>
    <row r="404" ht="95.25" customHeight="1">
      <c r="N404" s="579"/>
      <c r="O404" s="579"/>
      <c r="P404" s="579"/>
      <c r="Q404" s="579"/>
      <c r="R404" s="579"/>
      <c r="AA404" s="152"/>
      <c r="AB404" s="152"/>
      <c r="AC404" s="580"/>
      <c r="AD404" s="152"/>
      <c r="AE404" s="152"/>
      <c r="AF404" s="152"/>
      <c r="AG404" s="152"/>
      <c r="AH404" s="152"/>
      <c r="AI404" s="152"/>
    </row>
    <row r="405" ht="95.25" customHeight="1">
      <c r="N405" s="579"/>
      <c r="O405" s="579"/>
      <c r="P405" s="579"/>
      <c r="Q405" s="579"/>
      <c r="R405" s="579"/>
      <c r="AA405" s="152"/>
      <c r="AB405" s="152"/>
      <c r="AC405" s="580"/>
      <c r="AD405" s="152"/>
      <c r="AE405" s="152"/>
      <c r="AF405" s="152"/>
      <c r="AG405" s="152"/>
      <c r="AH405" s="152"/>
      <c r="AI405" s="152"/>
    </row>
    <row r="406" ht="95.25" customHeight="1">
      <c r="N406" s="579"/>
      <c r="O406" s="579"/>
      <c r="P406" s="579"/>
      <c r="Q406" s="579"/>
      <c r="R406" s="579"/>
      <c r="AA406" s="152"/>
      <c r="AB406" s="152"/>
      <c r="AC406" s="580"/>
      <c r="AD406" s="152"/>
      <c r="AE406" s="152"/>
      <c r="AF406" s="152"/>
      <c r="AG406" s="152"/>
      <c r="AH406" s="152"/>
      <c r="AI406" s="152"/>
    </row>
    <row r="407" ht="95.25" customHeight="1">
      <c r="N407" s="579"/>
      <c r="O407" s="579"/>
      <c r="P407" s="579"/>
      <c r="Q407" s="579"/>
      <c r="R407" s="579"/>
      <c r="AA407" s="152"/>
      <c r="AB407" s="152"/>
      <c r="AC407" s="580"/>
      <c r="AD407" s="152"/>
      <c r="AE407" s="152"/>
      <c r="AF407" s="152"/>
      <c r="AG407" s="152"/>
      <c r="AH407" s="152"/>
      <c r="AI407" s="152"/>
    </row>
    <row r="408" ht="95.25" customHeight="1">
      <c r="N408" s="579"/>
      <c r="O408" s="579"/>
      <c r="P408" s="579"/>
      <c r="Q408" s="579"/>
      <c r="R408" s="579"/>
      <c r="AA408" s="152"/>
      <c r="AB408" s="152"/>
      <c r="AC408" s="580"/>
      <c r="AD408" s="152"/>
      <c r="AE408" s="152"/>
      <c r="AF408" s="152"/>
      <c r="AG408" s="152"/>
      <c r="AH408" s="152"/>
      <c r="AI408" s="152"/>
    </row>
    <row r="409" ht="95.25" customHeight="1">
      <c r="N409" s="579"/>
      <c r="O409" s="579"/>
      <c r="P409" s="579"/>
      <c r="Q409" s="579"/>
      <c r="R409" s="579"/>
      <c r="AA409" s="152"/>
      <c r="AB409" s="152"/>
      <c r="AC409" s="580"/>
      <c r="AD409" s="152"/>
      <c r="AE409" s="152"/>
      <c r="AF409" s="152"/>
      <c r="AG409" s="152"/>
      <c r="AH409" s="152"/>
      <c r="AI409" s="152"/>
    </row>
    <row r="410" ht="95.25" customHeight="1">
      <c r="N410" s="579"/>
      <c r="O410" s="579"/>
      <c r="P410" s="579"/>
      <c r="Q410" s="579"/>
      <c r="R410" s="579"/>
      <c r="AA410" s="152"/>
      <c r="AB410" s="152"/>
      <c r="AC410" s="580"/>
      <c r="AD410" s="152"/>
      <c r="AE410" s="152"/>
      <c r="AF410" s="152"/>
      <c r="AG410" s="152"/>
      <c r="AH410" s="152"/>
      <c r="AI410" s="152"/>
    </row>
    <row r="411" ht="95.25" customHeight="1">
      <c r="N411" s="579"/>
      <c r="O411" s="579"/>
      <c r="P411" s="579"/>
      <c r="Q411" s="579"/>
      <c r="R411" s="579"/>
      <c r="AA411" s="152"/>
      <c r="AB411" s="152"/>
      <c r="AC411" s="580"/>
      <c r="AD411" s="152"/>
      <c r="AE411" s="152"/>
      <c r="AF411" s="152"/>
      <c r="AG411" s="152"/>
      <c r="AH411" s="152"/>
      <c r="AI411" s="152"/>
    </row>
    <row r="412" ht="95.25" customHeight="1">
      <c r="N412" s="579"/>
      <c r="O412" s="579"/>
      <c r="P412" s="579"/>
      <c r="Q412" s="579"/>
      <c r="R412" s="579"/>
      <c r="AA412" s="152"/>
      <c r="AB412" s="152"/>
      <c r="AC412" s="580"/>
      <c r="AD412" s="152"/>
      <c r="AE412" s="152"/>
      <c r="AF412" s="152"/>
      <c r="AG412" s="152"/>
      <c r="AH412" s="152"/>
      <c r="AI412" s="152"/>
    </row>
    <row r="413" ht="95.25" customHeight="1">
      <c r="N413" s="579"/>
      <c r="O413" s="579"/>
      <c r="P413" s="579"/>
      <c r="Q413" s="579"/>
      <c r="R413" s="579"/>
      <c r="AA413" s="152"/>
      <c r="AB413" s="152"/>
      <c r="AC413" s="580"/>
      <c r="AD413" s="152"/>
      <c r="AE413" s="152"/>
      <c r="AF413" s="152"/>
      <c r="AG413" s="152"/>
      <c r="AH413" s="152"/>
      <c r="AI413" s="152"/>
    </row>
    <row r="414" ht="95.25" customHeight="1">
      <c r="N414" s="579"/>
      <c r="O414" s="579"/>
      <c r="P414" s="579"/>
      <c r="Q414" s="579"/>
      <c r="R414" s="579"/>
      <c r="AA414" s="152"/>
      <c r="AB414" s="152"/>
      <c r="AC414" s="580"/>
      <c r="AD414" s="152"/>
      <c r="AE414" s="152"/>
      <c r="AF414" s="152"/>
      <c r="AG414" s="152"/>
      <c r="AH414" s="152"/>
      <c r="AI414" s="152"/>
    </row>
    <row r="415" ht="95.25" customHeight="1">
      <c r="N415" s="579"/>
      <c r="O415" s="579"/>
      <c r="P415" s="579"/>
      <c r="Q415" s="579"/>
      <c r="R415" s="579"/>
      <c r="AA415" s="152"/>
      <c r="AB415" s="152"/>
      <c r="AC415" s="580"/>
      <c r="AD415" s="152"/>
      <c r="AE415" s="152"/>
      <c r="AF415" s="152"/>
      <c r="AG415" s="152"/>
      <c r="AH415" s="152"/>
      <c r="AI415" s="152"/>
    </row>
    <row r="416" ht="95.25" customHeight="1">
      <c r="N416" s="579"/>
      <c r="O416" s="579"/>
      <c r="P416" s="579"/>
      <c r="Q416" s="579"/>
      <c r="R416" s="579"/>
      <c r="AA416" s="152"/>
      <c r="AB416" s="152"/>
      <c r="AC416" s="580"/>
      <c r="AD416" s="152"/>
      <c r="AE416" s="152"/>
      <c r="AF416" s="152"/>
      <c r="AG416" s="152"/>
      <c r="AH416" s="152"/>
      <c r="AI416" s="152"/>
    </row>
    <row r="417" ht="95.25" customHeight="1">
      <c r="N417" s="579"/>
      <c r="O417" s="579"/>
      <c r="P417" s="579"/>
      <c r="Q417" s="579"/>
      <c r="R417" s="579"/>
      <c r="AA417" s="152"/>
      <c r="AB417" s="152"/>
      <c r="AC417" s="580"/>
      <c r="AD417" s="152"/>
      <c r="AE417" s="152"/>
      <c r="AF417" s="152"/>
      <c r="AG417" s="152"/>
      <c r="AH417" s="152"/>
      <c r="AI417" s="152"/>
    </row>
    <row r="418" ht="95.25" customHeight="1">
      <c r="N418" s="579"/>
      <c r="O418" s="579"/>
      <c r="P418" s="579"/>
      <c r="Q418" s="579"/>
      <c r="R418" s="579"/>
      <c r="AA418" s="152"/>
      <c r="AB418" s="152"/>
      <c r="AC418" s="580"/>
      <c r="AD418" s="152"/>
      <c r="AE418" s="152"/>
      <c r="AF418" s="152"/>
      <c r="AG418" s="152"/>
      <c r="AH418" s="152"/>
      <c r="AI418" s="152"/>
    </row>
    <row r="419" ht="95.25" customHeight="1">
      <c r="N419" s="579"/>
      <c r="O419" s="579"/>
      <c r="P419" s="579"/>
      <c r="Q419" s="579"/>
      <c r="R419" s="579"/>
      <c r="AA419" s="152"/>
      <c r="AB419" s="152"/>
      <c r="AC419" s="580"/>
      <c r="AD419" s="152"/>
      <c r="AE419" s="152"/>
      <c r="AF419" s="152"/>
      <c r="AG419" s="152"/>
      <c r="AH419" s="152"/>
      <c r="AI419" s="152"/>
    </row>
    <row r="420" ht="95.25" customHeight="1">
      <c r="N420" s="579"/>
      <c r="O420" s="579"/>
      <c r="P420" s="579"/>
      <c r="Q420" s="579"/>
      <c r="R420" s="579"/>
      <c r="AA420" s="152"/>
      <c r="AB420" s="152"/>
      <c r="AC420" s="580"/>
      <c r="AD420" s="152"/>
      <c r="AE420" s="152"/>
      <c r="AF420" s="152"/>
      <c r="AG420" s="152"/>
      <c r="AH420" s="152"/>
      <c r="AI420" s="152"/>
    </row>
    <row r="421" ht="95.25" customHeight="1">
      <c r="N421" s="579"/>
      <c r="O421" s="579"/>
      <c r="P421" s="579"/>
      <c r="Q421" s="579"/>
      <c r="R421" s="579"/>
      <c r="AA421" s="152"/>
      <c r="AB421" s="152"/>
      <c r="AC421" s="580"/>
      <c r="AD421" s="152"/>
      <c r="AE421" s="152"/>
      <c r="AF421" s="152"/>
      <c r="AG421" s="152"/>
      <c r="AH421" s="152"/>
      <c r="AI421" s="152"/>
    </row>
    <row r="422" ht="95.25" customHeight="1">
      <c r="N422" s="579"/>
      <c r="O422" s="579"/>
      <c r="P422" s="579"/>
      <c r="Q422" s="579"/>
      <c r="R422" s="579"/>
      <c r="AA422" s="152"/>
      <c r="AB422" s="152"/>
      <c r="AC422" s="580"/>
      <c r="AD422" s="152"/>
      <c r="AE422" s="152"/>
      <c r="AF422" s="152"/>
      <c r="AG422" s="152"/>
      <c r="AH422" s="152"/>
      <c r="AI422" s="152"/>
    </row>
    <row r="423" ht="95.25" customHeight="1">
      <c r="N423" s="579"/>
      <c r="O423" s="579"/>
      <c r="P423" s="579"/>
      <c r="Q423" s="579"/>
      <c r="R423" s="579"/>
      <c r="AA423" s="152"/>
      <c r="AB423" s="152"/>
      <c r="AC423" s="580"/>
      <c r="AD423" s="152"/>
      <c r="AE423" s="152"/>
      <c r="AF423" s="152"/>
      <c r="AG423" s="152"/>
      <c r="AH423" s="152"/>
      <c r="AI423" s="152"/>
    </row>
    <row r="424" ht="95.25" customHeight="1">
      <c r="N424" s="579"/>
      <c r="O424" s="579"/>
      <c r="P424" s="579"/>
      <c r="Q424" s="579"/>
      <c r="R424" s="579"/>
      <c r="AA424" s="152"/>
      <c r="AB424" s="152"/>
      <c r="AC424" s="580"/>
      <c r="AD424" s="152"/>
      <c r="AE424" s="152"/>
      <c r="AF424" s="152"/>
      <c r="AG424" s="152"/>
      <c r="AH424" s="152"/>
      <c r="AI424" s="152"/>
    </row>
    <row r="425" ht="95.25" customHeight="1">
      <c r="N425" s="579"/>
      <c r="O425" s="579"/>
      <c r="P425" s="579"/>
      <c r="Q425" s="579"/>
      <c r="R425" s="579"/>
      <c r="AA425" s="152"/>
      <c r="AB425" s="152"/>
      <c r="AC425" s="580"/>
      <c r="AD425" s="152"/>
      <c r="AE425" s="152"/>
      <c r="AF425" s="152"/>
      <c r="AG425" s="152"/>
      <c r="AH425" s="152"/>
      <c r="AI425" s="152"/>
    </row>
    <row r="426" ht="95.25" customHeight="1">
      <c r="N426" s="579"/>
      <c r="O426" s="579"/>
      <c r="P426" s="579"/>
      <c r="Q426" s="579"/>
      <c r="R426" s="579"/>
      <c r="AA426" s="152"/>
      <c r="AB426" s="152"/>
      <c r="AC426" s="580"/>
      <c r="AD426" s="152"/>
      <c r="AE426" s="152"/>
      <c r="AF426" s="152"/>
      <c r="AG426" s="152"/>
      <c r="AH426" s="152"/>
      <c r="AI426" s="152"/>
    </row>
    <row r="427" ht="95.25" customHeight="1">
      <c r="N427" s="579"/>
      <c r="O427" s="579"/>
      <c r="P427" s="579"/>
      <c r="Q427" s="579"/>
      <c r="R427" s="579"/>
      <c r="AA427" s="152"/>
      <c r="AB427" s="152"/>
      <c r="AC427" s="580"/>
      <c r="AD427" s="152"/>
      <c r="AE427" s="152"/>
      <c r="AF427" s="152"/>
      <c r="AG427" s="152"/>
      <c r="AH427" s="152"/>
      <c r="AI427" s="152"/>
    </row>
    <row r="428" ht="95.25" customHeight="1">
      <c r="N428" s="579"/>
      <c r="O428" s="579"/>
      <c r="P428" s="579"/>
      <c r="Q428" s="579"/>
      <c r="R428" s="579"/>
      <c r="AA428" s="152"/>
      <c r="AB428" s="152"/>
      <c r="AC428" s="580"/>
      <c r="AD428" s="152"/>
      <c r="AE428" s="152"/>
      <c r="AF428" s="152"/>
      <c r="AG428" s="152"/>
      <c r="AH428" s="152"/>
      <c r="AI428" s="152"/>
    </row>
    <row r="429" ht="95.25" customHeight="1">
      <c r="N429" s="579"/>
      <c r="O429" s="579"/>
      <c r="P429" s="579"/>
      <c r="Q429" s="579"/>
      <c r="R429" s="579"/>
      <c r="AA429" s="152"/>
      <c r="AB429" s="152"/>
      <c r="AC429" s="580"/>
      <c r="AD429" s="152"/>
      <c r="AE429" s="152"/>
      <c r="AF429" s="152"/>
      <c r="AG429" s="152"/>
      <c r="AH429" s="152"/>
      <c r="AI429" s="152"/>
    </row>
    <row r="430" ht="95.25" customHeight="1">
      <c r="N430" s="579"/>
      <c r="O430" s="579"/>
      <c r="P430" s="579"/>
      <c r="Q430" s="579"/>
      <c r="R430" s="579"/>
      <c r="AA430" s="152"/>
      <c r="AB430" s="152"/>
      <c r="AC430" s="580"/>
      <c r="AD430" s="152"/>
      <c r="AE430" s="152"/>
      <c r="AF430" s="152"/>
      <c r="AG430" s="152"/>
      <c r="AH430" s="152"/>
      <c r="AI430" s="152"/>
    </row>
    <row r="431" ht="95.25" customHeight="1">
      <c r="N431" s="579"/>
      <c r="O431" s="579"/>
      <c r="P431" s="579"/>
      <c r="Q431" s="579"/>
      <c r="R431" s="579"/>
      <c r="AA431" s="152"/>
      <c r="AB431" s="152"/>
      <c r="AC431" s="580"/>
      <c r="AD431" s="152"/>
      <c r="AE431" s="152"/>
      <c r="AF431" s="152"/>
      <c r="AG431" s="152"/>
      <c r="AH431" s="152"/>
      <c r="AI431" s="152"/>
    </row>
    <row r="432" ht="95.25" customHeight="1">
      <c r="N432" s="579"/>
      <c r="O432" s="579"/>
      <c r="P432" s="579"/>
      <c r="Q432" s="579"/>
      <c r="R432" s="579"/>
      <c r="AA432" s="152"/>
      <c r="AB432" s="152"/>
      <c r="AC432" s="580"/>
      <c r="AD432" s="152"/>
      <c r="AE432" s="152"/>
      <c r="AF432" s="152"/>
      <c r="AG432" s="152"/>
      <c r="AH432" s="152"/>
      <c r="AI432" s="152"/>
    </row>
    <row r="433" ht="95.25" customHeight="1">
      <c r="N433" s="579"/>
      <c r="O433" s="579"/>
      <c r="P433" s="579"/>
      <c r="Q433" s="579"/>
      <c r="R433" s="579"/>
      <c r="AA433" s="152"/>
      <c r="AB433" s="152"/>
      <c r="AC433" s="580"/>
      <c r="AD433" s="152"/>
      <c r="AE433" s="152"/>
      <c r="AF433" s="152"/>
      <c r="AG433" s="152"/>
      <c r="AH433" s="152"/>
      <c r="AI433" s="152"/>
    </row>
    <row r="434" ht="95.25" customHeight="1">
      <c r="N434" s="579"/>
      <c r="O434" s="579"/>
      <c r="P434" s="579"/>
      <c r="Q434" s="579"/>
      <c r="R434" s="579"/>
      <c r="AA434" s="152"/>
      <c r="AB434" s="152"/>
      <c r="AC434" s="580"/>
      <c r="AD434" s="152"/>
      <c r="AE434" s="152"/>
      <c r="AF434" s="152"/>
      <c r="AG434" s="152"/>
      <c r="AH434" s="152"/>
      <c r="AI434" s="152"/>
    </row>
    <row r="435" ht="95.25" customHeight="1">
      <c r="N435" s="579"/>
      <c r="O435" s="579"/>
      <c r="P435" s="579"/>
      <c r="Q435" s="579"/>
      <c r="R435" s="579"/>
      <c r="AA435" s="152"/>
      <c r="AB435" s="152"/>
      <c r="AC435" s="580"/>
      <c r="AD435" s="152"/>
      <c r="AE435" s="152"/>
      <c r="AF435" s="152"/>
      <c r="AG435" s="152"/>
      <c r="AH435" s="152"/>
      <c r="AI435" s="152"/>
    </row>
    <row r="436" ht="95.25" customHeight="1">
      <c r="N436" s="579"/>
      <c r="O436" s="579"/>
      <c r="P436" s="579"/>
      <c r="Q436" s="579"/>
      <c r="R436" s="579"/>
      <c r="AA436" s="152"/>
      <c r="AB436" s="152"/>
      <c r="AC436" s="580"/>
      <c r="AD436" s="152"/>
      <c r="AE436" s="152"/>
      <c r="AF436" s="152"/>
      <c r="AG436" s="152"/>
      <c r="AH436" s="152"/>
      <c r="AI436" s="152"/>
    </row>
    <row r="437" ht="95.25" customHeight="1">
      <c r="N437" s="579"/>
      <c r="O437" s="579"/>
      <c r="P437" s="579"/>
      <c r="Q437" s="579"/>
      <c r="R437" s="579"/>
      <c r="AA437" s="152"/>
      <c r="AB437" s="152"/>
      <c r="AC437" s="580"/>
      <c r="AD437" s="152"/>
      <c r="AE437" s="152"/>
      <c r="AF437" s="152"/>
      <c r="AG437" s="152"/>
      <c r="AH437" s="152"/>
      <c r="AI437" s="152"/>
    </row>
    <row r="438" ht="95.25" customHeight="1">
      <c r="N438" s="579"/>
      <c r="O438" s="579"/>
      <c r="P438" s="579"/>
      <c r="Q438" s="579"/>
      <c r="R438" s="579"/>
      <c r="AA438" s="152"/>
      <c r="AB438" s="152"/>
      <c r="AC438" s="580"/>
      <c r="AD438" s="152"/>
      <c r="AE438" s="152"/>
      <c r="AF438" s="152"/>
      <c r="AG438" s="152"/>
      <c r="AH438" s="152"/>
      <c r="AI438" s="152"/>
    </row>
    <row r="439" ht="95.25" customHeight="1">
      <c r="N439" s="579"/>
      <c r="O439" s="579"/>
      <c r="P439" s="579"/>
      <c r="Q439" s="579"/>
      <c r="R439" s="579"/>
      <c r="AA439" s="152"/>
      <c r="AB439" s="152"/>
      <c r="AC439" s="580"/>
      <c r="AD439" s="152"/>
      <c r="AE439" s="152"/>
      <c r="AF439" s="152"/>
      <c r="AG439" s="152"/>
      <c r="AH439" s="152"/>
      <c r="AI439" s="152"/>
    </row>
    <row r="440" ht="95.25" customHeight="1">
      <c r="N440" s="579"/>
      <c r="O440" s="579"/>
      <c r="P440" s="579"/>
      <c r="Q440" s="579"/>
      <c r="R440" s="579"/>
      <c r="AA440" s="152"/>
      <c r="AB440" s="152"/>
      <c r="AC440" s="580"/>
      <c r="AD440" s="152"/>
      <c r="AE440" s="152"/>
      <c r="AF440" s="152"/>
      <c r="AG440" s="152"/>
      <c r="AH440" s="152"/>
      <c r="AI440" s="152"/>
    </row>
    <row r="441" ht="95.25" customHeight="1">
      <c r="N441" s="579"/>
      <c r="O441" s="579"/>
      <c r="P441" s="579"/>
      <c r="Q441" s="579"/>
      <c r="R441" s="579"/>
      <c r="AA441" s="152"/>
      <c r="AB441" s="152"/>
      <c r="AC441" s="580"/>
      <c r="AD441" s="152"/>
      <c r="AE441" s="152"/>
      <c r="AF441" s="152"/>
      <c r="AG441" s="152"/>
      <c r="AH441" s="152"/>
      <c r="AI441" s="152"/>
    </row>
    <row r="442" ht="95.25" customHeight="1">
      <c r="N442" s="579"/>
      <c r="O442" s="579"/>
      <c r="P442" s="579"/>
      <c r="Q442" s="579"/>
      <c r="R442" s="579"/>
      <c r="AA442" s="152"/>
      <c r="AB442" s="152"/>
      <c r="AC442" s="580"/>
      <c r="AD442" s="152"/>
      <c r="AE442" s="152"/>
      <c r="AF442" s="152"/>
      <c r="AG442" s="152"/>
      <c r="AH442" s="152"/>
      <c r="AI442" s="152"/>
    </row>
    <row r="443" ht="95.25" customHeight="1">
      <c r="N443" s="579"/>
      <c r="O443" s="579"/>
      <c r="P443" s="579"/>
      <c r="Q443" s="579"/>
      <c r="R443" s="579"/>
      <c r="AA443" s="152"/>
      <c r="AB443" s="152"/>
      <c r="AC443" s="580"/>
      <c r="AD443" s="152"/>
      <c r="AE443" s="152"/>
      <c r="AF443" s="152"/>
      <c r="AG443" s="152"/>
      <c r="AH443" s="152"/>
      <c r="AI443" s="152"/>
    </row>
    <row r="444" ht="95.25" customHeight="1">
      <c r="N444" s="579"/>
      <c r="O444" s="579"/>
      <c r="P444" s="579"/>
      <c r="Q444" s="579"/>
      <c r="R444" s="579"/>
      <c r="AA444" s="152"/>
      <c r="AB444" s="152"/>
      <c r="AC444" s="580"/>
      <c r="AD444" s="152"/>
      <c r="AE444" s="152"/>
      <c r="AF444" s="152"/>
      <c r="AG444" s="152"/>
      <c r="AH444" s="152"/>
      <c r="AI444" s="152"/>
    </row>
    <row r="445" ht="95.25" customHeight="1">
      <c r="N445" s="579"/>
      <c r="O445" s="579"/>
      <c r="P445" s="579"/>
      <c r="Q445" s="579"/>
      <c r="R445" s="579"/>
      <c r="AA445" s="152"/>
      <c r="AB445" s="152"/>
      <c r="AC445" s="580"/>
      <c r="AD445" s="152"/>
      <c r="AE445" s="152"/>
      <c r="AF445" s="152"/>
      <c r="AG445" s="152"/>
      <c r="AH445" s="152"/>
      <c r="AI445" s="152"/>
    </row>
    <row r="446" ht="95.25" customHeight="1">
      <c r="N446" s="579"/>
      <c r="O446" s="579"/>
      <c r="P446" s="579"/>
      <c r="Q446" s="579"/>
      <c r="R446" s="579"/>
      <c r="AA446" s="152"/>
      <c r="AB446" s="152"/>
      <c r="AC446" s="580"/>
      <c r="AD446" s="152"/>
      <c r="AE446" s="152"/>
      <c r="AF446" s="152"/>
      <c r="AG446" s="152"/>
      <c r="AH446" s="152"/>
      <c r="AI446" s="152"/>
    </row>
    <row r="447" ht="95.25" customHeight="1">
      <c r="N447" s="579"/>
      <c r="O447" s="579"/>
      <c r="P447" s="579"/>
      <c r="Q447" s="579"/>
      <c r="R447" s="579"/>
      <c r="AA447" s="152"/>
      <c r="AB447" s="152"/>
      <c r="AC447" s="580"/>
      <c r="AD447" s="152"/>
      <c r="AE447" s="152"/>
      <c r="AF447" s="152"/>
      <c r="AG447" s="152"/>
      <c r="AH447" s="152"/>
      <c r="AI447" s="152"/>
    </row>
    <row r="448" ht="95.25" customHeight="1">
      <c r="N448" s="579"/>
      <c r="O448" s="579"/>
      <c r="P448" s="579"/>
      <c r="Q448" s="579"/>
      <c r="R448" s="579"/>
      <c r="AA448" s="152"/>
      <c r="AB448" s="152"/>
      <c r="AC448" s="580"/>
      <c r="AD448" s="152"/>
      <c r="AE448" s="152"/>
      <c r="AF448" s="152"/>
      <c r="AG448" s="152"/>
      <c r="AH448" s="152"/>
      <c r="AI448" s="152"/>
    </row>
    <row r="449" ht="95.25" customHeight="1">
      <c r="N449" s="579"/>
      <c r="O449" s="579"/>
      <c r="P449" s="579"/>
      <c r="Q449" s="579"/>
      <c r="R449" s="579"/>
      <c r="AA449" s="152"/>
      <c r="AB449" s="152"/>
      <c r="AC449" s="580"/>
      <c r="AD449" s="152"/>
      <c r="AE449" s="152"/>
      <c r="AF449" s="152"/>
      <c r="AG449" s="152"/>
      <c r="AH449" s="152"/>
      <c r="AI449" s="152"/>
    </row>
    <row r="450" ht="95.25" customHeight="1">
      <c r="N450" s="579"/>
      <c r="O450" s="579"/>
      <c r="P450" s="579"/>
      <c r="Q450" s="579"/>
      <c r="R450" s="579"/>
      <c r="AA450" s="152"/>
      <c r="AB450" s="152"/>
      <c r="AC450" s="580"/>
      <c r="AD450" s="152"/>
      <c r="AE450" s="152"/>
      <c r="AF450" s="152"/>
      <c r="AG450" s="152"/>
      <c r="AH450" s="152"/>
      <c r="AI450" s="152"/>
    </row>
    <row r="451" ht="95.25" customHeight="1">
      <c r="N451" s="579"/>
      <c r="O451" s="579"/>
      <c r="P451" s="579"/>
      <c r="Q451" s="579"/>
      <c r="R451" s="579"/>
      <c r="AA451" s="152"/>
      <c r="AB451" s="152"/>
      <c r="AC451" s="580"/>
      <c r="AD451" s="152"/>
      <c r="AE451" s="152"/>
      <c r="AF451" s="152"/>
      <c r="AG451" s="152"/>
      <c r="AH451" s="152"/>
      <c r="AI451" s="152"/>
    </row>
    <row r="452" ht="95.25" customHeight="1">
      <c r="N452" s="579"/>
      <c r="O452" s="579"/>
      <c r="P452" s="579"/>
      <c r="Q452" s="579"/>
      <c r="R452" s="579"/>
      <c r="AA452" s="152"/>
      <c r="AB452" s="152"/>
      <c r="AC452" s="580"/>
      <c r="AD452" s="152"/>
      <c r="AE452" s="152"/>
      <c r="AF452" s="152"/>
      <c r="AG452" s="152"/>
      <c r="AH452" s="152"/>
      <c r="AI452" s="152"/>
    </row>
    <row r="453" ht="95.25" customHeight="1">
      <c r="N453" s="579"/>
      <c r="O453" s="579"/>
      <c r="P453" s="579"/>
      <c r="Q453" s="579"/>
      <c r="R453" s="579"/>
      <c r="AA453" s="152"/>
      <c r="AB453" s="152"/>
      <c r="AC453" s="580"/>
      <c r="AD453" s="152"/>
      <c r="AE453" s="152"/>
      <c r="AF453" s="152"/>
      <c r="AG453" s="152"/>
      <c r="AH453" s="152"/>
      <c r="AI453" s="152"/>
    </row>
    <row r="454" ht="95.25" customHeight="1">
      <c r="N454" s="579"/>
      <c r="O454" s="579"/>
      <c r="P454" s="579"/>
      <c r="Q454" s="579"/>
      <c r="R454" s="579"/>
      <c r="AA454" s="152"/>
      <c r="AB454" s="152"/>
      <c r="AC454" s="580"/>
      <c r="AD454" s="152"/>
      <c r="AE454" s="152"/>
      <c r="AF454" s="152"/>
      <c r="AG454" s="152"/>
      <c r="AH454" s="152"/>
      <c r="AI454" s="152"/>
    </row>
    <row r="455" ht="95.25" customHeight="1">
      <c r="N455" s="579"/>
      <c r="O455" s="579"/>
      <c r="P455" s="579"/>
      <c r="Q455" s="579"/>
      <c r="R455" s="579"/>
      <c r="AA455" s="152"/>
      <c r="AB455" s="152"/>
      <c r="AC455" s="580"/>
      <c r="AD455" s="152"/>
      <c r="AE455" s="152"/>
      <c r="AF455" s="152"/>
      <c r="AG455" s="152"/>
      <c r="AH455" s="152"/>
      <c r="AI455" s="152"/>
    </row>
    <row r="456" ht="95.25" customHeight="1">
      <c r="N456" s="579"/>
      <c r="O456" s="579"/>
      <c r="P456" s="579"/>
      <c r="Q456" s="579"/>
      <c r="R456" s="579"/>
      <c r="AA456" s="152"/>
      <c r="AB456" s="152"/>
      <c r="AC456" s="580"/>
      <c r="AD456" s="152"/>
      <c r="AE456" s="152"/>
      <c r="AF456" s="152"/>
      <c r="AG456" s="152"/>
      <c r="AH456" s="152"/>
      <c r="AI456" s="152"/>
    </row>
    <row r="457" ht="95.25" customHeight="1">
      <c r="N457" s="579"/>
      <c r="O457" s="579"/>
      <c r="P457" s="579"/>
      <c r="Q457" s="579"/>
      <c r="R457" s="579"/>
      <c r="AA457" s="152"/>
      <c r="AB457" s="152"/>
      <c r="AC457" s="580"/>
      <c r="AD457" s="152"/>
      <c r="AE457" s="152"/>
      <c r="AF457" s="152"/>
      <c r="AG457" s="152"/>
      <c r="AH457" s="152"/>
      <c r="AI457" s="152"/>
    </row>
    <row r="458" ht="95.25" customHeight="1">
      <c r="N458" s="579"/>
      <c r="O458" s="579"/>
      <c r="P458" s="579"/>
      <c r="Q458" s="579"/>
      <c r="R458" s="579"/>
      <c r="AA458" s="152"/>
      <c r="AB458" s="152"/>
      <c r="AC458" s="580"/>
      <c r="AD458" s="152"/>
      <c r="AE458" s="152"/>
      <c r="AF458" s="152"/>
      <c r="AG458" s="152"/>
      <c r="AH458" s="152"/>
      <c r="AI458" s="152"/>
    </row>
    <row r="459" ht="95.25" customHeight="1">
      <c r="N459" s="579"/>
      <c r="O459" s="579"/>
      <c r="P459" s="579"/>
      <c r="Q459" s="579"/>
      <c r="R459" s="579"/>
      <c r="AA459" s="152"/>
      <c r="AB459" s="152"/>
      <c r="AC459" s="580"/>
      <c r="AD459" s="152"/>
      <c r="AE459" s="152"/>
      <c r="AF459" s="152"/>
      <c r="AG459" s="152"/>
      <c r="AH459" s="152"/>
      <c r="AI459" s="152"/>
    </row>
    <row r="460" ht="95.25" customHeight="1">
      <c r="N460" s="579"/>
      <c r="O460" s="579"/>
      <c r="P460" s="579"/>
      <c r="Q460" s="579"/>
      <c r="R460" s="579"/>
      <c r="AA460" s="152"/>
      <c r="AB460" s="152"/>
      <c r="AC460" s="580"/>
      <c r="AD460" s="152"/>
      <c r="AE460" s="152"/>
      <c r="AF460" s="152"/>
      <c r="AG460" s="152"/>
      <c r="AH460" s="152"/>
      <c r="AI460" s="152"/>
    </row>
    <row r="461" ht="95.25" customHeight="1">
      <c r="N461" s="579"/>
      <c r="O461" s="579"/>
      <c r="P461" s="579"/>
      <c r="Q461" s="579"/>
      <c r="R461" s="579"/>
      <c r="AA461" s="152"/>
      <c r="AB461" s="152"/>
      <c r="AC461" s="580"/>
      <c r="AD461" s="152"/>
      <c r="AE461" s="152"/>
      <c r="AF461" s="152"/>
      <c r="AG461" s="152"/>
      <c r="AH461" s="152"/>
      <c r="AI461" s="152"/>
    </row>
    <row r="462" ht="95.25" customHeight="1">
      <c r="N462" s="579"/>
      <c r="O462" s="579"/>
      <c r="P462" s="579"/>
      <c r="Q462" s="579"/>
      <c r="R462" s="579"/>
      <c r="AA462" s="152"/>
      <c r="AB462" s="152"/>
      <c r="AC462" s="580"/>
      <c r="AD462" s="152"/>
      <c r="AE462" s="152"/>
      <c r="AF462" s="152"/>
      <c r="AG462" s="152"/>
      <c r="AH462" s="152"/>
      <c r="AI462" s="152"/>
    </row>
    <row r="463" ht="95.25" customHeight="1">
      <c r="N463" s="579"/>
      <c r="O463" s="579"/>
      <c r="P463" s="579"/>
      <c r="Q463" s="579"/>
      <c r="R463" s="579"/>
      <c r="AA463" s="152"/>
      <c r="AB463" s="152"/>
      <c r="AC463" s="580"/>
      <c r="AD463" s="152"/>
      <c r="AE463" s="152"/>
      <c r="AF463" s="152"/>
      <c r="AG463" s="152"/>
      <c r="AH463" s="152"/>
      <c r="AI463" s="152"/>
    </row>
    <row r="464" ht="95.25" customHeight="1">
      <c r="N464" s="579"/>
      <c r="O464" s="579"/>
      <c r="P464" s="579"/>
      <c r="Q464" s="579"/>
      <c r="R464" s="579"/>
      <c r="AA464" s="152"/>
      <c r="AB464" s="152"/>
      <c r="AC464" s="580"/>
      <c r="AD464" s="152"/>
      <c r="AE464" s="152"/>
      <c r="AF464" s="152"/>
      <c r="AG464" s="152"/>
      <c r="AH464" s="152"/>
      <c r="AI464" s="152"/>
    </row>
    <row r="465" ht="95.25" customHeight="1">
      <c r="N465" s="579"/>
      <c r="O465" s="579"/>
      <c r="P465" s="579"/>
      <c r="Q465" s="579"/>
      <c r="R465" s="579"/>
      <c r="AA465" s="152"/>
      <c r="AB465" s="152"/>
      <c r="AC465" s="580"/>
      <c r="AD465" s="152"/>
      <c r="AE465" s="152"/>
      <c r="AF465" s="152"/>
      <c r="AG465" s="152"/>
      <c r="AH465" s="152"/>
      <c r="AI465" s="152"/>
    </row>
    <row r="466" ht="95.25" customHeight="1">
      <c r="N466" s="579"/>
      <c r="O466" s="579"/>
      <c r="P466" s="579"/>
      <c r="Q466" s="579"/>
      <c r="R466" s="579"/>
      <c r="AA466" s="152"/>
      <c r="AB466" s="152"/>
      <c r="AC466" s="580"/>
      <c r="AD466" s="152"/>
      <c r="AE466" s="152"/>
      <c r="AF466" s="152"/>
      <c r="AG466" s="152"/>
      <c r="AH466" s="152"/>
      <c r="AI466" s="152"/>
    </row>
    <row r="467" ht="95.25" customHeight="1">
      <c r="N467" s="579"/>
      <c r="O467" s="579"/>
      <c r="P467" s="579"/>
      <c r="Q467" s="579"/>
      <c r="R467" s="579"/>
      <c r="AA467" s="152"/>
      <c r="AB467" s="152"/>
      <c r="AC467" s="580"/>
      <c r="AD467" s="152"/>
      <c r="AE467" s="152"/>
      <c r="AF467" s="152"/>
      <c r="AG467" s="152"/>
      <c r="AH467" s="152"/>
      <c r="AI467" s="152"/>
    </row>
    <row r="468" ht="95.25" customHeight="1">
      <c r="N468" s="579"/>
      <c r="O468" s="579"/>
      <c r="P468" s="579"/>
      <c r="Q468" s="579"/>
      <c r="R468" s="579"/>
      <c r="AA468" s="152"/>
      <c r="AB468" s="152"/>
      <c r="AC468" s="580"/>
      <c r="AD468" s="152"/>
      <c r="AE468" s="152"/>
      <c r="AF468" s="152"/>
      <c r="AG468" s="152"/>
      <c r="AH468" s="152"/>
      <c r="AI468" s="152"/>
    </row>
    <row r="469" ht="95.25" customHeight="1">
      <c r="N469" s="579"/>
      <c r="O469" s="579"/>
      <c r="P469" s="579"/>
      <c r="Q469" s="579"/>
      <c r="R469" s="579"/>
      <c r="AA469" s="152"/>
      <c r="AB469" s="152"/>
      <c r="AC469" s="580"/>
      <c r="AD469" s="152"/>
      <c r="AE469" s="152"/>
      <c r="AF469" s="152"/>
      <c r="AG469" s="152"/>
      <c r="AH469" s="152"/>
      <c r="AI469" s="152"/>
    </row>
    <row r="470" ht="95.25" customHeight="1">
      <c r="N470" s="579"/>
      <c r="O470" s="579"/>
      <c r="P470" s="579"/>
      <c r="Q470" s="579"/>
      <c r="R470" s="579"/>
      <c r="AA470" s="152"/>
      <c r="AB470" s="152"/>
      <c r="AC470" s="580"/>
      <c r="AD470" s="152"/>
      <c r="AE470" s="152"/>
      <c r="AF470" s="152"/>
      <c r="AG470" s="152"/>
      <c r="AH470" s="152"/>
      <c r="AI470" s="152"/>
    </row>
    <row r="471" ht="95.25" customHeight="1">
      <c r="N471" s="579"/>
      <c r="O471" s="579"/>
      <c r="P471" s="579"/>
      <c r="Q471" s="579"/>
      <c r="R471" s="579"/>
      <c r="AA471" s="152"/>
      <c r="AB471" s="152"/>
      <c r="AC471" s="580"/>
      <c r="AD471" s="152"/>
      <c r="AE471" s="152"/>
      <c r="AF471" s="152"/>
      <c r="AG471" s="152"/>
      <c r="AH471" s="152"/>
      <c r="AI471" s="152"/>
    </row>
    <row r="472" ht="95.25" customHeight="1">
      <c r="N472" s="579"/>
      <c r="O472" s="579"/>
      <c r="P472" s="579"/>
      <c r="Q472" s="579"/>
      <c r="R472" s="579"/>
      <c r="AA472" s="152"/>
      <c r="AB472" s="152"/>
      <c r="AC472" s="580"/>
      <c r="AD472" s="152"/>
      <c r="AE472" s="152"/>
      <c r="AF472" s="152"/>
      <c r="AG472" s="152"/>
      <c r="AH472" s="152"/>
      <c r="AI472" s="152"/>
    </row>
    <row r="473" ht="95.25" customHeight="1">
      <c r="N473" s="579"/>
      <c r="O473" s="579"/>
      <c r="P473" s="579"/>
      <c r="Q473" s="579"/>
      <c r="R473" s="579"/>
      <c r="AA473" s="152"/>
      <c r="AB473" s="152"/>
      <c r="AC473" s="580"/>
      <c r="AD473" s="152"/>
      <c r="AE473" s="152"/>
      <c r="AF473" s="152"/>
      <c r="AG473" s="152"/>
      <c r="AH473" s="152"/>
      <c r="AI473" s="152"/>
    </row>
    <row r="474" ht="95.25" customHeight="1">
      <c r="N474" s="579"/>
      <c r="O474" s="579"/>
      <c r="P474" s="579"/>
      <c r="Q474" s="579"/>
      <c r="R474" s="579"/>
      <c r="AA474" s="152"/>
      <c r="AB474" s="152"/>
      <c r="AC474" s="580"/>
      <c r="AD474" s="152"/>
      <c r="AE474" s="152"/>
      <c r="AF474" s="152"/>
      <c r="AG474" s="152"/>
      <c r="AH474" s="152"/>
      <c r="AI474" s="152"/>
    </row>
    <row r="475" ht="95.25" customHeight="1">
      <c r="N475" s="579"/>
      <c r="O475" s="579"/>
      <c r="P475" s="579"/>
      <c r="Q475" s="579"/>
      <c r="R475" s="579"/>
      <c r="AA475" s="152"/>
      <c r="AB475" s="152"/>
      <c r="AC475" s="580"/>
      <c r="AD475" s="152"/>
      <c r="AE475" s="152"/>
      <c r="AF475" s="152"/>
      <c r="AG475" s="152"/>
      <c r="AH475" s="152"/>
      <c r="AI475" s="152"/>
    </row>
    <row r="476" ht="95.25" customHeight="1">
      <c r="N476" s="579"/>
      <c r="O476" s="579"/>
      <c r="P476" s="579"/>
      <c r="Q476" s="579"/>
      <c r="R476" s="579"/>
      <c r="AA476" s="152"/>
      <c r="AB476" s="152"/>
      <c r="AC476" s="580"/>
      <c r="AD476" s="152"/>
      <c r="AE476" s="152"/>
      <c r="AF476" s="152"/>
      <c r="AG476" s="152"/>
      <c r="AH476" s="152"/>
      <c r="AI476" s="152"/>
    </row>
    <row r="477" ht="95.25" customHeight="1">
      <c r="N477" s="579"/>
      <c r="O477" s="579"/>
      <c r="P477" s="579"/>
      <c r="Q477" s="579"/>
      <c r="R477" s="579"/>
      <c r="AA477" s="152"/>
      <c r="AB477" s="152"/>
      <c r="AC477" s="580"/>
      <c r="AD477" s="152"/>
      <c r="AE477" s="152"/>
      <c r="AF477" s="152"/>
      <c r="AG477" s="152"/>
      <c r="AH477" s="152"/>
      <c r="AI477" s="152"/>
    </row>
    <row r="478" ht="95.25" customHeight="1">
      <c r="N478" s="579"/>
      <c r="O478" s="579"/>
      <c r="P478" s="579"/>
      <c r="Q478" s="579"/>
      <c r="R478" s="579"/>
      <c r="AA478" s="152"/>
      <c r="AB478" s="152"/>
      <c r="AC478" s="580"/>
      <c r="AD478" s="152"/>
      <c r="AE478" s="152"/>
      <c r="AF478" s="152"/>
      <c r="AG478" s="152"/>
      <c r="AH478" s="152"/>
      <c r="AI478" s="152"/>
    </row>
    <row r="479" ht="95.25" customHeight="1">
      <c r="N479" s="579"/>
      <c r="O479" s="579"/>
      <c r="P479" s="579"/>
      <c r="Q479" s="579"/>
      <c r="R479" s="579"/>
      <c r="AA479" s="152"/>
      <c r="AB479" s="152"/>
      <c r="AC479" s="580"/>
      <c r="AD479" s="152"/>
      <c r="AE479" s="152"/>
      <c r="AF479" s="152"/>
      <c r="AG479" s="152"/>
      <c r="AH479" s="152"/>
      <c r="AI479" s="152"/>
    </row>
    <row r="480" ht="95.25" customHeight="1">
      <c r="N480" s="579"/>
      <c r="O480" s="579"/>
      <c r="P480" s="579"/>
      <c r="Q480" s="579"/>
      <c r="R480" s="579"/>
      <c r="AA480" s="152"/>
      <c r="AB480" s="152"/>
      <c r="AC480" s="580"/>
      <c r="AD480" s="152"/>
      <c r="AE480" s="152"/>
      <c r="AF480" s="152"/>
      <c r="AG480" s="152"/>
      <c r="AH480" s="152"/>
      <c r="AI480" s="152"/>
    </row>
    <row r="481" ht="95.25" customHeight="1">
      <c r="N481" s="579"/>
      <c r="O481" s="579"/>
      <c r="P481" s="579"/>
      <c r="Q481" s="579"/>
      <c r="R481" s="579"/>
      <c r="AA481" s="152"/>
      <c r="AB481" s="152"/>
      <c r="AC481" s="580"/>
      <c r="AD481" s="152"/>
      <c r="AE481" s="152"/>
      <c r="AF481" s="152"/>
      <c r="AG481" s="152"/>
      <c r="AH481" s="152"/>
      <c r="AI481" s="152"/>
    </row>
    <row r="482" ht="95.25" customHeight="1">
      <c r="N482" s="579"/>
      <c r="O482" s="579"/>
      <c r="P482" s="579"/>
      <c r="Q482" s="579"/>
      <c r="R482" s="579"/>
      <c r="AA482" s="152"/>
      <c r="AB482" s="152"/>
      <c r="AC482" s="580"/>
      <c r="AD482" s="152"/>
      <c r="AE482" s="152"/>
      <c r="AF482" s="152"/>
      <c r="AG482" s="152"/>
      <c r="AH482" s="152"/>
      <c r="AI482" s="152"/>
    </row>
    <row r="483" ht="95.25" customHeight="1">
      <c r="N483" s="579"/>
      <c r="O483" s="579"/>
      <c r="P483" s="579"/>
      <c r="Q483" s="579"/>
      <c r="R483" s="579"/>
      <c r="AA483" s="152"/>
      <c r="AB483" s="152"/>
      <c r="AC483" s="580"/>
      <c r="AD483" s="152"/>
      <c r="AE483" s="152"/>
      <c r="AF483" s="152"/>
      <c r="AG483" s="152"/>
      <c r="AH483" s="152"/>
      <c r="AI483" s="152"/>
    </row>
    <row r="484" ht="95.25" customHeight="1">
      <c r="N484" s="579"/>
      <c r="O484" s="579"/>
      <c r="P484" s="579"/>
      <c r="Q484" s="579"/>
      <c r="R484" s="579"/>
      <c r="AA484" s="152"/>
      <c r="AB484" s="152"/>
      <c r="AC484" s="580"/>
      <c r="AD484" s="152"/>
      <c r="AE484" s="152"/>
      <c r="AF484" s="152"/>
      <c r="AG484" s="152"/>
      <c r="AH484" s="152"/>
      <c r="AI484" s="152"/>
    </row>
    <row r="485" ht="95.25" customHeight="1">
      <c r="N485" s="579"/>
      <c r="O485" s="579"/>
      <c r="P485" s="579"/>
      <c r="Q485" s="579"/>
      <c r="R485" s="579"/>
      <c r="AA485" s="152"/>
      <c r="AB485" s="152"/>
      <c r="AC485" s="580"/>
      <c r="AD485" s="152"/>
      <c r="AE485" s="152"/>
      <c r="AF485" s="152"/>
      <c r="AG485" s="152"/>
      <c r="AH485" s="152"/>
      <c r="AI485" s="152"/>
    </row>
    <row r="486" ht="95.25" customHeight="1">
      <c r="N486" s="579"/>
      <c r="O486" s="579"/>
      <c r="P486" s="579"/>
      <c r="Q486" s="579"/>
      <c r="R486" s="579"/>
      <c r="AA486" s="152"/>
      <c r="AB486" s="152"/>
      <c r="AC486" s="580"/>
      <c r="AD486" s="152"/>
      <c r="AE486" s="152"/>
      <c r="AF486" s="152"/>
      <c r="AG486" s="152"/>
      <c r="AH486" s="152"/>
      <c r="AI486" s="152"/>
    </row>
    <row r="487" ht="95.25" customHeight="1">
      <c r="N487" s="579"/>
      <c r="O487" s="579"/>
      <c r="P487" s="579"/>
      <c r="Q487" s="579"/>
      <c r="R487" s="579"/>
      <c r="AA487" s="152"/>
      <c r="AB487" s="152"/>
      <c r="AC487" s="580"/>
      <c r="AD487" s="152"/>
      <c r="AE487" s="152"/>
      <c r="AF487" s="152"/>
      <c r="AG487" s="152"/>
      <c r="AH487" s="152"/>
      <c r="AI487" s="152"/>
    </row>
    <row r="488" ht="95.25" customHeight="1">
      <c r="N488" s="579"/>
      <c r="O488" s="579"/>
      <c r="P488" s="579"/>
      <c r="Q488" s="579"/>
      <c r="R488" s="579"/>
      <c r="AA488" s="152"/>
      <c r="AB488" s="152"/>
      <c r="AC488" s="580"/>
      <c r="AD488" s="152"/>
      <c r="AE488" s="152"/>
      <c r="AF488" s="152"/>
      <c r="AG488" s="152"/>
      <c r="AH488" s="152"/>
      <c r="AI488" s="152"/>
    </row>
    <row r="489" ht="95.25" customHeight="1">
      <c r="N489" s="579"/>
      <c r="O489" s="579"/>
      <c r="P489" s="579"/>
      <c r="Q489" s="579"/>
      <c r="R489" s="579"/>
      <c r="AA489" s="152"/>
      <c r="AB489" s="152"/>
      <c r="AC489" s="580"/>
      <c r="AD489" s="152"/>
      <c r="AE489" s="152"/>
      <c r="AF489" s="152"/>
      <c r="AG489" s="152"/>
      <c r="AH489" s="152"/>
      <c r="AI489" s="152"/>
    </row>
    <row r="490" ht="95.25" customHeight="1">
      <c r="N490" s="579"/>
      <c r="O490" s="579"/>
      <c r="P490" s="579"/>
      <c r="Q490" s="579"/>
      <c r="R490" s="579"/>
      <c r="AA490" s="152"/>
      <c r="AB490" s="152"/>
      <c r="AC490" s="580"/>
      <c r="AD490" s="152"/>
      <c r="AE490" s="152"/>
      <c r="AF490" s="152"/>
      <c r="AG490" s="152"/>
      <c r="AH490" s="152"/>
      <c r="AI490" s="152"/>
    </row>
    <row r="491" ht="95.25" customHeight="1">
      <c r="N491" s="579"/>
      <c r="O491" s="579"/>
      <c r="P491" s="579"/>
      <c r="Q491" s="579"/>
      <c r="R491" s="579"/>
      <c r="AA491" s="152"/>
      <c r="AB491" s="152"/>
      <c r="AC491" s="580"/>
      <c r="AD491" s="152"/>
      <c r="AE491" s="152"/>
      <c r="AF491" s="152"/>
      <c r="AG491" s="152"/>
      <c r="AH491" s="152"/>
      <c r="AI491" s="152"/>
    </row>
    <row r="492" ht="95.25" customHeight="1">
      <c r="N492" s="579"/>
      <c r="O492" s="579"/>
      <c r="P492" s="579"/>
      <c r="Q492" s="579"/>
      <c r="R492" s="579"/>
      <c r="AA492" s="152"/>
      <c r="AB492" s="152"/>
      <c r="AC492" s="580"/>
      <c r="AD492" s="152"/>
      <c r="AE492" s="152"/>
      <c r="AF492" s="152"/>
      <c r="AG492" s="152"/>
      <c r="AH492" s="152"/>
      <c r="AI492" s="152"/>
    </row>
    <row r="493" ht="95.25" customHeight="1">
      <c r="N493" s="579"/>
      <c r="O493" s="579"/>
      <c r="P493" s="579"/>
      <c r="Q493" s="579"/>
      <c r="R493" s="579"/>
      <c r="AA493" s="152"/>
      <c r="AB493" s="152"/>
      <c r="AC493" s="580"/>
      <c r="AD493" s="152"/>
      <c r="AE493" s="152"/>
      <c r="AF493" s="152"/>
      <c r="AG493" s="152"/>
      <c r="AH493" s="152"/>
      <c r="AI493" s="152"/>
    </row>
    <row r="494" ht="95.25" customHeight="1">
      <c r="N494" s="579"/>
      <c r="O494" s="579"/>
      <c r="P494" s="579"/>
      <c r="Q494" s="579"/>
      <c r="R494" s="579"/>
      <c r="AA494" s="152"/>
      <c r="AB494" s="152"/>
      <c r="AC494" s="580"/>
      <c r="AD494" s="152"/>
      <c r="AE494" s="152"/>
      <c r="AF494" s="152"/>
      <c r="AG494" s="152"/>
      <c r="AH494" s="152"/>
      <c r="AI494" s="152"/>
    </row>
    <row r="495" ht="95.25" customHeight="1">
      <c r="N495" s="579"/>
      <c r="O495" s="579"/>
      <c r="P495" s="579"/>
      <c r="Q495" s="579"/>
      <c r="R495" s="579"/>
      <c r="AA495" s="152"/>
      <c r="AB495" s="152"/>
      <c r="AC495" s="580"/>
      <c r="AD495" s="152"/>
      <c r="AE495" s="152"/>
      <c r="AF495" s="152"/>
      <c r="AG495" s="152"/>
      <c r="AH495" s="152"/>
      <c r="AI495" s="152"/>
    </row>
    <row r="496" ht="95.25" customHeight="1">
      <c r="N496" s="579"/>
      <c r="O496" s="579"/>
      <c r="P496" s="579"/>
      <c r="Q496" s="579"/>
      <c r="R496" s="579"/>
      <c r="AA496" s="152"/>
      <c r="AB496" s="152"/>
      <c r="AC496" s="580"/>
      <c r="AD496" s="152"/>
      <c r="AE496" s="152"/>
      <c r="AF496" s="152"/>
      <c r="AG496" s="152"/>
      <c r="AH496" s="152"/>
      <c r="AI496" s="152"/>
    </row>
    <row r="497" ht="95.25" customHeight="1">
      <c r="N497" s="579"/>
      <c r="O497" s="579"/>
      <c r="P497" s="579"/>
      <c r="Q497" s="579"/>
      <c r="R497" s="579"/>
      <c r="AA497" s="152"/>
      <c r="AB497" s="152"/>
      <c r="AC497" s="580"/>
      <c r="AD497" s="152"/>
      <c r="AE497" s="152"/>
      <c r="AF497" s="152"/>
      <c r="AG497" s="152"/>
      <c r="AH497" s="152"/>
      <c r="AI497" s="152"/>
    </row>
    <row r="498" ht="95.25" customHeight="1">
      <c r="N498" s="579"/>
      <c r="O498" s="579"/>
      <c r="P498" s="579"/>
      <c r="Q498" s="579"/>
      <c r="R498" s="579"/>
      <c r="AA498" s="152"/>
      <c r="AB498" s="152"/>
      <c r="AC498" s="580"/>
      <c r="AD498" s="152"/>
      <c r="AE498" s="152"/>
      <c r="AF498" s="152"/>
      <c r="AG498" s="152"/>
      <c r="AH498" s="152"/>
      <c r="AI498" s="152"/>
    </row>
    <row r="499" ht="95.25" customHeight="1">
      <c r="N499" s="579"/>
      <c r="O499" s="579"/>
      <c r="P499" s="579"/>
      <c r="Q499" s="579"/>
      <c r="R499" s="579"/>
      <c r="AA499" s="152"/>
      <c r="AB499" s="152"/>
      <c r="AC499" s="580"/>
      <c r="AD499" s="152"/>
      <c r="AE499" s="152"/>
      <c r="AF499" s="152"/>
      <c r="AG499" s="152"/>
      <c r="AH499" s="152"/>
      <c r="AI499" s="152"/>
    </row>
    <row r="500" ht="95.25" customHeight="1">
      <c r="N500" s="579"/>
      <c r="O500" s="579"/>
      <c r="P500" s="579"/>
      <c r="Q500" s="579"/>
      <c r="R500" s="579"/>
      <c r="AA500" s="152"/>
      <c r="AB500" s="152"/>
      <c r="AC500" s="580"/>
      <c r="AD500" s="152"/>
      <c r="AE500" s="152"/>
      <c r="AF500" s="152"/>
      <c r="AG500" s="152"/>
      <c r="AH500" s="152"/>
      <c r="AI500" s="152"/>
    </row>
    <row r="501" ht="95.25" customHeight="1">
      <c r="N501" s="579"/>
      <c r="O501" s="579"/>
      <c r="P501" s="579"/>
      <c r="Q501" s="579"/>
      <c r="R501" s="579"/>
      <c r="AA501" s="152"/>
      <c r="AB501" s="152"/>
      <c r="AC501" s="580"/>
      <c r="AD501" s="152"/>
      <c r="AE501" s="152"/>
      <c r="AF501" s="152"/>
      <c r="AG501" s="152"/>
      <c r="AH501" s="152"/>
      <c r="AI501" s="152"/>
    </row>
    <row r="502" ht="95.25" customHeight="1">
      <c r="N502" s="579"/>
      <c r="O502" s="579"/>
      <c r="P502" s="579"/>
      <c r="Q502" s="579"/>
      <c r="R502" s="579"/>
      <c r="AA502" s="152"/>
      <c r="AB502" s="152"/>
      <c r="AC502" s="580"/>
      <c r="AD502" s="152"/>
      <c r="AE502" s="152"/>
      <c r="AF502" s="152"/>
      <c r="AG502" s="152"/>
      <c r="AH502" s="152"/>
      <c r="AI502" s="152"/>
    </row>
    <row r="503" ht="95.25" customHeight="1">
      <c r="N503" s="579"/>
      <c r="O503" s="579"/>
      <c r="P503" s="579"/>
      <c r="Q503" s="579"/>
      <c r="R503" s="579"/>
      <c r="AA503" s="152"/>
      <c r="AB503" s="152"/>
      <c r="AC503" s="580"/>
      <c r="AD503" s="152"/>
      <c r="AE503" s="152"/>
      <c r="AF503" s="152"/>
      <c r="AG503" s="152"/>
      <c r="AH503" s="152"/>
      <c r="AI503" s="152"/>
    </row>
    <row r="504" ht="95.25" customHeight="1">
      <c r="N504" s="579"/>
      <c r="O504" s="579"/>
      <c r="P504" s="579"/>
      <c r="Q504" s="579"/>
      <c r="R504" s="579"/>
      <c r="AA504" s="152"/>
      <c r="AB504" s="152"/>
      <c r="AC504" s="580"/>
      <c r="AD504" s="152"/>
      <c r="AE504" s="152"/>
      <c r="AF504" s="152"/>
      <c r="AG504" s="152"/>
      <c r="AH504" s="152"/>
      <c r="AI504" s="152"/>
    </row>
    <row r="505" ht="95.25" customHeight="1">
      <c r="N505" s="579"/>
      <c r="O505" s="579"/>
      <c r="P505" s="579"/>
      <c r="Q505" s="579"/>
      <c r="R505" s="579"/>
      <c r="AA505" s="152"/>
      <c r="AB505" s="152"/>
      <c r="AC505" s="580"/>
      <c r="AD505" s="152"/>
      <c r="AE505" s="152"/>
      <c r="AF505" s="152"/>
      <c r="AG505" s="152"/>
      <c r="AH505" s="152"/>
      <c r="AI505" s="152"/>
    </row>
    <row r="506" ht="95.25" customHeight="1">
      <c r="N506" s="579"/>
      <c r="O506" s="579"/>
      <c r="P506" s="579"/>
      <c r="Q506" s="579"/>
      <c r="R506" s="579"/>
      <c r="AA506" s="152"/>
      <c r="AB506" s="152"/>
      <c r="AC506" s="580"/>
      <c r="AD506" s="152"/>
      <c r="AE506" s="152"/>
      <c r="AF506" s="152"/>
      <c r="AG506" s="152"/>
      <c r="AH506" s="152"/>
      <c r="AI506" s="152"/>
    </row>
    <row r="507" ht="95.25" customHeight="1">
      <c r="N507" s="579"/>
      <c r="O507" s="579"/>
      <c r="P507" s="579"/>
      <c r="Q507" s="579"/>
      <c r="R507" s="579"/>
      <c r="AA507" s="152"/>
      <c r="AB507" s="152"/>
      <c r="AC507" s="580"/>
      <c r="AD507" s="152"/>
      <c r="AE507" s="152"/>
      <c r="AF507" s="152"/>
      <c r="AG507" s="152"/>
      <c r="AH507" s="152"/>
      <c r="AI507" s="152"/>
    </row>
    <row r="508" ht="95.25" customHeight="1">
      <c r="N508" s="579"/>
      <c r="O508" s="579"/>
      <c r="P508" s="579"/>
      <c r="Q508" s="579"/>
      <c r="R508" s="579"/>
      <c r="AA508" s="152"/>
      <c r="AB508" s="152"/>
      <c r="AC508" s="580"/>
      <c r="AD508" s="152"/>
      <c r="AE508" s="152"/>
      <c r="AF508" s="152"/>
      <c r="AG508" s="152"/>
      <c r="AH508" s="152"/>
      <c r="AI508" s="152"/>
    </row>
    <row r="509" ht="95.25" customHeight="1">
      <c r="N509" s="579"/>
      <c r="O509" s="579"/>
      <c r="P509" s="579"/>
      <c r="Q509" s="579"/>
      <c r="R509" s="579"/>
      <c r="AA509" s="152"/>
      <c r="AB509" s="152"/>
      <c r="AC509" s="580"/>
      <c r="AD509" s="152"/>
      <c r="AE509" s="152"/>
      <c r="AF509" s="152"/>
      <c r="AG509" s="152"/>
      <c r="AH509" s="152"/>
      <c r="AI509" s="152"/>
    </row>
    <row r="510" ht="95.25" customHeight="1">
      <c r="N510" s="579"/>
      <c r="O510" s="579"/>
      <c r="P510" s="579"/>
      <c r="Q510" s="579"/>
      <c r="R510" s="579"/>
      <c r="AA510" s="152"/>
      <c r="AB510" s="152"/>
      <c r="AC510" s="580"/>
      <c r="AD510" s="152"/>
      <c r="AE510" s="152"/>
      <c r="AF510" s="152"/>
      <c r="AG510" s="152"/>
      <c r="AH510" s="152"/>
      <c r="AI510" s="152"/>
    </row>
    <row r="511" ht="95.25" customHeight="1">
      <c r="N511" s="579"/>
      <c r="O511" s="579"/>
      <c r="P511" s="579"/>
      <c r="Q511" s="579"/>
      <c r="R511" s="579"/>
      <c r="AA511" s="152"/>
      <c r="AB511" s="152"/>
      <c r="AC511" s="580"/>
      <c r="AD511" s="152"/>
      <c r="AE511" s="152"/>
      <c r="AF511" s="152"/>
      <c r="AG511" s="152"/>
      <c r="AH511" s="152"/>
      <c r="AI511" s="152"/>
    </row>
    <row r="512" ht="95.25" customHeight="1">
      <c r="N512" s="579"/>
      <c r="O512" s="579"/>
      <c r="P512" s="579"/>
      <c r="Q512" s="579"/>
      <c r="R512" s="579"/>
      <c r="AA512" s="152"/>
      <c r="AB512" s="152"/>
      <c r="AC512" s="580"/>
      <c r="AD512" s="152"/>
      <c r="AE512" s="152"/>
      <c r="AF512" s="152"/>
      <c r="AG512" s="152"/>
      <c r="AH512" s="152"/>
      <c r="AI512" s="152"/>
    </row>
    <row r="513" ht="95.25" customHeight="1">
      <c r="N513" s="579"/>
      <c r="O513" s="579"/>
      <c r="P513" s="579"/>
      <c r="Q513" s="579"/>
      <c r="R513" s="579"/>
      <c r="AA513" s="152"/>
      <c r="AB513" s="152"/>
      <c r="AC513" s="580"/>
      <c r="AD513" s="152"/>
      <c r="AE513" s="152"/>
      <c r="AF513" s="152"/>
      <c r="AG513" s="152"/>
      <c r="AH513" s="152"/>
      <c r="AI513" s="152"/>
    </row>
    <row r="514" ht="95.25" customHeight="1">
      <c r="N514" s="579"/>
      <c r="O514" s="579"/>
      <c r="P514" s="579"/>
      <c r="Q514" s="579"/>
      <c r="R514" s="579"/>
      <c r="AA514" s="152"/>
      <c r="AB514" s="152"/>
      <c r="AC514" s="580"/>
      <c r="AD514" s="152"/>
      <c r="AE514" s="152"/>
      <c r="AF514" s="152"/>
      <c r="AG514" s="152"/>
      <c r="AH514" s="152"/>
      <c r="AI514" s="152"/>
    </row>
    <row r="515" ht="95.25" customHeight="1">
      <c r="N515" s="579"/>
      <c r="O515" s="579"/>
      <c r="P515" s="579"/>
      <c r="Q515" s="579"/>
      <c r="R515" s="579"/>
      <c r="AA515" s="152"/>
      <c r="AB515" s="152"/>
      <c r="AC515" s="580"/>
      <c r="AD515" s="152"/>
      <c r="AE515" s="152"/>
      <c r="AF515" s="152"/>
      <c r="AG515" s="152"/>
      <c r="AH515" s="152"/>
      <c r="AI515" s="152"/>
    </row>
    <row r="516" ht="95.25" customHeight="1">
      <c r="N516" s="579"/>
      <c r="O516" s="579"/>
      <c r="P516" s="579"/>
      <c r="Q516" s="579"/>
      <c r="R516" s="579"/>
      <c r="AA516" s="152"/>
      <c r="AB516" s="152"/>
      <c r="AC516" s="580"/>
      <c r="AD516" s="152"/>
      <c r="AE516" s="152"/>
      <c r="AF516" s="152"/>
      <c r="AG516" s="152"/>
      <c r="AH516" s="152"/>
      <c r="AI516" s="152"/>
    </row>
    <row r="517" ht="95.25" customHeight="1">
      <c r="N517" s="579"/>
      <c r="O517" s="579"/>
      <c r="P517" s="579"/>
      <c r="Q517" s="579"/>
      <c r="R517" s="579"/>
      <c r="AA517" s="152"/>
      <c r="AB517" s="152"/>
      <c r="AC517" s="580"/>
      <c r="AD517" s="152"/>
      <c r="AE517" s="152"/>
      <c r="AF517" s="152"/>
      <c r="AG517" s="152"/>
      <c r="AH517" s="152"/>
      <c r="AI517" s="152"/>
    </row>
    <row r="518" ht="95.25" customHeight="1">
      <c r="N518" s="579"/>
      <c r="O518" s="579"/>
      <c r="P518" s="579"/>
      <c r="Q518" s="579"/>
      <c r="R518" s="579"/>
      <c r="AA518" s="152"/>
      <c r="AB518" s="152"/>
      <c r="AC518" s="580"/>
      <c r="AD518" s="152"/>
      <c r="AE518" s="152"/>
      <c r="AF518" s="152"/>
      <c r="AG518" s="152"/>
      <c r="AH518" s="152"/>
      <c r="AI518" s="152"/>
    </row>
    <row r="519" ht="95.25" customHeight="1">
      <c r="N519" s="579"/>
      <c r="O519" s="579"/>
      <c r="P519" s="579"/>
      <c r="Q519" s="579"/>
      <c r="R519" s="579"/>
      <c r="AA519" s="152"/>
      <c r="AB519" s="152"/>
      <c r="AC519" s="580"/>
      <c r="AD519" s="152"/>
      <c r="AE519" s="152"/>
      <c r="AF519" s="152"/>
      <c r="AG519" s="152"/>
      <c r="AH519" s="152"/>
      <c r="AI519" s="152"/>
    </row>
    <row r="520" ht="95.25" customHeight="1">
      <c r="N520" s="579"/>
      <c r="O520" s="579"/>
      <c r="P520" s="579"/>
      <c r="Q520" s="579"/>
      <c r="R520" s="579"/>
      <c r="AA520" s="152"/>
      <c r="AB520" s="152"/>
      <c r="AC520" s="580"/>
      <c r="AD520" s="152"/>
      <c r="AE520" s="152"/>
      <c r="AF520" s="152"/>
      <c r="AG520" s="152"/>
      <c r="AH520" s="152"/>
      <c r="AI520" s="152"/>
    </row>
    <row r="521" ht="95.25" customHeight="1">
      <c r="N521" s="579"/>
      <c r="O521" s="579"/>
      <c r="P521" s="579"/>
      <c r="Q521" s="579"/>
      <c r="R521" s="579"/>
      <c r="AA521" s="152"/>
      <c r="AB521" s="152"/>
      <c r="AC521" s="580"/>
      <c r="AD521" s="152"/>
      <c r="AE521" s="152"/>
      <c r="AF521" s="152"/>
      <c r="AG521" s="152"/>
      <c r="AH521" s="152"/>
      <c r="AI521" s="152"/>
    </row>
    <row r="522" ht="95.25" customHeight="1">
      <c r="N522" s="579"/>
      <c r="O522" s="579"/>
      <c r="P522" s="579"/>
      <c r="Q522" s="579"/>
      <c r="R522" s="579"/>
      <c r="AA522" s="152"/>
      <c r="AB522" s="152"/>
      <c r="AC522" s="580"/>
      <c r="AD522" s="152"/>
      <c r="AE522" s="152"/>
      <c r="AF522" s="152"/>
      <c r="AG522" s="152"/>
      <c r="AH522" s="152"/>
      <c r="AI522" s="152"/>
    </row>
    <row r="523" ht="95.25" customHeight="1">
      <c r="N523" s="579"/>
      <c r="O523" s="579"/>
      <c r="P523" s="579"/>
      <c r="Q523" s="579"/>
      <c r="R523" s="579"/>
      <c r="AA523" s="152"/>
      <c r="AB523" s="152"/>
      <c r="AC523" s="580"/>
      <c r="AD523" s="152"/>
      <c r="AE523" s="152"/>
      <c r="AF523" s="152"/>
      <c r="AG523" s="152"/>
      <c r="AH523" s="152"/>
      <c r="AI523" s="152"/>
    </row>
    <row r="524" ht="95.25" customHeight="1">
      <c r="N524" s="579"/>
      <c r="O524" s="579"/>
      <c r="P524" s="579"/>
      <c r="Q524" s="579"/>
      <c r="R524" s="579"/>
      <c r="AA524" s="152"/>
      <c r="AB524" s="152"/>
      <c r="AC524" s="580"/>
      <c r="AD524" s="152"/>
      <c r="AE524" s="152"/>
      <c r="AF524" s="152"/>
      <c r="AG524" s="152"/>
      <c r="AH524" s="152"/>
      <c r="AI524" s="152"/>
    </row>
    <row r="525" ht="95.25" customHeight="1">
      <c r="N525" s="579"/>
      <c r="O525" s="579"/>
      <c r="P525" s="579"/>
      <c r="Q525" s="579"/>
      <c r="R525" s="579"/>
      <c r="AA525" s="152"/>
      <c r="AB525" s="152"/>
      <c r="AC525" s="580"/>
      <c r="AD525" s="152"/>
      <c r="AE525" s="152"/>
      <c r="AF525" s="152"/>
      <c r="AG525" s="152"/>
      <c r="AH525" s="152"/>
      <c r="AI525" s="152"/>
    </row>
    <row r="526" ht="95.25" customHeight="1">
      <c r="N526" s="579"/>
      <c r="O526" s="579"/>
      <c r="P526" s="579"/>
      <c r="Q526" s="579"/>
      <c r="R526" s="579"/>
      <c r="AA526" s="152"/>
      <c r="AB526" s="152"/>
      <c r="AC526" s="580"/>
      <c r="AD526" s="152"/>
      <c r="AE526" s="152"/>
      <c r="AF526" s="152"/>
      <c r="AG526" s="152"/>
      <c r="AH526" s="152"/>
      <c r="AI526" s="152"/>
    </row>
    <row r="527" ht="95.25" customHeight="1">
      <c r="N527" s="579"/>
      <c r="O527" s="579"/>
      <c r="P527" s="579"/>
      <c r="Q527" s="579"/>
      <c r="R527" s="579"/>
      <c r="AA527" s="152"/>
      <c r="AB527" s="152"/>
      <c r="AC527" s="580"/>
      <c r="AD527" s="152"/>
      <c r="AE527" s="152"/>
      <c r="AF527" s="152"/>
      <c r="AG527" s="152"/>
      <c r="AH527" s="152"/>
      <c r="AI527" s="152"/>
    </row>
    <row r="528" ht="95.25" customHeight="1">
      <c r="N528" s="579"/>
      <c r="O528" s="579"/>
      <c r="P528" s="579"/>
      <c r="Q528" s="579"/>
      <c r="R528" s="579"/>
      <c r="AA528" s="152"/>
      <c r="AB528" s="152"/>
      <c r="AC528" s="580"/>
      <c r="AD528" s="152"/>
      <c r="AE528" s="152"/>
      <c r="AF528" s="152"/>
      <c r="AG528" s="152"/>
      <c r="AH528" s="152"/>
      <c r="AI528" s="152"/>
    </row>
    <row r="529" ht="95.25" customHeight="1">
      <c r="N529" s="579"/>
      <c r="O529" s="579"/>
      <c r="P529" s="579"/>
      <c r="Q529" s="579"/>
      <c r="R529" s="579"/>
      <c r="AA529" s="152"/>
      <c r="AB529" s="152"/>
      <c r="AC529" s="580"/>
      <c r="AD529" s="152"/>
      <c r="AE529" s="152"/>
      <c r="AF529" s="152"/>
      <c r="AG529" s="152"/>
      <c r="AH529" s="152"/>
      <c r="AI529" s="152"/>
    </row>
    <row r="530" ht="95.25" customHeight="1">
      <c r="N530" s="579"/>
      <c r="O530" s="579"/>
      <c r="P530" s="579"/>
      <c r="Q530" s="579"/>
      <c r="R530" s="579"/>
      <c r="AA530" s="152"/>
      <c r="AB530" s="152"/>
      <c r="AC530" s="580"/>
      <c r="AD530" s="152"/>
      <c r="AE530" s="152"/>
      <c r="AF530" s="152"/>
      <c r="AG530" s="152"/>
      <c r="AH530" s="152"/>
      <c r="AI530" s="152"/>
    </row>
    <row r="531" ht="95.25" customHeight="1">
      <c r="N531" s="579"/>
      <c r="O531" s="579"/>
      <c r="P531" s="579"/>
      <c r="Q531" s="579"/>
      <c r="R531" s="579"/>
      <c r="AA531" s="152"/>
      <c r="AB531" s="152"/>
      <c r="AC531" s="580"/>
      <c r="AD531" s="152"/>
      <c r="AE531" s="152"/>
      <c r="AF531" s="152"/>
      <c r="AG531" s="152"/>
      <c r="AH531" s="152"/>
      <c r="AI531" s="152"/>
    </row>
    <row r="532" ht="95.25" customHeight="1">
      <c r="N532" s="579"/>
      <c r="O532" s="579"/>
      <c r="P532" s="579"/>
      <c r="Q532" s="579"/>
      <c r="R532" s="579"/>
      <c r="AA532" s="152"/>
      <c r="AB532" s="152"/>
      <c r="AC532" s="580"/>
      <c r="AD532" s="152"/>
      <c r="AE532" s="152"/>
      <c r="AF532" s="152"/>
      <c r="AG532" s="152"/>
      <c r="AH532" s="152"/>
      <c r="AI532" s="152"/>
    </row>
    <row r="533" ht="95.25" customHeight="1">
      <c r="N533" s="579"/>
      <c r="O533" s="579"/>
      <c r="P533" s="579"/>
      <c r="Q533" s="579"/>
      <c r="R533" s="579"/>
      <c r="AA533" s="152"/>
      <c r="AB533" s="152"/>
      <c r="AC533" s="580"/>
      <c r="AD533" s="152"/>
      <c r="AE533" s="152"/>
      <c r="AF533" s="152"/>
      <c r="AG533" s="152"/>
      <c r="AH533" s="152"/>
      <c r="AI533" s="152"/>
    </row>
    <row r="534" ht="95.25" customHeight="1">
      <c r="N534" s="579"/>
      <c r="O534" s="579"/>
      <c r="P534" s="579"/>
      <c r="Q534" s="579"/>
      <c r="R534" s="579"/>
      <c r="AA534" s="152"/>
      <c r="AB534" s="152"/>
      <c r="AC534" s="580"/>
      <c r="AD534" s="152"/>
      <c r="AE534" s="152"/>
      <c r="AF534" s="152"/>
      <c r="AG534" s="152"/>
      <c r="AH534" s="152"/>
      <c r="AI534" s="152"/>
    </row>
    <row r="535" ht="95.25" customHeight="1">
      <c r="N535" s="579"/>
      <c r="O535" s="579"/>
      <c r="P535" s="579"/>
      <c r="Q535" s="579"/>
      <c r="R535" s="579"/>
      <c r="AA535" s="152"/>
      <c r="AB535" s="152"/>
      <c r="AC535" s="580"/>
      <c r="AD535" s="152"/>
      <c r="AE535" s="152"/>
      <c r="AF535" s="152"/>
      <c r="AG535" s="152"/>
      <c r="AH535" s="152"/>
      <c r="AI535" s="152"/>
    </row>
    <row r="536" ht="95.25" customHeight="1">
      <c r="N536" s="579"/>
      <c r="O536" s="579"/>
      <c r="P536" s="579"/>
      <c r="Q536" s="579"/>
      <c r="R536" s="579"/>
      <c r="AA536" s="152"/>
      <c r="AB536" s="152"/>
      <c r="AC536" s="580"/>
      <c r="AD536" s="152"/>
      <c r="AE536" s="152"/>
      <c r="AF536" s="152"/>
      <c r="AG536" s="152"/>
      <c r="AH536" s="152"/>
      <c r="AI536" s="152"/>
    </row>
    <row r="537" ht="95.25" customHeight="1">
      <c r="N537" s="579"/>
      <c r="O537" s="579"/>
      <c r="P537" s="579"/>
      <c r="Q537" s="579"/>
      <c r="R537" s="579"/>
      <c r="AA537" s="152"/>
      <c r="AB537" s="152"/>
      <c r="AC537" s="580"/>
      <c r="AD537" s="152"/>
      <c r="AE537" s="152"/>
      <c r="AF537" s="152"/>
      <c r="AG537" s="152"/>
      <c r="AH537" s="152"/>
      <c r="AI537" s="152"/>
    </row>
    <row r="538" ht="95.25" customHeight="1">
      <c r="N538" s="579"/>
      <c r="O538" s="579"/>
      <c r="P538" s="579"/>
      <c r="Q538" s="579"/>
      <c r="R538" s="579"/>
      <c r="AA538" s="152"/>
      <c r="AB538" s="152"/>
      <c r="AC538" s="580"/>
      <c r="AD538" s="152"/>
      <c r="AE538" s="152"/>
      <c r="AF538" s="152"/>
      <c r="AG538" s="152"/>
      <c r="AH538" s="152"/>
      <c r="AI538" s="152"/>
    </row>
    <row r="539" ht="95.25" customHeight="1">
      <c r="N539" s="579"/>
      <c r="O539" s="579"/>
      <c r="P539" s="579"/>
      <c r="Q539" s="579"/>
      <c r="R539" s="579"/>
      <c r="AA539" s="152"/>
      <c r="AB539" s="152"/>
      <c r="AC539" s="580"/>
      <c r="AD539" s="152"/>
      <c r="AE539" s="152"/>
      <c r="AF539" s="152"/>
      <c r="AG539" s="152"/>
      <c r="AH539" s="152"/>
      <c r="AI539" s="152"/>
    </row>
    <row r="540" ht="95.25" customHeight="1">
      <c r="N540" s="579"/>
      <c r="O540" s="579"/>
      <c r="P540" s="579"/>
      <c r="Q540" s="579"/>
      <c r="R540" s="579"/>
      <c r="AA540" s="152"/>
      <c r="AB540" s="152"/>
      <c r="AC540" s="580"/>
      <c r="AD540" s="152"/>
      <c r="AE540" s="152"/>
      <c r="AF540" s="152"/>
      <c r="AG540" s="152"/>
      <c r="AH540" s="152"/>
      <c r="AI540" s="152"/>
    </row>
    <row r="541" ht="95.25" customHeight="1">
      <c r="N541" s="579"/>
      <c r="O541" s="579"/>
      <c r="P541" s="579"/>
      <c r="Q541" s="579"/>
      <c r="R541" s="579"/>
      <c r="AA541" s="152"/>
      <c r="AB541" s="152"/>
      <c r="AC541" s="580"/>
      <c r="AD541" s="152"/>
      <c r="AE541" s="152"/>
      <c r="AF541" s="152"/>
      <c r="AG541" s="152"/>
      <c r="AH541" s="152"/>
      <c r="AI541" s="152"/>
    </row>
    <row r="542" ht="95.25" customHeight="1">
      <c r="N542" s="579"/>
      <c r="O542" s="579"/>
      <c r="P542" s="579"/>
      <c r="Q542" s="579"/>
      <c r="R542" s="579"/>
      <c r="AA542" s="152"/>
      <c r="AB542" s="152"/>
      <c r="AC542" s="580"/>
      <c r="AD542" s="152"/>
      <c r="AE542" s="152"/>
      <c r="AF542" s="152"/>
      <c r="AG542" s="152"/>
      <c r="AH542" s="152"/>
      <c r="AI542" s="152"/>
    </row>
    <row r="543" ht="95.25" customHeight="1">
      <c r="N543" s="579"/>
      <c r="O543" s="579"/>
      <c r="P543" s="579"/>
      <c r="Q543" s="579"/>
      <c r="R543" s="579"/>
      <c r="AA543" s="152"/>
      <c r="AB543" s="152"/>
      <c r="AC543" s="580"/>
      <c r="AD543" s="152"/>
      <c r="AE543" s="152"/>
      <c r="AF543" s="152"/>
      <c r="AG543" s="152"/>
      <c r="AH543" s="152"/>
      <c r="AI543" s="152"/>
    </row>
    <row r="544" ht="95.25" customHeight="1">
      <c r="N544" s="579"/>
      <c r="O544" s="579"/>
      <c r="P544" s="579"/>
      <c r="Q544" s="579"/>
      <c r="R544" s="579"/>
      <c r="AA544" s="152"/>
      <c r="AB544" s="152"/>
      <c r="AC544" s="580"/>
      <c r="AD544" s="152"/>
      <c r="AE544" s="152"/>
      <c r="AF544" s="152"/>
      <c r="AG544" s="152"/>
      <c r="AH544" s="152"/>
      <c r="AI544" s="152"/>
    </row>
    <row r="545" ht="95.25" customHeight="1">
      <c r="N545" s="579"/>
      <c r="O545" s="579"/>
      <c r="P545" s="579"/>
      <c r="Q545" s="579"/>
      <c r="R545" s="579"/>
      <c r="AA545" s="152"/>
      <c r="AB545" s="152"/>
      <c r="AC545" s="580"/>
      <c r="AD545" s="152"/>
      <c r="AE545" s="152"/>
      <c r="AF545" s="152"/>
      <c r="AG545" s="152"/>
      <c r="AH545" s="152"/>
      <c r="AI545" s="152"/>
    </row>
    <row r="546" ht="95.25" customHeight="1">
      <c r="N546" s="579"/>
      <c r="O546" s="579"/>
      <c r="P546" s="579"/>
      <c r="Q546" s="579"/>
      <c r="R546" s="579"/>
      <c r="AA546" s="152"/>
      <c r="AB546" s="152"/>
      <c r="AC546" s="580"/>
      <c r="AD546" s="152"/>
      <c r="AE546" s="152"/>
      <c r="AF546" s="152"/>
      <c r="AG546" s="152"/>
      <c r="AH546" s="152"/>
      <c r="AI546" s="152"/>
    </row>
    <row r="547" ht="95.25" customHeight="1">
      <c r="N547" s="579"/>
      <c r="O547" s="579"/>
      <c r="P547" s="579"/>
      <c r="Q547" s="579"/>
      <c r="R547" s="579"/>
      <c r="AA547" s="152"/>
      <c r="AB547" s="152"/>
      <c r="AC547" s="580"/>
      <c r="AD547" s="152"/>
      <c r="AE547" s="152"/>
      <c r="AF547" s="152"/>
      <c r="AG547" s="152"/>
      <c r="AH547" s="152"/>
      <c r="AI547" s="152"/>
    </row>
    <row r="548" ht="95.25" customHeight="1">
      <c r="N548" s="579"/>
      <c r="O548" s="579"/>
      <c r="P548" s="579"/>
      <c r="Q548" s="579"/>
      <c r="R548" s="579"/>
      <c r="AA548" s="152"/>
      <c r="AB548" s="152"/>
      <c r="AC548" s="580"/>
      <c r="AD548" s="152"/>
      <c r="AE548" s="152"/>
      <c r="AF548" s="152"/>
      <c r="AG548" s="152"/>
      <c r="AH548" s="152"/>
      <c r="AI548" s="152"/>
    </row>
    <row r="549" ht="95.25" customHeight="1">
      <c r="N549" s="579"/>
      <c r="O549" s="579"/>
      <c r="P549" s="579"/>
      <c r="Q549" s="579"/>
      <c r="R549" s="579"/>
      <c r="AA549" s="152"/>
      <c r="AB549" s="152"/>
      <c r="AC549" s="580"/>
      <c r="AD549" s="152"/>
      <c r="AE549" s="152"/>
      <c r="AF549" s="152"/>
      <c r="AG549" s="152"/>
      <c r="AH549" s="152"/>
      <c r="AI549" s="152"/>
    </row>
    <row r="550" ht="95.25" customHeight="1">
      <c r="N550" s="579"/>
      <c r="O550" s="579"/>
      <c r="P550" s="579"/>
      <c r="Q550" s="579"/>
      <c r="R550" s="579"/>
      <c r="AA550" s="152"/>
      <c r="AB550" s="152"/>
      <c r="AC550" s="580"/>
      <c r="AD550" s="152"/>
      <c r="AE550" s="152"/>
      <c r="AF550" s="152"/>
      <c r="AG550" s="152"/>
      <c r="AH550" s="152"/>
      <c r="AI550" s="152"/>
    </row>
    <row r="551" ht="95.25" customHeight="1">
      <c r="N551" s="579"/>
      <c r="O551" s="579"/>
      <c r="P551" s="579"/>
      <c r="Q551" s="579"/>
      <c r="R551" s="579"/>
      <c r="AA551" s="152"/>
      <c r="AB551" s="152"/>
      <c r="AC551" s="580"/>
      <c r="AD551" s="152"/>
      <c r="AE551" s="152"/>
      <c r="AF551" s="152"/>
      <c r="AG551" s="152"/>
      <c r="AH551" s="152"/>
      <c r="AI551" s="152"/>
    </row>
    <row r="552" ht="95.25" customHeight="1">
      <c r="N552" s="579"/>
      <c r="O552" s="579"/>
      <c r="P552" s="579"/>
      <c r="Q552" s="579"/>
      <c r="R552" s="579"/>
      <c r="AA552" s="152"/>
      <c r="AB552" s="152"/>
      <c r="AC552" s="580"/>
      <c r="AD552" s="152"/>
      <c r="AE552" s="152"/>
      <c r="AF552" s="152"/>
      <c r="AG552" s="152"/>
      <c r="AH552" s="152"/>
      <c r="AI552" s="152"/>
    </row>
    <row r="553" ht="95.25" customHeight="1">
      <c r="N553" s="579"/>
      <c r="O553" s="579"/>
      <c r="P553" s="579"/>
      <c r="Q553" s="579"/>
      <c r="R553" s="579"/>
      <c r="AA553" s="152"/>
      <c r="AB553" s="152"/>
      <c r="AC553" s="580"/>
      <c r="AD553" s="152"/>
      <c r="AE553" s="152"/>
      <c r="AF553" s="152"/>
      <c r="AG553" s="152"/>
      <c r="AH553" s="152"/>
      <c r="AI553" s="152"/>
    </row>
    <row r="554" ht="95.25" customHeight="1">
      <c r="N554" s="579"/>
      <c r="O554" s="579"/>
      <c r="P554" s="579"/>
      <c r="Q554" s="579"/>
      <c r="R554" s="579"/>
      <c r="AA554" s="152"/>
      <c r="AB554" s="152"/>
      <c r="AC554" s="580"/>
      <c r="AD554" s="152"/>
      <c r="AE554" s="152"/>
      <c r="AF554" s="152"/>
      <c r="AG554" s="152"/>
      <c r="AH554" s="152"/>
      <c r="AI554" s="152"/>
    </row>
    <row r="555" ht="95.25" customHeight="1">
      <c r="N555" s="579"/>
      <c r="O555" s="579"/>
      <c r="P555" s="579"/>
      <c r="Q555" s="579"/>
      <c r="R555" s="579"/>
      <c r="AA555" s="152"/>
      <c r="AB555" s="152"/>
      <c r="AC555" s="580"/>
      <c r="AD555" s="152"/>
      <c r="AE555" s="152"/>
      <c r="AF555" s="152"/>
      <c r="AG555" s="152"/>
      <c r="AH555" s="152"/>
      <c r="AI555" s="152"/>
    </row>
    <row r="556" ht="95.25" customHeight="1">
      <c r="N556" s="579"/>
      <c r="O556" s="579"/>
      <c r="P556" s="579"/>
      <c r="Q556" s="579"/>
      <c r="R556" s="579"/>
      <c r="AA556" s="152"/>
      <c r="AB556" s="152"/>
      <c r="AC556" s="580"/>
      <c r="AD556" s="152"/>
      <c r="AE556" s="152"/>
      <c r="AF556" s="152"/>
      <c r="AG556" s="152"/>
      <c r="AH556" s="152"/>
      <c r="AI556" s="152"/>
    </row>
    <row r="557" ht="95.25" customHeight="1">
      <c r="N557" s="579"/>
      <c r="O557" s="579"/>
      <c r="P557" s="579"/>
      <c r="Q557" s="579"/>
      <c r="R557" s="579"/>
      <c r="AA557" s="152"/>
      <c r="AB557" s="152"/>
      <c r="AC557" s="580"/>
      <c r="AD557" s="152"/>
      <c r="AE557" s="152"/>
      <c r="AF557" s="152"/>
      <c r="AG557" s="152"/>
      <c r="AH557" s="152"/>
      <c r="AI557" s="152"/>
    </row>
    <row r="558" ht="95.25" customHeight="1">
      <c r="N558" s="579"/>
      <c r="O558" s="579"/>
      <c r="P558" s="579"/>
      <c r="Q558" s="579"/>
      <c r="R558" s="579"/>
      <c r="AA558" s="152"/>
      <c r="AB558" s="152"/>
      <c r="AC558" s="580"/>
      <c r="AD558" s="152"/>
      <c r="AE558" s="152"/>
      <c r="AF558" s="152"/>
      <c r="AG558" s="152"/>
      <c r="AH558" s="152"/>
      <c r="AI558" s="152"/>
    </row>
    <row r="559" ht="95.25" customHeight="1">
      <c r="N559" s="579"/>
      <c r="O559" s="579"/>
      <c r="P559" s="579"/>
      <c r="Q559" s="579"/>
      <c r="R559" s="579"/>
      <c r="AA559" s="152"/>
      <c r="AB559" s="152"/>
      <c r="AC559" s="580"/>
      <c r="AD559" s="152"/>
      <c r="AE559" s="152"/>
      <c r="AF559" s="152"/>
      <c r="AG559" s="152"/>
      <c r="AH559" s="152"/>
      <c r="AI559" s="152"/>
    </row>
    <row r="560" ht="95.25" customHeight="1">
      <c r="N560" s="579"/>
      <c r="O560" s="579"/>
      <c r="P560" s="579"/>
      <c r="Q560" s="579"/>
      <c r="R560" s="579"/>
      <c r="AA560" s="152"/>
      <c r="AB560" s="152"/>
      <c r="AC560" s="580"/>
      <c r="AD560" s="152"/>
      <c r="AE560" s="152"/>
      <c r="AF560" s="152"/>
      <c r="AG560" s="152"/>
      <c r="AH560" s="152"/>
      <c r="AI560" s="152"/>
    </row>
    <row r="561" ht="95.25" customHeight="1">
      <c r="N561" s="579"/>
      <c r="O561" s="579"/>
      <c r="P561" s="579"/>
      <c r="Q561" s="579"/>
      <c r="R561" s="579"/>
      <c r="AA561" s="152"/>
      <c r="AB561" s="152"/>
      <c r="AC561" s="580"/>
      <c r="AD561" s="152"/>
      <c r="AE561" s="152"/>
      <c r="AF561" s="152"/>
      <c r="AG561" s="152"/>
      <c r="AH561" s="152"/>
      <c r="AI561" s="152"/>
    </row>
    <row r="562" ht="95.25" customHeight="1">
      <c r="N562" s="579"/>
      <c r="O562" s="579"/>
      <c r="P562" s="579"/>
      <c r="Q562" s="579"/>
      <c r="R562" s="579"/>
      <c r="AA562" s="152"/>
      <c r="AB562" s="152"/>
      <c r="AC562" s="580"/>
      <c r="AD562" s="152"/>
      <c r="AE562" s="152"/>
      <c r="AF562" s="152"/>
      <c r="AG562" s="152"/>
      <c r="AH562" s="152"/>
      <c r="AI562" s="152"/>
    </row>
    <row r="563" ht="95.25" customHeight="1">
      <c r="N563" s="579"/>
      <c r="O563" s="579"/>
      <c r="P563" s="579"/>
      <c r="Q563" s="579"/>
      <c r="R563" s="579"/>
      <c r="AA563" s="152"/>
      <c r="AB563" s="152"/>
      <c r="AC563" s="580"/>
      <c r="AD563" s="152"/>
      <c r="AE563" s="152"/>
      <c r="AF563" s="152"/>
      <c r="AG563" s="152"/>
      <c r="AH563" s="152"/>
      <c r="AI563" s="152"/>
    </row>
    <row r="564" ht="95.25" customHeight="1">
      <c r="N564" s="579"/>
      <c r="O564" s="579"/>
      <c r="P564" s="579"/>
      <c r="Q564" s="579"/>
      <c r="R564" s="579"/>
      <c r="AA564" s="152"/>
      <c r="AB564" s="152"/>
      <c r="AC564" s="580"/>
      <c r="AD564" s="152"/>
      <c r="AE564" s="152"/>
      <c r="AF564" s="152"/>
      <c r="AG564" s="152"/>
      <c r="AH564" s="152"/>
      <c r="AI564" s="152"/>
    </row>
    <row r="565" ht="95.25" customHeight="1">
      <c r="N565" s="579"/>
      <c r="O565" s="579"/>
      <c r="P565" s="579"/>
      <c r="Q565" s="579"/>
      <c r="R565" s="579"/>
      <c r="AA565" s="152"/>
      <c r="AB565" s="152"/>
      <c r="AC565" s="580"/>
      <c r="AD565" s="152"/>
      <c r="AE565" s="152"/>
      <c r="AF565" s="152"/>
      <c r="AG565" s="152"/>
      <c r="AH565" s="152"/>
      <c r="AI565" s="152"/>
    </row>
    <row r="566" ht="95.25" customHeight="1">
      <c r="N566" s="579"/>
      <c r="O566" s="579"/>
      <c r="P566" s="579"/>
      <c r="Q566" s="579"/>
      <c r="R566" s="579"/>
      <c r="AA566" s="152"/>
      <c r="AB566" s="152"/>
      <c r="AC566" s="580"/>
      <c r="AD566" s="152"/>
      <c r="AE566" s="152"/>
      <c r="AF566" s="152"/>
      <c r="AG566" s="152"/>
      <c r="AH566" s="152"/>
      <c r="AI566" s="152"/>
    </row>
    <row r="567" ht="95.25" customHeight="1">
      <c r="N567" s="579"/>
      <c r="O567" s="579"/>
      <c r="P567" s="579"/>
      <c r="Q567" s="579"/>
      <c r="R567" s="579"/>
      <c r="AA567" s="152"/>
      <c r="AB567" s="152"/>
      <c r="AC567" s="580"/>
      <c r="AD567" s="152"/>
      <c r="AE567" s="152"/>
      <c r="AF567" s="152"/>
      <c r="AG567" s="152"/>
      <c r="AH567" s="152"/>
      <c r="AI567" s="152"/>
    </row>
    <row r="568" ht="95.25" customHeight="1">
      <c r="N568" s="579"/>
      <c r="O568" s="579"/>
      <c r="P568" s="579"/>
      <c r="Q568" s="579"/>
      <c r="R568" s="579"/>
      <c r="AA568" s="152"/>
      <c r="AB568" s="152"/>
      <c r="AC568" s="580"/>
      <c r="AD568" s="152"/>
      <c r="AE568" s="152"/>
      <c r="AF568" s="152"/>
      <c r="AG568" s="152"/>
      <c r="AH568" s="152"/>
      <c r="AI568" s="152"/>
    </row>
    <row r="569" ht="95.25" customHeight="1">
      <c r="N569" s="579"/>
      <c r="O569" s="579"/>
      <c r="P569" s="579"/>
      <c r="Q569" s="579"/>
      <c r="R569" s="579"/>
      <c r="AA569" s="152"/>
      <c r="AB569" s="152"/>
      <c r="AC569" s="580"/>
      <c r="AD569" s="152"/>
      <c r="AE569" s="152"/>
      <c r="AF569" s="152"/>
      <c r="AG569" s="152"/>
      <c r="AH569" s="152"/>
      <c r="AI569" s="152"/>
    </row>
    <row r="570" ht="95.25" customHeight="1">
      <c r="N570" s="579"/>
      <c r="O570" s="579"/>
      <c r="P570" s="579"/>
      <c r="Q570" s="579"/>
      <c r="R570" s="579"/>
      <c r="AA570" s="152"/>
      <c r="AB570" s="152"/>
      <c r="AC570" s="580"/>
      <c r="AD570" s="152"/>
      <c r="AE570" s="152"/>
      <c r="AF570" s="152"/>
      <c r="AG570" s="152"/>
      <c r="AH570" s="152"/>
      <c r="AI570" s="152"/>
    </row>
    <row r="571" ht="95.25" customHeight="1">
      <c r="N571" s="579"/>
      <c r="O571" s="579"/>
      <c r="P571" s="579"/>
      <c r="Q571" s="579"/>
      <c r="R571" s="579"/>
      <c r="AA571" s="152"/>
      <c r="AB571" s="152"/>
      <c r="AC571" s="580"/>
      <c r="AD571" s="152"/>
      <c r="AE571" s="152"/>
      <c r="AF571" s="152"/>
      <c r="AG571" s="152"/>
      <c r="AH571" s="152"/>
      <c r="AI571" s="152"/>
    </row>
    <row r="572" ht="95.25" customHeight="1">
      <c r="N572" s="579"/>
      <c r="O572" s="579"/>
      <c r="P572" s="579"/>
      <c r="Q572" s="579"/>
      <c r="R572" s="579"/>
      <c r="AA572" s="152"/>
      <c r="AB572" s="152"/>
      <c r="AC572" s="580"/>
      <c r="AD572" s="152"/>
      <c r="AE572" s="152"/>
      <c r="AF572" s="152"/>
      <c r="AG572" s="152"/>
      <c r="AH572" s="152"/>
      <c r="AI572" s="152"/>
    </row>
    <row r="573" ht="95.25" customHeight="1">
      <c r="N573" s="579"/>
      <c r="O573" s="579"/>
      <c r="P573" s="579"/>
      <c r="Q573" s="579"/>
      <c r="R573" s="579"/>
      <c r="AA573" s="152"/>
      <c r="AB573" s="152"/>
      <c r="AC573" s="580"/>
      <c r="AD573" s="152"/>
      <c r="AE573" s="152"/>
      <c r="AF573" s="152"/>
      <c r="AG573" s="152"/>
      <c r="AH573" s="152"/>
      <c r="AI573" s="152"/>
    </row>
    <row r="574" ht="95.25" customHeight="1">
      <c r="N574" s="579"/>
      <c r="O574" s="579"/>
      <c r="P574" s="579"/>
      <c r="Q574" s="579"/>
      <c r="R574" s="579"/>
      <c r="AA574" s="152"/>
      <c r="AB574" s="152"/>
      <c r="AC574" s="580"/>
      <c r="AD574" s="152"/>
      <c r="AE574" s="152"/>
      <c r="AF574" s="152"/>
      <c r="AG574" s="152"/>
      <c r="AH574" s="152"/>
      <c r="AI574" s="152"/>
    </row>
    <row r="575" ht="95.25" customHeight="1">
      <c r="N575" s="579"/>
      <c r="O575" s="579"/>
      <c r="P575" s="579"/>
      <c r="Q575" s="579"/>
      <c r="R575" s="579"/>
      <c r="AA575" s="152"/>
      <c r="AB575" s="152"/>
      <c r="AC575" s="580"/>
      <c r="AD575" s="152"/>
      <c r="AE575" s="152"/>
      <c r="AF575" s="152"/>
      <c r="AG575" s="152"/>
      <c r="AH575" s="152"/>
      <c r="AI575" s="152"/>
    </row>
    <row r="576" ht="95.25" customHeight="1">
      <c r="N576" s="579"/>
      <c r="O576" s="579"/>
      <c r="P576" s="579"/>
      <c r="Q576" s="579"/>
      <c r="R576" s="579"/>
      <c r="AA576" s="152"/>
      <c r="AB576" s="152"/>
      <c r="AC576" s="580"/>
      <c r="AD576" s="152"/>
      <c r="AE576" s="152"/>
      <c r="AF576" s="152"/>
      <c r="AG576" s="152"/>
      <c r="AH576" s="152"/>
      <c r="AI576" s="152"/>
    </row>
    <row r="577" ht="95.25" customHeight="1">
      <c r="N577" s="579"/>
      <c r="O577" s="579"/>
      <c r="P577" s="579"/>
      <c r="Q577" s="579"/>
      <c r="R577" s="579"/>
      <c r="AA577" s="152"/>
      <c r="AB577" s="152"/>
      <c r="AC577" s="580"/>
      <c r="AD577" s="152"/>
      <c r="AE577" s="152"/>
      <c r="AF577" s="152"/>
      <c r="AG577" s="152"/>
      <c r="AH577" s="152"/>
      <c r="AI577" s="152"/>
    </row>
    <row r="578" ht="95.25" customHeight="1">
      <c r="N578" s="579"/>
      <c r="O578" s="579"/>
      <c r="P578" s="579"/>
      <c r="Q578" s="579"/>
      <c r="R578" s="579"/>
      <c r="AA578" s="152"/>
      <c r="AB578" s="152"/>
      <c r="AC578" s="580"/>
      <c r="AD578" s="152"/>
      <c r="AE578" s="152"/>
      <c r="AF578" s="152"/>
      <c r="AG578" s="152"/>
      <c r="AH578" s="152"/>
      <c r="AI578" s="152"/>
    </row>
    <row r="579" ht="95.25" customHeight="1">
      <c r="N579" s="579"/>
      <c r="O579" s="579"/>
      <c r="P579" s="579"/>
      <c r="Q579" s="579"/>
      <c r="R579" s="579"/>
      <c r="AA579" s="152"/>
      <c r="AB579" s="152"/>
      <c r="AC579" s="580"/>
      <c r="AD579" s="152"/>
      <c r="AE579" s="152"/>
      <c r="AF579" s="152"/>
      <c r="AG579" s="152"/>
      <c r="AH579" s="152"/>
      <c r="AI579" s="152"/>
    </row>
    <row r="580" ht="95.25" customHeight="1">
      <c r="N580" s="579"/>
      <c r="O580" s="579"/>
      <c r="P580" s="579"/>
      <c r="Q580" s="579"/>
      <c r="R580" s="579"/>
      <c r="AA580" s="152"/>
      <c r="AB580" s="152"/>
      <c r="AC580" s="580"/>
      <c r="AD580" s="152"/>
      <c r="AE580" s="152"/>
      <c r="AF580" s="152"/>
      <c r="AG580" s="152"/>
      <c r="AH580" s="152"/>
      <c r="AI580" s="152"/>
    </row>
    <row r="581" ht="95.25" customHeight="1">
      <c r="N581" s="579"/>
      <c r="O581" s="579"/>
      <c r="P581" s="579"/>
      <c r="Q581" s="579"/>
      <c r="R581" s="579"/>
      <c r="AA581" s="152"/>
      <c r="AB581" s="152"/>
      <c r="AC581" s="580"/>
      <c r="AD581" s="152"/>
      <c r="AE581" s="152"/>
      <c r="AF581" s="152"/>
      <c r="AG581" s="152"/>
      <c r="AH581" s="152"/>
      <c r="AI581" s="152"/>
    </row>
    <row r="582" ht="95.25" customHeight="1">
      <c r="N582" s="579"/>
      <c r="O582" s="579"/>
      <c r="P582" s="579"/>
      <c r="Q582" s="579"/>
      <c r="R582" s="579"/>
      <c r="AA582" s="152"/>
      <c r="AB582" s="152"/>
      <c r="AC582" s="580"/>
      <c r="AD582" s="152"/>
      <c r="AE582" s="152"/>
      <c r="AF582" s="152"/>
      <c r="AG582" s="152"/>
      <c r="AH582" s="152"/>
      <c r="AI582" s="152"/>
    </row>
    <row r="583" ht="95.25" customHeight="1">
      <c r="N583" s="579"/>
      <c r="O583" s="579"/>
      <c r="P583" s="579"/>
      <c r="Q583" s="579"/>
      <c r="R583" s="579"/>
      <c r="AA583" s="152"/>
      <c r="AB583" s="152"/>
      <c r="AC583" s="580"/>
      <c r="AD583" s="152"/>
      <c r="AE583" s="152"/>
      <c r="AF583" s="152"/>
      <c r="AG583" s="152"/>
      <c r="AH583" s="152"/>
      <c r="AI583" s="152"/>
    </row>
    <row r="584" ht="95.25" customHeight="1">
      <c r="N584" s="579"/>
      <c r="O584" s="579"/>
      <c r="P584" s="579"/>
      <c r="Q584" s="579"/>
      <c r="R584" s="579"/>
      <c r="AA584" s="152"/>
      <c r="AB584" s="152"/>
      <c r="AC584" s="580"/>
      <c r="AD584" s="152"/>
      <c r="AE584" s="152"/>
      <c r="AF584" s="152"/>
      <c r="AG584" s="152"/>
      <c r="AH584" s="152"/>
      <c r="AI584" s="152"/>
    </row>
    <row r="585" ht="95.25" customHeight="1">
      <c r="N585" s="579"/>
      <c r="O585" s="579"/>
      <c r="P585" s="579"/>
      <c r="Q585" s="579"/>
      <c r="R585" s="579"/>
      <c r="AA585" s="152"/>
      <c r="AB585" s="152"/>
      <c r="AC585" s="580"/>
      <c r="AD585" s="152"/>
      <c r="AE585" s="152"/>
      <c r="AF585" s="152"/>
      <c r="AG585" s="152"/>
      <c r="AH585" s="152"/>
      <c r="AI585" s="152"/>
    </row>
    <row r="586" ht="95.25" customHeight="1">
      <c r="N586" s="579"/>
      <c r="O586" s="579"/>
      <c r="P586" s="579"/>
      <c r="Q586" s="579"/>
      <c r="R586" s="579"/>
      <c r="AA586" s="152"/>
      <c r="AB586" s="152"/>
      <c r="AC586" s="580"/>
      <c r="AD586" s="152"/>
      <c r="AE586" s="152"/>
      <c r="AF586" s="152"/>
      <c r="AG586" s="152"/>
      <c r="AH586" s="152"/>
      <c r="AI586" s="152"/>
    </row>
    <row r="587" ht="95.25" customHeight="1">
      <c r="N587" s="579"/>
      <c r="O587" s="579"/>
      <c r="P587" s="579"/>
      <c r="Q587" s="579"/>
      <c r="R587" s="579"/>
      <c r="AA587" s="152"/>
      <c r="AB587" s="152"/>
      <c r="AC587" s="580"/>
      <c r="AD587" s="152"/>
      <c r="AE587" s="152"/>
      <c r="AF587" s="152"/>
      <c r="AG587" s="152"/>
      <c r="AH587" s="152"/>
      <c r="AI587" s="152"/>
    </row>
    <row r="588" ht="95.25" customHeight="1">
      <c r="N588" s="579"/>
      <c r="O588" s="579"/>
      <c r="P588" s="579"/>
      <c r="Q588" s="579"/>
      <c r="R588" s="579"/>
      <c r="AA588" s="152"/>
      <c r="AB588" s="152"/>
      <c r="AC588" s="580"/>
      <c r="AD588" s="152"/>
      <c r="AE588" s="152"/>
      <c r="AF588" s="152"/>
      <c r="AG588" s="152"/>
      <c r="AH588" s="152"/>
      <c r="AI588" s="152"/>
    </row>
    <row r="589" ht="95.25" customHeight="1">
      <c r="N589" s="579"/>
      <c r="O589" s="579"/>
      <c r="P589" s="579"/>
      <c r="Q589" s="579"/>
      <c r="R589" s="579"/>
      <c r="AA589" s="152"/>
      <c r="AB589" s="152"/>
      <c r="AC589" s="580"/>
      <c r="AD589" s="152"/>
      <c r="AE589" s="152"/>
      <c r="AF589" s="152"/>
      <c r="AG589" s="152"/>
      <c r="AH589" s="152"/>
      <c r="AI589" s="152"/>
    </row>
    <row r="590" ht="95.25" customHeight="1">
      <c r="N590" s="579"/>
      <c r="O590" s="579"/>
      <c r="P590" s="579"/>
      <c r="Q590" s="579"/>
      <c r="R590" s="579"/>
      <c r="AA590" s="152"/>
      <c r="AB590" s="152"/>
      <c r="AC590" s="580"/>
      <c r="AD590" s="152"/>
      <c r="AE590" s="152"/>
      <c r="AF590" s="152"/>
      <c r="AG590" s="152"/>
      <c r="AH590" s="152"/>
      <c r="AI590" s="152"/>
    </row>
    <row r="591" ht="95.25" customHeight="1">
      <c r="N591" s="579"/>
      <c r="O591" s="579"/>
      <c r="P591" s="579"/>
      <c r="Q591" s="579"/>
      <c r="R591" s="579"/>
      <c r="AA591" s="152"/>
      <c r="AB591" s="152"/>
      <c r="AC591" s="580"/>
      <c r="AD591" s="152"/>
      <c r="AE591" s="152"/>
      <c r="AF591" s="152"/>
      <c r="AG591" s="152"/>
      <c r="AH591" s="152"/>
      <c r="AI591" s="152"/>
    </row>
    <row r="592" ht="95.25" customHeight="1">
      <c r="N592" s="579"/>
      <c r="O592" s="579"/>
      <c r="P592" s="579"/>
      <c r="Q592" s="579"/>
      <c r="R592" s="579"/>
      <c r="AA592" s="152"/>
      <c r="AB592" s="152"/>
      <c r="AC592" s="580"/>
      <c r="AD592" s="152"/>
      <c r="AE592" s="152"/>
      <c r="AF592" s="152"/>
      <c r="AG592" s="152"/>
      <c r="AH592" s="152"/>
      <c r="AI592" s="152"/>
    </row>
    <row r="593" ht="95.25" customHeight="1">
      <c r="N593" s="579"/>
      <c r="O593" s="579"/>
      <c r="P593" s="579"/>
      <c r="Q593" s="579"/>
      <c r="R593" s="579"/>
      <c r="AA593" s="152"/>
      <c r="AB593" s="152"/>
      <c r="AC593" s="580"/>
      <c r="AD593" s="152"/>
      <c r="AE593" s="152"/>
      <c r="AF593" s="152"/>
      <c r="AG593" s="152"/>
      <c r="AH593" s="152"/>
      <c r="AI593" s="152"/>
    </row>
    <row r="594" ht="95.25" customHeight="1">
      <c r="N594" s="579"/>
      <c r="O594" s="579"/>
      <c r="P594" s="579"/>
      <c r="Q594" s="579"/>
      <c r="R594" s="579"/>
      <c r="AA594" s="152"/>
      <c r="AB594" s="152"/>
      <c r="AC594" s="580"/>
      <c r="AD594" s="152"/>
      <c r="AE594" s="152"/>
      <c r="AF594" s="152"/>
      <c r="AG594" s="152"/>
      <c r="AH594" s="152"/>
      <c r="AI594" s="152"/>
    </row>
    <row r="595" ht="95.25" customHeight="1">
      <c r="N595" s="579"/>
      <c r="O595" s="579"/>
      <c r="P595" s="579"/>
      <c r="Q595" s="579"/>
      <c r="R595" s="579"/>
      <c r="AA595" s="152"/>
      <c r="AB595" s="152"/>
      <c r="AC595" s="580"/>
      <c r="AD595" s="152"/>
      <c r="AE595" s="152"/>
      <c r="AF595" s="152"/>
      <c r="AG595" s="152"/>
      <c r="AH595" s="152"/>
      <c r="AI595" s="152"/>
    </row>
    <row r="596" ht="95.25" customHeight="1">
      <c r="N596" s="579"/>
      <c r="O596" s="579"/>
      <c r="P596" s="579"/>
      <c r="Q596" s="579"/>
      <c r="R596" s="579"/>
      <c r="AA596" s="152"/>
      <c r="AB596" s="152"/>
      <c r="AC596" s="580"/>
      <c r="AD596" s="152"/>
      <c r="AE596" s="152"/>
      <c r="AF596" s="152"/>
      <c r="AG596" s="152"/>
      <c r="AH596" s="152"/>
      <c r="AI596" s="152"/>
    </row>
    <row r="597" ht="95.25" customHeight="1">
      <c r="N597" s="579"/>
      <c r="O597" s="579"/>
      <c r="P597" s="579"/>
      <c r="Q597" s="579"/>
      <c r="R597" s="579"/>
      <c r="AA597" s="152"/>
      <c r="AB597" s="152"/>
      <c r="AC597" s="580"/>
      <c r="AD597" s="152"/>
      <c r="AE597" s="152"/>
      <c r="AF597" s="152"/>
      <c r="AG597" s="152"/>
      <c r="AH597" s="152"/>
      <c r="AI597" s="152"/>
    </row>
    <row r="598" ht="95.25" customHeight="1">
      <c r="N598" s="579"/>
      <c r="O598" s="579"/>
      <c r="P598" s="579"/>
      <c r="Q598" s="579"/>
      <c r="R598" s="579"/>
      <c r="AA598" s="152"/>
      <c r="AB598" s="152"/>
      <c r="AC598" s="580"/>
      <c r="AD598" s="152"/>
      <c r="AE598" s="152"/>
      <c r="AF598" s="152"/>
      <c r="AG598" s="152"/>
      <c r="AH598" s="152"/>
      <c r="AI598" s="152"/>
    </row>
    <row r="599" ht="95.25" customHeight="1">
      <c r="N599" s="579"/>
      <c r="O599" s="579"/>
      <c r="P599" s="579"/>
      <c r="Q599" s="579"/>
      <c r="R599" s="579"/>
      <c r="AA599" s="152"/>
      <c r="AB599" s="152"/>
      <c r="AC599" s="580"/>
      <c r="AD599" s="152"/>
      <c r="AE599" s="152"/>
      <c r="AF599" s="152"/>
      <c r="AG599" s="152"/>
      <c r="AH599" s="152"/>
      <c r="AI599" s="152"/>
    </row>
    <row r="600" ht="95.25" customHeight="1">
      <c r="N600" s="579"/>
      <c r="O600" s="579"/>
      <c r="P600" s="579"/>
      <c r="Q600" s="579"/>
      <c r="R600" s="579"/>
      <c r="AA600" s="152"/>
      <c r="AB600" s="152"/>
      <c r="AC600" s="580"/>
      <c r="AD600" s="152"/>
      <c r="AE600" s="152"/>
      <c r="AF600" s="152"/>
      <c r="AG600" s="152"/>
      <c r="AH600" s="152"/>
      <c r="AI600" s="152"/>
    </row>
    <row r="601" ht="95.25" customHeight="1">
      <c r="N601" s="579"/>
      <c r="O601" s="579"/>
      <c r="P601" s="579"/>
      <c r="Q601" s="579"/>
      <c r="R601" s="579"/>
      <c r="AA601" s="152"/>
      <c r="AB601" s="152"/>
      <c r="AC601" s="580"/>
      <c r="AD601" s="152"/>
      <c r="AE601" s="152"/>
      <c r="AF601" s="152"/>
      <c r="AG601" s="152"/>
      <c r="AH601" s="152"/>
      <c r="AI601" s="152"/>
    </row>
    <row r="602" ht="95.25" customHeight="1">
      <c r="N602" s="579"/>
      <c r="O602" s="579"/>
      <c r="P602" s="579"/>
      <c r="Q602" s="579"/>
      <c r="R602" s="579"/>
      <c r="AA602" s="152"/>
      <c r="AB602" s="152"/>
      <c r="AC602" s="580"/>
      <c r="AD602" s="152"/>
      <c r="AE602" s="152"/>
      <c r="AF602" s="152"/>
      <c r="AG602" s="152"/>
      <c r="AH602" s="152"/>
      <c r="AI602" s="152"/>
    </row>
    <row r="603" ht="95.25" customHeight="1">
      <c r="N603" s="579"/>
      <c r="O603" s="579"/>
      <c r="P603" s="579"/>
      <c r="Q603" s="579"/>
      <c r="R603" s="579"/>
      <c r="AA603" s="152"/>
      <c r="AB603" s="152"/>
      <c r="AC603" s="580"/>
      <c r="AD603" s="152"/>
      <c r="AE603" s="152"/>
      <c r="AF603" s="152"/>
      <c r="AG603" s="152"/>
      <c r="AH603" s="152"/>
      <c r="AI603" s="152"/>
    </row>
    <row r="604" ht="95.25" customHeight="1">
      <c r="N604" s="579"/>
      <c r="O604" s="579"/>
      <c r="P604" s="579"/>
      <c r="Q604" s="579"/>
      <c r="R604" s="579"/>
      <c r="AA604" s="152"/>
      <c r="AB604" s="152"/>
      <c r="AC604" s="580"/>
      <c r="AD604" s="152"/>
      <c r="AE604" s="152"/>
      <c r="AF604" s="152"/>
      <c r="AG604" s="152"/>
      <c r="AH604" s="152"/>
      <c r="AI604" s="152"/>
    </row>
    <row r="605" ht="95.25" customHeight="1">
      <c r="N605" s="579"/>
      <c r="O605" s="579"/>
      <c r="P605" s="579"/>
      <c r="Q605" s="579"/>
      <c r="R605" s="579"/>
      <c r="AA605" s="152"/>
      <c r="AB605" s="152"/>
      <c r="AC605" s="580"/>
      <c r="AD605" s="152"/>
      <c r="AE605" s="152"/>
      <c r="AF605" s="152"/>
      <c r="AG605" s="152"/>
      <c r="AH605" s="152"/>
      <c r="AI605" s="152"/>
    </row>
    <row r="606" ht="95.25" customHeight="1">
      <c r="N606" s="579"/>
      <c r="O606" s="579"/>
      <c r="P606" s="579"/>
      <c r="Q606" s="579"/>
      <c r="R606" s="579"/>
      <c r="AA606" s="152"/>
      <c r="AB606" s="152"/>
      <c r="AC606" s="580"/>
      <c r="AD606" s="152"/>
      <c r="AE606" s="152"/>
      <c r="AF606" s="152"/>
      <c r="AG606" s="152"/>
      <c r="AH606" s="152"/>
      <c r="AI606" s="152"/>
    </row>
    <row r="607" ht="95.25" customHeight="1">
      <c r="N607" s="579"/>
      <c r="O607" s="579"/>
      <c r="P607" s="579"/>
      <c r="Q607" s="579"/>
      <c r="R607" s="579"/>
      <c r="AA607" s="152"/>
      <c r="AB607" s="152"/>
      <c r="AC607" s="580"/>
      <c r="AD607" s="152"/>
      <c r="AE607" s="152"/>
      <c r="AF607" s="152"/>
      <c r="AG607" s="152"/>
      <c r="AH607" s="152"/>
      <c r="AI607" s="152"/>
    </row>
    <row r="608" ht="95.25" customHeight="1">
      <c r="N608" s="579"/>
      <c r="O608" s="579"/>
      <c r="P608" s="579"/>
      <c r="Q608" s="579"/>
      <c r="R608" s="579"/>
      <c r="AA608" s="152"/>
      <c r="AB608" s="152"/>
      <c r="AC608" s="580"/>
      <c r="AD608" s="152"/>
      <c r="AE608" s="152"/>
      <c r="AF608" s="152"/>
      <c r="AG608" s="152"/>
      <c r="AH608" s="152"/>
      <c r="AI608" s="152"/>
    </row>
    <row r="609" ht="95.25" customHeight="1">
      <c r="N609" s="579"/>
      <c r="O609" s="579"/>
      <c r="P609" s="579"/>
      <c r="Q609" s="579"/>
      <c r="R609" s="579"/>
      <c r="AA609" s="152"/>
      <c r="AB609" s="152"/>
      <c r="AC609" s="580"/>
      <c r="AD609" s="152"/>
      <c r="AE609" s="152"/>
      <c r="AF609" s="152"/>
      <c r="AG609" s="152"/>
      <c r="AH609" s="152"/>
      <c r="AI609" s="152"/>
    </row>
    <row r="610" ht="95.25" customHeight="1">
      <c r="N610" s="579"/>
      <c r="O610" s="579"/>
      <c r="P610" s="579"/>
      <c r="Q610" s="579"/>
      <c r="R610" s="579"/>
      <c r="AA610" s="152"/>
      <c r="AB610" s="152"/>
      <c r="AC610" s="580"/>
      <c r="AD610" s="152"/>
      <c r="AE610" s="152"/>
      <c r="AF610" s="152"/>
      <c r="AG610" s="152"/>
      <c r="AH610" s="152"/>
      <c r="AI610" s="152"/>
    </row>
    <row r="611" ht="95.25" customHeight="1">
      <c r="N611" s="579"/>
      <c r="O611" s="579"/>
      <c r="P611" s="579"/>
      <c r="Q611" s="579"/>
      <c r="R611" s="579"/>
      <c r="AA611" s="152"/>
      <c r="AB611" s="152"/>
      <c r="AC611" s="580"/>
      <c r="AD611" s="152"/>
      <c r="AE611" s="152"/>
      <c r="AF611" s="152"/>
      <c r="AG611" s="152"/>
      <c r="AH611" s="152"/>
      <c r="AI611" s="152"/>
    </row>
    <row r="612" ht="95.25" customHeight="1">
      <c r="N612" s="579"/>
      <c r="O612" s="579"/>
      <c r="P612" s="579"/>
      <c r="Q612" s="579"/>
      <c r="R612" s="579"/>
      <c r="AA612" s="152"/>
      <c r="AB612" s="152"/>
      <c r="AC612" s="580"/>
      <c r="AD612" s="152"/>
      <c r="AE612" s="152"/>
      <c r="AF612" s="152"/>
      <c r="AG612" s="152"/>
      <c r="AH612" s="152"/>
      <c r="AI612" s="152"/>
    </row>
    <row r="613" ht="95.25" customHeight="1">
      <c r="N613" s="579"/>
      <c r="O613" s="579"/>
      <c r="P613" s="579"/>
      <c r="Q613" s="579"/>
      <c r="R613" s="579"/>
      <c r="AA613" s="152"/>
      <c r="AB613" s="152"/>
      <c r="AC613" s="580"/>
      <c r="AD613" s="152"/>
      <c r="AE613" s="152"/>
      <c r="AF613" s="152"/>
      <c r="AG613" s="152"/>
      <c r="AH613" s="152"/>
      <c r="AI613" s="152"/>
    </row>
    <row r="614" ht="95.25" customHeight="1">
      <c r="N614" s="579"/>
      <c r="O614" s="579"/>
      <c r="P614" s="579"/>
      <c r="Q614" s="579"/>
      <c r="R614" s="579"/>
      <c r="AA614" s="152"/>
      <c r="AB614" s="152"/>
      <c r="AC614" s="580"/>
      <c r="AD614" s="152"/>
      <c r="AE614" s="152"/>
      <c r="AF614" s="152"/>
      <c r="AG614" s="152"/>
      <c r="AH614" s="152"/>
      <c r="AI614" s="152"/>
    </row>
    <row r="615" ht="95.25" customHeight="1">
      <c r="N615" s="579"/>
      <c r="O615" s="579"/>
      <c r="P615" s="579"/>
      <c r="Q615" s="579"/>
      <c r="R615" s="579"/>
      <c r="AA615" s="152"/>
      <c r="AB615" s="152"/>
      <c r="AC615" s="580"/>
      <c r="AD615" s="152"/>
      <c r="AE615" s="152"/>
      <c r="AF615" s="152"/>
      <c r="AG615" s="152"/>
      <c r="AH615" s="152"/>
      <c r="AI615" s="152"/>
    </row>
    <row r="616" ht="95.25" customHeight="1">
      <c r="N616" s="579"/>
      <c r="O616" s="579"/>
      <c r="P616" s="579"/>
      <c r="Q616" s="579"/>
      <c r="R616" s="579"/>
      <c r="AA616" s="152"/>
      <c r="AB616" s="152"/>
      <c r="AC616" s="580"/>
      <c r="AD616" s="152"/>
      <c r="AE616" s="152"/>
      <c r="AF616" s="152"/>
      <c r="AG616" s="152"/>
      <c r="AH616" s="152"/>
      <c r="AI616" s="152"/>
    </row>
    <row r="617" ht="95.25" customHeight="1">
      <c r="N617" s="579"/>
      <c r="O617" s="579"/>
      <c r="P617" s="579"/>
      <c r="Q617" s="579"/>
      <c r="R617" s="579"/>
      <c r="AA617" s="152"/>
      <c r="AB617" s="152"/>
      <c r="AC617" s="580"/>
      <c r="AD617" s="152"/>
      <c r="AE617" s="152"/>
      <c r="AF617" s="152"/>
      <c r="AG617" s="152"/>
      <c r="AH617" s="152"/>
      <c r="AI617" s="152"/>
    </row>
    <row r="618" ht="95.25" customHeight="1">
      <c r="N618" s="579"/>
      <c r="O618" s="579"/>
      <c r="P618" s="579"/>
      <c r="Q618" s="579"/>
      <c r="R618" s="579"/>
      <c r="AA618" s="152"/>
      <c r="AB618" s="152"/>
      <c r="AC618" s="580"/>
      <c r="AD618" s="152"/>
      <c r="AE618" s="152"/>
      <c r="AF618" s="152"/>
      <c r="AG618" s="152"/>
      <c r="AH618" s="152"/>
      <c r="AI618" s="152"/>
    </row>
    <row r="619" ht="95.25" customHeight="1">
      <c r="N619" s="579"/>
      <c r="O619" s="579"/>
      <c r="P619" s="579"/>
      <c r="Q619" s="579"/>
      <c r="R619" s="579"/>
      <c r="AA619" s="152"/>
      <c r="AB619" s="152"/>
      <c r="AC619" s="580"/>
      <c r="AD619" s="152"/>
      <c r="AE619" s="152"/>
      <c r="AF619" s="152"/>
      <c r="AG619" s="152"/>
      <c r="AH619" s="152"/>
      <c r="AI619" s="152"/>
    </row>
    <row r="620" ht="95.25" customHeight="1">
      <c r="N620" s="579"/>
      <c r="O620" s="579"/>
      <c r="P620" s="579"/>
      <c r="Q620" s="579"/>
      <c r="R620" s="579"/>
      <c r="AA620" s="152"/>
      <c r="AB620" s="152"/>
      <c r="AC620" s="580"/>
      <c r="AD620" s="152"/>
      <c r="AE620" s="152"/>
      <c r="AF620" s="152"/>
      <c r="AG620" s="152"/>
      <c r="AH620" s="152"/>
      <c r="AI620" s="152"/>
    </row>
    <row r="621" ht="95.25" customHeight="1">
      <c r="N621" s="579"/>
      <c r="O621" s="579"/>
      <c r="P621" s="579"/>
      <c r="Q621" s="579"/>
      <c r="R621" s="579"/>
      <c r="AA621" s="152"/>
      <c r="AB621" s="152"/>
      <c r="AC621" s="580"/>
      <c r="AD621" s="152"/>
      <c r="AE621" s="152"/>
      <c r="AF621" s="152"/>
      <c r="AG621" s="152"/>
      <c r="AH621" s="152"/>
      <c r="AI621" s="152"/>
    </row>
    <row r="622" ht="95.25" customHeight="1">
      <c r="N622" s="579"/>
      <c r="O622" s="579"/>
      <c r="P622" s="579"/>
      <c r="Q622" s="579"/>
      <c r="R622" s="579"/>
      <c r="AA622" s="152"/>
      <c r="AB622" s="152"/>
      <c r="AC622" s="580"/>
      <c r="AD622" s="152"/>
      <c r="AE622" s="152"/>
      <c r="AF622" s="152"/>
      <c r="AG622" s="152"/>
      <c r="AH622" s="152"/>
      <c r="AI622" s="152"/>
    </row>
    <row r="623" ht="95.25" customHeight="1">
      <c r="N623" s="579"/>
      <c r="O623" s="579"/>
      <c r="P623" s="579"/>
      <c r="Q623" s="579"/>
      <c r="R623" s="579"/>
      <c r="AA623" s="152"/>
      <c r="AB623" s="152"/>
      <c r="AC623" s="580"/>
      <c r="AD623" s="152"/>
      <c r="AE623" s="152"/>
      <c r="AF623" s="152"/>
      <c r="AG623" s="152"/>
      <c r="AH623" s="152"/>
      <c r="AI623" s="152"/>
    </row>
    <row r="624" ht="95.25" customHeight="1">
      <c r="N624" s="579"/>
      <c r="O624" s="579"/>
      <c r="P624" s="579"/>
      <c r="Q624" s="579"/>
      <c r="R624" s="579"/>
      <c r="AA624" s="152"/>
      <c r="AB624" s="152"/>
      <c r="AC624" s="580"/>
      <c r="AD624" s="152"/>
      <c r="AE624" s="152"/>
      <c r="AF624" s="152"/>
      <c r="AG624" s="152"/>
      <c r="AH624" s="152"/>
      <c r="AI624" s="152"/>
    </row>
    <row r="625" ht="95.25" customHeight="1">
      <c r="N625" s="579"/>
      <c r="O625" s="579"/>
      <c r="P625" s="579"/>
      <c r="Q625" s="579"/>
      <c r="R625" s="579"/>
      <c r="AA625" s="152"/>
      <c r="AB625" s="152"/>
      <c r="AC625" s="580"/>
      <c r="AD625" s="152"/>
      <c r="AE625" s="152"/>
      <c r="AF625" s="152"/>
      <c r="AG625" s="152"/>
      <c r="AH625" s="152"/>
      <c r="AI625" s="152"/>
    </row>
    <row r="626" ht="95.25" customHeight="1">
      <c r="N626" s="579"/>
      <c r="O626" s="579"/>
      <c r="P626" s="579"/>
      <c r="Q626" s="579"/>
      <c r="R626" s="579"/>
      <c r="AA626" s="152"/>
      <c r="AB626" s="152"/>
      <c r="AC626" s="580"/>
      <c r="AD626" s="152"/>
      <c r="AE626" s="152"/>
      <c r="AF626" s="152"/>
      <c r="AG626" s="152"/>
      <c r="AH626" s="152"/>
      <c r="AI626" s="152"/>
    </row>
    <row r="627" ht="95.25" customHeight="1">
      <c r="N627" s="579"/>
      <c r="O627" s="579"/>
      <c r="P627" s="579"/>
      <c r="Q627" s="579"/>
      <c r="R627" s="579"/>
      <c r="AA627" s="152"/>
      <c r="AB627" s="152"/>
      <c r="AC627" s="580"/>
      <c r="AD627" s="152"/>
      <c r="AE627" s="152"/>
      <c r="AF627" s="152"/>
      <c r="AG627" s="152"/>
      <c r="AH627" s="152"/>
      <c r="AI627" s="152"/>
    </row>
    <row r="628" ht="95.25" customHeight="1">
      <c r="N628" s="579"/>
      <c r="O628" s="579"/>
      <c r="P628" s="579"/>
      <c r="Q628" s="579"/>
      <c r="R628" s="579"/>
      <c r="AA628" s="152"/>
      <c r="AB628" s="152"/>
      <c r="AC628" s="580"/>
      <c r="AD628" s="152"/>
      <c r="AE628" s="152"/>
      <c r="AF628" s="152"/>
      <c r="AG628" s="152"/>
      <c r="AH628" s="152"/>
      <c r="AI628" s="152"/>
    </row>
    <row r="629" ht="95.25" customHeight="1">
      <c r="N629" s="579"/>
      <c r="O629" s="579"/>
      <c r="P629" s="579"/>
      <c r="Q629" s="579"/>
      <c r="R629" s="579"/>
      <c r="AA629" s="152"/>
      <c r="AB629" s="152"/>
      <c r="AC629" s="580"/>
      <c r="AD629" s="152"/>
      <c r="AE629" s="152"/>
      <c r="AF629" s="152"/>
      <c r="AG629" s="152"/>
      <c r="AH629" s="152"/>
      <c r="AI629" s="152"/>
    </row>
    <row r="630" ht="95.25" customHeight="1">
      <c r="N630" s="579"/>
      <c r="O630" s="579"/>
      <c r="P630" s="579"/>
      <c r="Q630" s="579"/>
      <c r="R630" s="579"/>
      <c r="AA630" s="152"/>
      <c r="AB630" s="152"/>
      <c r="AC630" s="580"/>
      <c r="AD630" s="152"/>
      <c r="AE630" s="152"/>
      <c r="AF630" s="152"/>
      <c r="AG630" s="152"/>
      <c r="AH630" s="152"/>
      <c r="AI630" s="152"/>
    </row>
    <row r="631" ht="95.25" customHeight="1">
      <c r="N631" s="579"/>
      <c r="O631" s="579"/>
      <c r="P631" s="579"/>
      <c r="Q631" s="579"/>
      <c r="R631" s="579"/>
      <c r="AA631" s="152"/>
      <c r="AB631" s="152"/>
      <c r="AC631" s="580"/>
      <c r="AD631" s="152"/>
      <c r="AE631" s="152"/>
      <c r="AF631" s="152"/>
      <c r="AG631" s="152"/>
      <c r="AH631" s="152"/>
      <c r="AI631" s="152"/>
    </row>
    <row r="632" ht="95.25" customHeight="1">
      <c r="N632" s="579"/>
      <c r="O632" s="579"/>
      <c r="P632" s="579"/>
      <c r="Q632" s="579"/>
      <c r="R632" s="579"/>
      <c r="AA632" s="152"/>
      <c r="AB632" s="152"/>
      <c r="AC632" s="580"/>
      <c r="AD632" s="152"/>
      <c r="AE632" s="152"/>
      <c r="AF632" s="152"/>
      <c r="AG632" s="152"/>
      <c r="AH632" s="152"/>
      <c r="AI632" s="152"/>
    </row>
    <row r="633" ht="95.25" customHeight="1">
      <c r="N633" s="579"/>
      <c r="O633" s="579"/>
      <c r="P633" s="579"/>
      <c r="Q633" s="579"/>
      <c r="R633" s="579"/>
      <c r="AA633" s="152"/>
      <c r="AB633" s="152"/>
      <c r="AC633" s="580"/>
      <c r="AD633" s="152"/>
      <c r="AE633" s="152"/>
      <c r="AF633" s="152"/>
      <c r="AG633" s="152"/>
      <c r="AH633" s="152"/>
      <c r="AI633" s="152"/>
    </row>
    <row r="634" ht="95.25" customHeight="1">
      <c r="N634" s="579"/>
      <c r="O634" s="579"/>
      <c r="P634" s="579"/>
      <c r="Q634" s="579"/>
      <c r="R634" s="579"/>
      <c r="AA634" s="152"/>
      <c r="AB634" s="152"/>
      <c r="AC634" s="580"/>
      <c r="AD634" s="152"/>
      <c r="AE634" s="152"/>
      <c r="AF634" s="152"/>
      <c r="AG634" s="152"/>
      <c r="AH634" s="152"/>
      <c r="AI634" s="152"/>
    </row>
    <row r="635" ht="95.25" customHeight="1">
      <c r="N635" s="579"/>
      <c r="O635" s="579"/>
      <c r="P635" s="579"/>
      <c r="Q635" s="579"/>
      <c r="R635" s="579"/>
      <c r="AA635" s="152"/>
      <c r="AB635" s="152"/>
      <c r="AC635" s="580"/>
      <c r="AD635" s="152"/>
      <c r="AE635" s="152"/>
      <c r="AF635" s="152"/>
      <c r="AG635" s="152"/>
      <c r="AH635" s="152"/>
      <c r="AI635" s="152"/>
    </row>
    <row r="636" ht="95.25" customHeight="1">
      <c r="N636" s="579"/>
      <c r="O636" s="579"/>
      <c r="P636" s="579"/>
      <c r="Q636" s="579"/>
      <c r="R636" s="579"/>
      <c r="AA636" s="152"/>
      <c r="AB636" s="152"/>
      <c r="AC636" s="580"/>
      <c r="AD636" s="152"/>
      <c r="AE636" s="152"/>
      <c r="AF636" s="152"/>
      <c r="AG636" s="152"/>
      <c r="AH636" s="152"/>
      <c r="AI636" s="152"/>
    </row>
    <row r="637" ht="95.25" customHeight="1">
      <c r="N637" s="579"/>
      <c r="O637" s="579"/>
      <c r="P637" s="579"/>
      <c r="Q637" s="579"/>
      <c r="R637" s="579"/>
      <c r="AA637" s="152"/>
      <c r="AB637" s="152"/>
      <c r="AC637" s="580"/>
      <c r="AD637" s="152"/>
      <c r="AE637" s="152"/>
      <c r="AF637" s="152"/>
      <c r="AG637" s="152"/>
      <c r="AH637" s="152"/>
      <c r="AI637" s="152"/>
    </row>
    <row r="638" ht="95.25" customHeight="1">
      <c r="N638" s="579"/>
      <c r="O638" s="579"/>
      <c r="P638" s="579"/>
      <c r="Q638" s="579"/>
      <c r="R638" s="579"/>
      <c r="AA638" s="152"/>
      <c r="AB638" s="152"/>
      <c r="AC638" s="580"/>
      <c r="AD638" s="152"/>
      <c r="AE638" s="152"/>
      <c r="AF638" s="152"/>
      <c r="AG638" s="152"/>
      <c r="AH638" s="152"/>
      <c r="AI638" s="152"/>
    </row>
    <row r="639" ht="95.25" customHeight="1">
      <c r="N639" s="579"/>
      <c r="O639" s="579"/>
      <c r="P639" s="579"/>
      <c r="Q639" s="579"/>
      <c r="R639" s="579"/>
      <c r="AA639" s="152"/>
      <c r="AB639" s="152"/>
      <c r="AC639" s="580"/>
      <c r="AD639" s="152"/>
      <c r="AE639" s="152"/>
      <c r="AF639" s="152"/>
      <c r="AG639" s="152"/>
      <c r="AH639" s="152"/>
      <c r="AI639" s="152"/>
    </row>
    <row r="640" ht="95.25" customHeight="1">
      <c r="N640" s="579"/>
      <c r="O640" s="579"/>
      <c r="P640" s="579"/>
      <c r="Q640" s="579"/>
      <c r="R640" s="579"/>
      <c r="AA640" s="152"/>
      <c r="AB640" s="152"/>
      <c r="AC640" s="580"/>
      <c r="AD640" s="152"/>
      <c r="AE640" s="152"/>
      <c r="AF640" s="152"/>
      <c r="AG640" s="152"/>
      <c r="AH640" s="152"/>
      <c r="AI640" s="152"/>
    </row>
    <row r="641" ht="95.25" customHeight="1">
      <c r="N641" s="579"/>
      <c r="O641" s="579"/>
      <c r="P641" s="579"/>
      <c r="Q641" s="579"/>
      <c r="R641" s="579"/>
      <c r="AA641" s="152"/>
      <c r="AB641" s="152"/>
      <c r="AC641" s="580"/>
      <c r="AD641" s="152"/>
      <c r="AE641" s="152"/>
      <c r="AF641" s="152"/>
      <c r="AG641" s="152"/>
      <c r="AH641" s="152"/>
      <c r="AI641" s="152"/>
    </row>
    <row r="642" ht="95.25" customHeight="1">
      <c r="N642" s="579"/>
      <c r="O642" s="579"/>
      <c r="P642" s="579"/>
      <c r="Q642" s="579"/>
      <c r="R642" s="579"/>
      <c r="AA642" s="152"/>
      <c r="AB642" s="152"/>
      <c r="AC642" s="580"/>
      <c r="AD642" s="152"/>
      <c r="AE642" s="152"/>
      <c r="AF642" s="152"/>
      <c r="AG642" s="152"/>
      <c r="AH642" s="152"/>
      <c r="AI642" s="152"/>
    </row>
    <row r="643" ht="95.25" customHeight="1">
      <c r="N643" s="579"/>
      <c r="O643" s="579"/>
      <c r="P643" s="579"/>
      <c r="Q643" s="579"/>
      <c r="R643" s="579"/>
      <c r="AA643" s="152"/>
      <c r="AB643" s="152"/>
      <c r="AC643" s="580"/>
      <c r="AD643" s="152"/>
      <c r="AE643" s="152"/>
      <c r="AF643" s="152"/>
      <c r="AG643" s="152"/>
      <c r="AH643" s="152"/>
      <c r="AI643" s="152"/>
    </row>
    <row r="644" ht="95.25" customHeight="1">
      <c r="N644" s="579"/>
      <c r="O644" s="579"/>
      <c r="P644" s="579"/>
      <c r="Q644" s="579"/>
      <c r="R644" s="579"/>
      <c r="AA644" s="152"/>
      <c r="AB644" s="152"/>
      <c r="AC644" s="580"/>
      <c r="AD644" s="152"/>
      <c r="AE644" s="152"/>
      <c r="AF644" s="152"/>
      <c r="AG644" s="152"/>
      <c r="AH644" s="152"/>
      <c r="AI644" s="152"/>
    </row>
    <row r="645" ht="95.25" customHeight="1">
      <c r="N645" s="579"/>
      <c r="O645" s="579"/>
      <c r="P645" s="579"/>
      <c r="Q645" s="579"/>
      <c r="R645" s="579"/>
      <c r="AA645" s="152"/>
      <c r="AB645" s="152"/>
      <c r="AC645" s="580"/>
      <c r="AD645" s="152"/>
      <c r="AE645" s="152"/>
      <c r="AF645" s="152"/>
      <c r="AG645" s="152"/>
      <c r="AH645" s="152"/>
      <c r="AI645" s="152"/>
    </row>
    <row r="646" ht="95.25" customHeight="1">
      <c r="N646" s="579"/>
      <c r="O646" s="579"/>
      <c r="P646" s="579"/>
      <c r="Q646" s="579"/>
      <c r="R646" s="579"/>
      <c r="AA646" s="152"/>
      <c r="AB646" s="152"/>
      <c r="AC646" s="580"/>
      <c r="AD646" s="152"/>
      <c r="AE646" s="152"/>
      <c r="AF646" s="152"/>
      <c r="AG646" s="152"/>
      <c r="AH646" s="152"/>
      <c r="AI646" s="152"/>
    </row>
    <row r="647" ht="95.25" customHeight="1">
      <c r="N647" s="579"/>
      <c r="O647" s="579"/>
      <c r="P647" s="579"/>
      <c r="Q647" s="579"/>
      <c r="R647" s="579"/>
      <c r="AA647" s="152"/>
      <c r="AB647" s="152"/>
      <c r="AC647" s="580"/>
      <c r="AD647" s="152"/>
      <c r="AE647" s="152"/>
      <c r="AF647" s="152"/>
      <c r="AG647" s="152"/>
      <c r="AH647" s="152"/>
      <c r="AI647" s="152"/>
    </row>
    <row r="648" ht="95.25" customHeight="1">
      <c r="N648" s="579"/>
      <c r="O648" s="579"/>
      <c r="P648" s="579"/>
      <c r="Q648" s="579"/>
      <c r="R648" s="579"/>
      <c r="AA648" s="152"/>
      <c r="AB648" s="152"/>
      <c r="AC648" s="580"/>
      <c r="AD648" s="152"/>
      <c r="AE648" s="152"/>
      <c r="AF648" s="152"/>
      <c r="AG648" s="152"/>
      <c r="AH648" s="152"/>
      <c r="AI648" s="152"/>
    </row>
    <row r="649" ht="95.25" customHeight="1">
      <c r="N649" s="579"/>
      <c r="O649" s="579"/>
      <c r="P649" s="579"/>
      <c r="Q649" s="579"/>
      <c r="R649" s="579"/>
      <c r="AA649" s="152"/>
      <c r="AB649" s="152"/>
      <c r="AC649" s="580"/>
      <c r="AD649" s="152"/>
      <c r="AE649" s="152"/>
      <c r="AF649" s="152"/>
      <c r="AG649" s="152"/>
      <c r="AH649" s="152"/>
      <c r="AI649" s="152"/>
    </row>
    <row r="650" ht="95.25" customHeight="1">
      <c r="N650" s="579"/>
      <c r="O650" s="579"/>
      <c r="P650" s="579"/>
      <c r="Q650" s="579"/>
      <c r="R650" s="579"/>
      <c r="AA650" s="152"/>
      <c r="AB650" s="152"/>
      <c r="AC650" s="580"/>
      <c r="AD650" s="152"/>
      <c r="AE650" s="152"/>
      <c r="AF650" s="152"/>
      <c r="AG650" s="152"/>
      <c r="AH650" s="152"/>
      <c r="AI650" s="152"/>
    </row>
    <row r="651" ht="95.25" customHeight="1">
      <c r="N651" s="579"/>
      <c r="O651" s="579"/>
      <c r="P651" s="579"/>
      <c r="Q651" s="579"/>
      <c r="R651" s="579"/>
      <c r="AA651" s="152"/>
      <c r="AB651" s="152"/>
      <c r="AC651" s="580"/>
      <c r="AD651" s="152"/>
      <c r="AE651" s="152"/>
      <c r="AF651" s="152"/>
      <c r="AG651" s="152"/>
      <c r="AH651" s="152"/>
      <c r="AI651" s="152"/>
    </row>
    <row r="652" ht="95.25" customHeight="1">
      <c r="N652" s="579"/>
      <c r="O652" s="579"/>
      <c r="P652" s="579"/>
      <c r="Q652" s="579"/>
      <c r="R652" s="579"/>
      <c r="AA652" s="152"/>
      <c r="AB652" s="152"/>
      <c r="AC652" s="580"/>
      <c r="AD652" s="152"/>
      <c r="AE652" s="152"/>
      <c r="AF652" s="152"/>
      <c r="AG652" s="152"/>
      <c r="AH652" s="152"/>
      <c r="AI652" s="152"/>
    </row>
    <row r="653" ht="95.25" customHeight="1">
      <c r="N653" s="579"/>
      <c r="O653" s="579"/>
      <c r="P653" s="579"/>
      <c r="Q653" s="579"/>
      <c r="R653" s="579"/>
      <c r="AA653" s="152"/>
      <c r="AB653" s="152"/>
      <c r="AC653" s="580"/>
      <c r="AD653" s="152"/>
      <c r="AE653" s="152"/>
      <c r="AF653" s="152"/>
      <c r="AG653" s="152"/>
      <c r="AH653" s="152"/>
      <c r="AI653" s="152"/>
    </row>
    <row r="654" ht="95.25" customHeight="1">
      <c r="N654" s="579"/>
      <c r="O654" s="579"/>
      <c r="P654" s="579"/>
      <c r="Q654" s="579"/>
      <c r="R654" s="579"/>
      <c r="AA654" s="152"/>
      <c r="AB654" s="152"/>
      <c r="AC654" s="580"/>
      <c r="AD654" s="152"/>
      <c r="AE654" s="152"/>
      <c r="AF654" s="152"/>
      <c r="AG654" s="152"/>
      <c r="AH654" s="152"/>
      <c r="AI654" s="152"/>
    </row>
    <row r="655" ht="95.25" customHeight="1">
      <c r="N655" s="579"/>
      <c r="O655" s="579"/>
      <c r="P655" s="579"/>
      <c r="Q655" s="579"/>
      <c r="R655" s="579"/>
      <c r="AA655" s="152"/>
      <c r="AB655" s="152"/>
      <c r="AC655" s="580"/>
      <c r="AD655" s="152"/>
      <c r="AE655" s="152"/>
      <c r="AF655" s="152"/>
      <c r="AG655" s="152"/>
      <c r="AH655" s="152"/>
      <c r="AI655" s="152"/>
    </row>
    <row r="656" ht="95.25" customHeight="1">
      <c r="N656" s="579"/>
      <c r="O656" s="579"/>
      <c r="P656" s="579"/>
      <c r="Q656" s="579"/>
      <c r="R656" s="579"/>
      <c r="AA656" s="152"/>
      <c r="AB656" s="152"/>
      <c r="AC656" s="580"/>
      <c r="AD656" s="152"/>
      <c r="AE656" s="152"/>
      <c r="AF656" s="152"/>
      <c r="AG656" s="152"/>
      <c r="AH656" s="152"/>
      <c r="AI656" s="152"/>
    </row>
    <row r="657" ht="95.25" customHeight="1">
      <c r="N657" s="579"/>
      <c r="O657" s="579"/>
      <c r="P657" s="579"/>
      <c r="Q657" s="579"/>
      <c r="R657" s="579"/>
      <c r="AA657" s="152"/>
      <c r="AB657" s="152"/>
      <c r="AC657" s="580"/>
      <c r="AD657" s="152"/>
      <c r="AE657" s="152"/>
      <c r="AF657" s="152"/>
      <c r="AG657" s="152"/>
      <c r="AH657" s="152"/>
      <c r="AI657" s="152"/>
    </row>
    <row r="658" ht="95.25" customHeight="1">
      <c r="N658" s="579"/>
      <c r="O658" s="579"/>
      <c r="P658" s="579"/>
      <c r="Q658" s="579"/>
      <c r="R658" s="579"/>
      <c r="AA658" s="152"/>
      <c r="AB658" s="152"/>
      <c r="AC658" s="580"/>
      <c r="AD658" s="152"/>
      <c r="AE658" s="152"/>
      <c r="AF658" s="152"/>
      <c r="AG658" s="152"/>
      <c r="AH658" s="152"/>
      <c r="AI658" s="152"/>
    </row>
    <row r="659" ht="95.25" customHeight="1">
      <c r="N659" s="579"/>
      <c r="O659" s="579"/>
      <c r="P659" s="579"/>
      <c r="Q659" s="579"/>
      <c r="R659" s="579"/>
      <c r="AA659" s="152"/>
      <c r="AB659" s="152"/>
      <c r="AC659" s="580"/>
      <c r="AD659" s="152"/>
      <c r="AE659" s="152"/>
      <c r="AF659" s="152"/>
      <c r="AG659" s="152"/>
      <c r="AH659" s="152"/>
      <c r="AI659" s="152"/>
    </row>
    <row r="660" ht="95.25" customHeight="1">
      <c r="N660" s="579"/>
      <c r="O660" s="579"/>
      <c r="P660" s="579"/>
      <c r="Q660" s="579"/>
      <c r="R660" s="579"/>
      <c r="AA660" s="152"/>
      <c r="AB660" s="152"/>
      <c r="AC660" s="580"/>
      <c r="AD660" s="152"/>
      <c r="AE660" s="152"/>
      <c r="AF660" s="152"/>
      <c r="AG660" s="152"/>
      <c r="AH660" s="152"/>
      <c r="AI660" s="152"/>
    </row>
    <row r="661" ht="95.25" customHeight="1">
      <c r="N661" s="579"/>
      <c r="O661" s="579"/>
      <c r="P661" s="579"/>
      <c r="Q661" s="579"/>
      <c r="R661" s="579"/>
      <c r="AA661" s="152"/>
      <c r="AB661" s="152"/>
      <c r="AC661" s="580"/>
      <c r="AD661" s="152"/>
      <c r="AE661" s="152"/>
      <c r="AF661" s="152"/>
      <c r="AG661" s="152"/>
      <c r="AH661" s="152"/>
      <c r="AI661" s="152"/>
    </row>
    <row r="662" ht="95.25" customHeight="1">
      <c r="N662" s="579"/>
      <c r="O662" s="579"/>
      <c r="P662" s="579"/>
      <c r="Q662" s="579"/>
      <c r="R662" s="579"/>
      <c r="AA662" s="152"/>
      <c r="AB662" s="152"/>
      <c r="AC662" s="580"/>
      <c r="AD662" s="152"/>
      <c r="AE662" s="152"/>
      <c r="AF662" s="152"/>
      <c r="AG662" s="152"/>
      <c r="AH662" s="152"/>
      <c r="AI662" s="152"/>
    </row>
    <row r="663" ht="95.25" customHeight="1">
      <c r="N663" s="579"/>
      <c r="O663" s="579"/>
      <c r="P663" s="579"/>
      <c r="Q663" s="579"/>
      <c r="R663" s="579"/>
      <c r="AA663" s="152"/>
      <c r="AB663" s="152"/>
      <c r="AC663" s="580"/>
      <c r="AD663" s="152"/>
      <c r="AE663" s="152"/>
      <c r="AF663" s="152"/>
      <c r="AG663" s="152"/>
      <c r="AH663" s="152"/>
      <c r="AI663" s="152"/>
    </row>
    <row r="664" ht="95.25" customHeight="1">
      <c r="N664" s="579"/>
      <c r="O664" s="579"/>
      <c r="P664" s="579"/>
      <c r="Q664" s="579"/>
      <c r="R664" s="579"/>
      <c r="AA664" s="152"/>
      <c r="AB664" s="152"/>
      <c r="AC664" s="580"/>
      <c r="AD664" s="152"/>
      <c r="AE664" s="152"/>
      <c r="AF664" s="152"/>
      <c r="AG664" s="152"/>
      <c r="AH664" s="152"/>
      <c r="AI664" s="152"/>
    </row>
    <row r="665" ht="95.25" customHeight="1">
      <c r="N665" s="579"/>
      <c r="O665" s="579"/>
      <c r="P665" s="579"/>
      <c r="Q665" s="579"/>
      <c r="R665" s="579"/>
      <c r="AA665" s="152"/>
      <c r="AB665" s="152"/>
      <c r="AC665" s="580"/>
      <c r="AD665" s="152"/>
      <c r="AE665" s="152"/>
      <c r="AF665" s="152"/>
      <c r="AG665" s="152"/>
      <c r="AH665" s="152"/>
      <c r="AI665" s="152"/>
    </row>
    <row r="666" ht="95.25" customHeight="1">
      <c r="N666" s="579"/>
      <c r="O666" s="579"/>
      <c r="P666" s="579"/>
      <c r="Q666" s="579"/>
      <c r="R666" s="579"/>
      <c r="AA666" s="152"/>
      <c r="AB666" s="152"/>
      <c r="AC666" s="580"/>
      <c r="AD666" s="152"/>
      <c r="AE666" s="152"/>
      <c r="AF666" s="152"/>
      <c r="AG666" s="152"/>
      <c r="AH666" s="152"/>
      <c r="AI666" s="152"/>
    </row>
    <row r="667" ht="95.25" customHeight="1">
      <c r="N667" s="579"/>
      <c r="O667" s="579"/>
      <c r="P667" s="579"/>
      <c r="Q667" s="579"/>
      <c r="R667" s="579"/>
      <c r="AA667" s="152"/>
      <c r="AB667" s="152"/>
      <c r="AC667" s="580"/>
      <c r="AD667" s="152"/>
      <c r="AE667" s="152"/>
      <c r="AF667" s="152"/>
      <c r="AG667" s="152"/>
      <c r="AH667" s="152"/>
      <c r="AI667" s="152"/>
    </row>
    <row r="668" ht="95.25" customHeight="1">
      <c r="N668" s="579"/>
      <c r="O668" s="579"/>
      <c r="P668" s="579"/>
      <c r="Q668" s="579"/>
      <c r="R668" s="579"/>
      <c r="AA668" s="152"/>
      <c r="AB668" s="152"/>
      <c r="AC668" s="580"/>
      <c r="AD668" s="152"/>
      <c r="AE668" s="152"/>
      <c r="AF668" s="152"/>
      <c r="AG668" s="152"/>
      <c r="AH668" s="152"/>
      <c r="AI668" s="152"/>
    </row>
    <row r="669" ht="95.25" customHeight="1">
      <c r="N669" s="579"/>
      <c r="O669" s="579"/>
      <c r="P669" s="579"/>
      <c r="Q669" s="579"/>
      <c r="R669" s="579"/>
      <c r="AA669" s="152"/>
      <c r="AB669" s="152"/>
      <c r="AC669" s="580"/>
      <c r="AD669" s="152"/>
      <c r="AE669" s="152"/>
      <c r="AF669" s="152"/>
      <c r="AG669" s="152"/>
      <c r="AH669" s="152"/>
      <c r="AI669" s="152"/>
    </row>
    <row r="670" ht="95.25" customHeight="1">
      <c r="N670" s="579"/>
      <c r="O670" s="579"/>
      <c r="P670" s="579"/>
      <c r="Q670" s="579"/>
      <c r="R670" s="579"/>
      <c r="AA670" s="152"/>
      <c r="AB670" s="152"/>
      <c r="AC670" s="580"/>
      <c r="AD670" s="152"/>
      <c r="AE670" s="152"/>
      <c r="AF670" s="152"/>
      <c r="AG670" s="152"/>
      <c r="AH670" s="152"/>
      <c r="AI670" s="152"/>
    </row>
    <row r="671" ht="95.25" customHeight="1">
      <c r="N671" s="579"/>
      <c r="O671" s="579"/>
      <c r="P671" s="579"/>
      <c r="Q671" s="579"/>
      <c r="R671" s="579"/>
      <c r="AA671" s="152"/>
      <c r="AB671" s="152"/>
      <c r="AC671" s="580"/>
      <c r="AD671" s="152"/>
      <c r="AE671" s="152"/>
      <c r="AF671" s="152"/>
      <c r="AG671" s="152"/>
      <c r="AH671" s="152"/>
      <c r="AI671" s="152"/>
    </row>
    <row r="672" ht="95.25" customHeight="1">
      <c r="N672" s="579"/>
      <c r="O672" s="579"/>
      <c r="P672" s="579"/>
      <c r="Q672" s="579"/>
      <c r="R672" s="579"/>
      <c r="AA672" s="152"/>
      <c r="AB672" s="152"/>
      <c r="AC672" s="580"/>
      <c r="AD672" s="152"/>
      <c r="AE672" s="152"/>
      <c r="AF672" s="152"/>
      <c r="AG672" s="152"/>
      <c r="AH672" s="152"/>
      <c r="AI672" s="152"/>
    </row>
    <row r="673" ht="95.25" customHeight="1">
      <c r="N673" s="579"/>
      <c r="O673" s="579"/>
      <c r="P673" s="579"/>
      <c r="Q673" s="579"/>
      <c r="R673" s="579"/>
      <c r="AA673" s="152"/>
      <c r="AB673" s="152"/>
      <c r="AC673" s="580"/>
      <c r="AD673" s="152"/>
      <c r="AE673" s="152"/>
      <c r="AF673" s="152"/>
      <c r="AG673" s="152"/>
      <c r="AH673" s="152"/>
      <c r="AI673" s="152"/>
    </row>
    <row r="674" ht="95.25" customHeight="1">
      <c r="N674" s="579"/>
      <c r="O674" s="579"/>
      <c r="P674" s="579"/>
      <c r="Q674" s="579"/>
      <c r="R674" s="579"/>
      <c r="AA674" s="152"/>
      <c r="AB674" s="152"/>
      <c r="AC674" s="580"/>
      <c r="AD674" s="152"/>
      <c r="AE674" s="152"/>
      <c r="AF674" s="152"/>
      <c r="AG674" s="152"/>
      <c r="AH674" s="152"/>
      <c r="AI674" s="152"/>
    </row>
    <row r="675" ht="95.25" customHeight="1">
      <c r="N675" s="579"/>
      <c r="O675" s="579"/>
      <c r="P675" s="579"/>
      <c r="Q675" s="579"/>
      <c r="R675" s="579"/>
      <c r="AA675" s="152"/>
      <c r="AB675" s="152"/>
      <c r="AC675" s="580"/>
      <c r="AD675" s="152"/>
      <c r="AE675" s="152"/>
      <c r="AF675" s="152"/>
      <c r="AG675" s="152"/>
      <c r="AH675" s="152"/>
      <c r="AI675" s="152"/>
    </row>
    <row r="676" ht="95.25" customHeight="1">
      <c r="N676" s="579"/>
      <c r="O676" s="579"/>
      <c r="P676" s="579"/>
      <c r="Q676" s="579"/>
      <c r="R676" s="579"/>
      <c r="AA676" s="152"/>
      <c r="AB676" s="152"/>
      <c r="AC676" s="580"/>
      <c r="AD676" s="152"/>
      <c r="AE676" s="152"/>
      <c r="AF676" s="152"/>
      <c r="AG676" s="152"/>
      <c r="AH676" s="152"/>
      <c r="AI676" s="152"/>
    </row>
    <row r="677" ht="95.25" customHeight="1">
      <c r="N677" s="579"/>
      <c r="O677" s="579"/>
      <c r="P677" s="579"/>
      <c r="Q677" s="579"/>
      <c r="R677" s="579"/>
      <c r="AA677" s="152"/>
      <c r="AB677" s="152"/>
      <c r="AC677" s="580"/>
      <c r="AD677" s="152"/>
      <c r="AE677" s="152"/>
      <c r="AF677" s="152"/>
      <c r="AG677" s="152"/>
      <c r="AH677" s="152"/>
      <c r="AI677" s="152"/>
    </row>
    <row r="678" ht="95.25" customHeight="1">
      <c r="N678" s="579"/>
      <c r="O678" s="579"/>
      <c r="P678" s="579"/>
      <c r="Q678" s="579"/>
      <c r="R678" s="579"/>
      <c r="AA678" s="152"/>
      <c r="AB678" s="152"/>
      <c r="AC678" s="580"/>
      <c r="AD678" s="152"/>
      <c r="AE678" s="152"/>
      <c r="AF678" s="152"/>
      <c r="AG678" s="152"/>
      <c r="AH678" s="152"/>
      <c r="AI678" s="152"/>
    </row>
    <row r="679" ht="95.25" customHeight="1">
      <c r="N679" s="579"/>
      <c r="O679" s="579"/>
      <c r="P679" s="579"/>
      <c r="Q679" s="579"/>
      <c r="R679" s="579"/>
      <c r="AA679" s="152"/>
      <c r="AB679" s="152"/>
      <c r="AC679" s="580"/>
      <c r="AD679" s="152"/>
      <c r="AE679" s="152"/>
      <c r="AF679" s="152"/>
      <c r="AG679" s="152"/>
      <c r="AH679" s="152"/>
      <c r="AI679" s="152"/>
    </row>
    <row r="680" ht="95.25" customHeight="1">
      <c r="N680" s="579"/>
      <c r="O680" s="579"/>
      <c r="P680" s="579"/>
      <c r="Q680" s="579"/>
      <c r="R680" s="579"/>
      <c r="AA680" s="152"/>
      <c r="AB680" s="152"/>
      <c r="AC680" s="580"/>
      <c r="AD680" s="152"/>
      <c r="AE680" s="152"/>
      <c r="AF680" s="152"/>
      <c r="AG680" s="152"/>
      <c r="AH680" s="152"/>
      <c r="AI680" s="152"/>
    </row>
    <row r="681" ht="95.25" customHeight="1">
      <c r="N681" s="579"/>
      <c r="O681" s="579"/>
      <c r="P681" s="579"/>
      <c r="Q681" s="579"/>
      <c r="R681" s="579"/>
      <c r="AA681" s="152"/>
      <c r="AB681" s="152"/>
      <c r="AC681" s="580"/>
      <c r="AD681" s="152"/>
      <c r="AE681" s="152"/>
      <c r="AF681" s="152"/>
      <c r="AG681" s="152"/>
      <c r="AH681" s="152"/>
      <c r="AI681" s="152"/>
    </row>
    <row r="682" ht="95.25" customHeight="1">
      <c r="N682" s="579"/>
      <c r="O682" s="579"/>
      <c r="P682" s="579"/>
      <c r="Q682" s="579"/>
      <c r="R682" s="579"/>
      <c r="AA682" s="152"/>
      <c r="AB682" s="152"/>
      <c r="AC682" s="580"/>
      <c r="AD682" s="152"/>
      <c r="AE682" s="152"/>
      <c r="AF682" s="152"/>
      <c r="AG682" s="152"/>
      <c r="AH682" s="152"/>
      <c r="AI682" s="152"/>
    </row>
    <row r="683" ht="95.25" customHeight="1">
      <c r="N683" s="579"/>
      <c r="O683" s="579"/>
      <c r="P683" s="579"/>
      <c r="Q683" s="579"/>
      <c r="R683" s="579"/>
      <c r="AA683" s="152"/>
      <c r="AB683" s="152"/>
      <c r="AC683" s="580"/>
      <c r="AD683" s="152"/>
      <c r="AE683" s="152"/>
      <c r="AF683" s="152"/>
      <c r="AG683" s="152"/>
      <c r="AH683" s="152"/>
      <c r="AI683" s="152"/>
    </row>
    <row r="684" ht="95.25" customHeight="1">
      <c r="N684" s="579"/>
      <c r="O684" s="579"/>
      <c r="P684" s="579"/>
      <c r="Q684" s="579"/>
      <c r="R684" s="579"/>
      <c r="AA684" s="152"/>
      <c r="AB684" s="152"/>
      <c r="AC684" s="580"/>
      <c r="AD684" s="152"/>
      <c r="AE684" s="152"/>
      <c r="AF684" s="152"/>
      <c r="AG684" s="152"/>
      <c r="AH684" s="152"/>
      <c r="AI684" s="152"/>
    </row>
    <row r="685" ht="95.25" customHeight="1">
      <c r="N685" s="579"/>
      <c r="O685" s="579"/>
      <c r="P685" s="579"/>
      <c r="Q685" s="579"/>
      <c r="R685" s="579"/>
      <c r="AA685" s="152"/>
      <c r="AB685" s="152"/>
      <c r="AC685" s="580"/>
      <c r="AD685" s="152"/>
      <c r="AE685" s="152"/>
      <c r="AF685" s="152"/>
      <c r="AG685" s="152"/>
      <c r="AH685" s="152"/>
      <c r="AI685" s="152"/>
    </row>
    <row r="686" ht="95.25" customHeight="1">
      <c r="N686" s="579"/>
      <c r="O686" s="579"/>
      <c r="P686" s="579"/>
      <c r="Q686" s="579"/>
      <c r="R686" s="579"/>
      <c r="AA686" s="152"/>
      <c r="AB686" s="152"/>
      <c r="AC686" s="580"/>
      <c r="AD686" s="152"/>
      <c r="AE686" s="152"/>
      <c r="AF686" s="152"/>
      <c r="AG686" s="152"/>
      <c r="AH686" s="152"/>
      <c r="AI686" s="152"/>
    </row>
    <row r="687" ht="95.25" customHeight="1">
      <c r="N687" s="579"/>
      <c r="O687" s="579"/>
      <c r="P687" s="579"/>
      <c r="Q687" s="579"/>
      <c r="R687" s="579"/>
      <c r="AA687" s="152"/>
      <c r="AB687" s="152"/>
      <c r="AC687" s="580"/>
      <c r="AD687" s="152"/>
      <c r="AE687" s="152"/>
      <c r="AF687" s="152"/>
      <c r="AG687" s="152"/>
      <c r="AH687" s="152"/>
      <c r="AI687" s="152"/>
    </row>
    <row r="688" ht="95.25" customHeight="1">
      <c r="N688" s="579"/>
      <c r="O688" s="579"/>
      <c r="P688" s="579"/>
      <c r="Q688" s="579"/>
      <c r="R688" s="579"/>
      <c r="AA688" s="152"/>
      <c r="AB688" s="152"/>
      <c r="AC688" s="580"/>
      <c r="AD688" s="152"/>
      <c r="AE688" s="152"/>
      <c r="AF688" s="152"/>
      <c r="AG688" s="152"/>
      <c r="AH688" s="152"/>
      <c r="AI688" s="152"/>
    </row>
    <row r="689" ht="95.25" customHeight="1">
      <c r="N689" s="579"/>
      <c r="O689" s="579"/>
      <c r="P689" s="579"/>
      <c r="Q689" s="579"/>
      <c r="R689" s="579"/>
      <c r="AA689" s="152"/>
      <c r="AB689" s="152"/>
      <c r="AC689" s="580"/>
      <c r="AD689" s="152"/>
      <c r="AE689" s="152"/>
      <c r="AF689" s="152"/>
      <c r="AG689" s="152"/>
      <c r="AH689" s="152"/>
      <c r="AI689" s="152"/>
    </row>
    <row r="690" ht="95.25" customHeight="1">
      <c r="N690" s="579"/>
      <c r="O690" s="579"/>
      <c r="P690" s="579"/>
      <c r="Q690" s="579"/>
      <c r="R690" s="579"/>
      <c r="AA690" s="152"/>
      <c r="AB690" s="152"/>
      <c r="AC690" s="580"/>
      <c r="AD690" s="152"/>
      <c r="AE690" s="152"/>
      <c r="AF690" s="152"/>
      <c r="AG690" s="152"/>
      <c r="AH690" s="152"/>
      <c r="AI690" s="152"/>
    </row>
    <row r="691" ht="95.25" customHeight="1">
      <c r="N691" s="579"/>
      <c r="O691" s="579"/>
      <c r="P691" s="579"/>
      <c r="Q691" s="579"/>
      <c r="R691" s="579"/>
      <c r="AA691" s="152"/>
      <c r="AB691" s="152"/>
      <c r="AC691" s="580"/>
      <c r="AD691" s="152"/>
      <c r="AE691" s="152"/>
      <c r="AF691" s="152"/>
      <c r="AG691" s="152"/>
      <c r="AH691" s="152"/>
      <c r="AI691" s="152"/>
    </row>
    <row r="692" ht="95.25" customHeight="1">
      <c r="N692" s="579"/>
      <c r="O692" s="579"/>
      <c r="P692" s="579"/>
      <c r="Q692" s="579"/>
      <c r="R692" s="579"/>
      <c r="AA692" s="152"/>
      <c r="AB692" s="152"/>
      <c r="AC692" s="580"/>
      <c r="AD692" s="152"/>
      <c r="AE692" s="152"/>
      <c r="AF692" s="152"/>
      <c r="AG692" s="152"/>
      <c r="AH692" s="152"/>
      <c r="AI692" s="152"/>
    </row>
    <row r="693" ht="95.25" customHeight="1">
      <c r="N693" s="579"/>
      <c r="O693" s="579"/>
      <c r="P693" s="579"/>
      <c r="Q693" s="579"/>
      <c r="R693" s="579"/>
      <c r="AA693" s="152"/>
      <c r="AB693" s="152"/>
      <c r="AC693" s="580"/>
      <c r="AD693" s="152"/>
      <c r="AE693" s="152"/>
      <c r="AF693" s="152"/>
      <c r="AG693" s="152"/>
      <c r="AH693" s="152"/>
      <c r="AI693" s="152"/>
    </row>
    <row r="694" ht="95.25" customHeight="1">
      <c r="N694" s="579"/>
      <c r="O694" s="579"/>
      <c r="P694" s="579"/>
      <c r="Q694" s="579"/>
      <c r="R694" s="579"/>
      <c r="AA694" s="152"/>
      <c r="AB694" s="152"/>
      <c r="AC694" s="580"/>
      <c r="AD694" s="152"/>
      <c r="AE694" s="152"/>
      <c r="AF694" s="152"/>
      <c r="AG694" s="152"/>
      <c r="AH694" s="152"/>
      <c r="AI694" s="152"/>
    </row>
    <row r="695" ht="95.25" customHeight="1">
      <c r="N695" s="579"/>
      <c r="O695" s="579"/>
      <c r="P695" s="579"/>
      <c r="Q695" s="579"/>
      <c r="R695" s="579"/>
      <c r="AA695" s="152"/>
      <c r="AB695" s="152"/>
      <c r="AC695" s="580"/>
      <c r="AD695" s="152"/>
      <c r="AE695" s="152"/>
      <c r="AF695" s="152"/>
      <c r="AG695" s="152"/>
      <c r="AH695" s="152"/>
      <c r="AI695" s="152"/>
    </row>
    <row r="696" ht="95.25" customHeight="1">
      <c r="N696" s="579"/>
      <c r="O696" s="579"/>
      <c r="P696" s="579"/>
      <c r="Q696" s="579"/>
      <c r="R696" s="579"/>
      <c r="AA696" s="152"/>
      <c r="AB696" s="152"/>
      <c r="AC696" s="580"/>
      <c r="AD696" s="152"/>
      <c r="AE696" s="152"/>
      <c r="AF696" s="152"/>
      <c r="AG696" s="152"/>
      <c r="AH696" s="152"/>
      <c r="AI696" s="152"/>
    </row>
    <row r="697" ht="95.25" customHeight="1">
      <c r="N697" s="579"/>
      <c r="O697" s="579"/>
      <c r="P697" s="579"/>
      <c r="Q697" s="579"/>
      <c r="R697" s="579"/>
      <c r="AA697" s="152"/>
      <c r="AB697" s="152"/>
      <c r="AC697" s="580"/>
      <c r="AD697" s="152"/>
      <c r="AE697" s="152"/>
      <c r="AF697" s="152"/>
      <c r="AG697" s="152"/>
      <c r="AH697" s="152"/>
      <c r="AI697" s="152"/>
    </row>
    <row r="698" ht="95.25" customHeight="1">
      <c r="N698" s="579"/>
      <c r="O698" s="579"/>
      <c r="P698" s="579"/>
      <c r="Q698" s="579"/>
      <c r="R698" s="579"/>
      <c r="AA698" s="152"/>
      <c r="AB698" s="152"/>
      <c r="AC698" s="580"/>
      <c r="AD698" s="152"/>
      <c r="AE698" s="152"/>
      <c r="AF698" s="152"/>
      <c r="AG698" s="152"/>
      <c r="AH698" s="152"/>
      <c r="AI698" s="152"/>
    </row>
    <row r="699" ht="95.25" customHeight="1">
      <c r="N699" s="579"/>
      <c r="O699" s="579"/>
      <c r="P699" s="579"/>
      <c r="Q699" s="579"/>
      <c r="R699" s="579"/>
      <c r="AA699" s="152"/>
      <c r="AB699" s="152"/>
      <c r="AC699" s="580"/>
      <c r="AD699" s="152"/>
      <c r="AE699" s="152"/>
      <c r="AF699" s="152"/>
      <c r="AG699" s="152"/>
      <c r="AH699" s="152"/>
      <c r="AI699" s="152"/>
    </row>
    <row r="700" ht="95.25" customHeight="1">
      <c r="N700" s="579"/>
      <c r="O700" s="579"/>
      <c r="P700" s="579"/>
      <c r="Q700" s="579"/>
      <c r="R700" s="579"/>
      <c r="AA700" s="152"/>
      <c r="AB700" s="152"/>
      <c r="AC700" s="580"/>
      <c r="AD700" s="152"/>
      <c r="AE700" s="152"/>
      <c r="AF700" s="152"/>
      <c r="AG700" s="152"/>
      <c r="AH700" s="152"/>
      <c r="AI700" s="152"/>
    </row>
    <row r="701" ht="95.25" customHeight="1">
      <c r="N701" s="579"/>
      <c r="O701" s="579"/>
      <c r="P701" s="579"/>
      <c r="Q701" s="579"/>
      <c r="R701" s="579"/>
      <c r="AA701" s="152"/>
      <c r="AB701" s="152"/>
      <c r="AC701" s="580"/>
      <c r="AD701" s="152"/>
      <c r="AE701" s="152"/>
      <c r="AF701" s="152"/>
      <c r="AG701" s="152"/>
      <c r="AH701" s="152"/>
      <c r="AI701" s="152"/>
    </row>
    <row r="702" ht="95.25" customHeight="1">
      <c r="N702" s="579"/>
      <c r="O702" s="579"/>
      <c r="P702" s="579"/>
      <c r="Q702" s="579"/>
      <c r="R702" s="579"/>
      <c r="AA702" s="152"/>
      <c r="AB702" s="152"/>
      <c r="AC702" s="580"/>
      <c r="AD702" s="152"/>
      <c r="AE702" s="152"/>
      <c r="AF702" s="152"/>
      <c r="AG702" s="152"/>
      <c r="AH702" s="152"/>
      <c r="AI702" s="152"/>
    </row>
    <row r="703" ht="95.25" customHeight="1">
      <c r="N703" s="579"/>
      <c r="O703" s="579"/>
      <c r="P703" s="579"/>
      <c r="Q703" s="579"/>
      <c r="R703" s="579"/>
      <c r="AA703" s="152"/>
      <c r="AB703" s="152"/>
      <c r="AC703" s="580"/>
      <c r="AD703" s="152"/>
      <c r="AE703" s="152"/>
      <c r="AF703" s="152"/>
      <c r="AG703" s="152"/>
      <c r="AH703" s="152"/>
      <c r="AI703" s="152"/>
    </row>
    <row r="704" ht="95.25" customHeight="1">
      <c r="N704" s="579"/>
      <c r="O704" s="579"/>
      <c r="P704" s="579"/>
      <c r="Q704" s="579"/>
      <c r="R704" s="579"/>
      <c r="AA704" s="152"/>
      <c r="AB704" s="152"/>
      <c r="AC704" s="580"/>
      <c r="AD704" s="152"/>
      <c r="AE704" s="152"/>
      <c r="AF704" s="152"/>
      <c r="AG704" s="152"/>
      <c r="AH704" s="152"/>
      <c r="AI704" s="152"/>
    </row>
    <row r="705" ht="95.25" customHeight="1">
      <c r="N705" s="579"/>
      <c r="O705" s="579"/>
      <c r="P705" s="579"/>
      <c r="Q705" s="579"/>
      <c r="R705" s="579"/>
      <c r="AA705" s="152"/>
      <c r="AB705" s="152"/>
      <c r="AC705" s="580"/>
      <c r="AD705" s="152"/>
      <c r="AE705" s="152"/>
      <c r="AF705" s="152"/>
      <c r="AG705" s="152"/>
      <c r="AH705" s="152"/>
      <c r="AI705" s="152"/>
    </row>
    <row r="706" ht="95.25" customHeight="1">
      <c r="N706" s="579"/>
      <c r="O706" s="579"/>
      <c r="P706" s="579"/>
      <c r="Q706" s="579"/>
      <c r="R706" s="579"/>
      <c r="AA706" s="152"/>
      <c r="AB706" s="152"/>
      <c r="AC706" s="580"/>
      <c r="AD706" s="152"/>
      <c r="AE706" s="152"/>
      <c r="AF706" s="152"/>
      <c r="AG706" s="152"/>
      <c r="AH706" s="152"/>
      <c r="AI706" s="152"/>
    </row>
    <row r="707" ht="95.25" customHeight="1">
      <c r="N707" s="579"/>
      <c r="O707" s="579"/>
      <c r="P707" s="579"/>
      <c r="Q707" s="579"/>
      <c r="R707" s="579"/>
      <c r="AA707" s="152"/>
      <c r="AB707" s="152"/>
      <c r="AC707" s="580"/>
      <c r="AD707" s="152"/>
      <c r="AE707" s="152"/>
      <c r="AF707" s="152"/>
      <c r="AG707" s="152"/>
      <c r="AH707" s="152"/>
      <c r="AI707" s="152"/>
    </row>
    <row r="708" ht="95.25" customHeight="1">
      <c r="N708" s="579"/>
      <c r="O708" s="579"/>
      <c r="P708" s="579"/>
      <c r="Q708" s="579"/>
      <c r="R708" s="579"/>
      <c r="AA708" s="152"/>
      <c r="AB708" s="152"/>
      <c r="AC708" s="580"/>
      <c r="AD708" s="152"/>
      <c r="AE708" s="152"/>
      <c r="AF708" s="152"/>
      <c r="AG708" s="152"/>
      <c r="AH708" s="152"/>
      <c r="AI708" s="152"/>
    </row>
    <row r="709" ht="95.25" customHeight="1">
      <c r="N709" s="579"/>
      <c r="O709" s="579"/>
      <c r="P709" s="579"/>
      <c r="Q709" s="579"/>
      <c r="R709" s="579"/>
      <c r="AA709" s="152"/>
      <c r="AB709" s="152"/>
      <c r="AC709" s="580"/>
      <c r="AD709" s="152"/>
      <c r="AE709" s="152"/>
      <c r="AF709" s="152"/>
      <c r="AG709" s="152"/>
      <c r="AH709" s="152"/>
      <c r="AI709" s="152"/>
    </row>
    <row r="710" ht="95.25" customHeight="1">
      <c r="N710" s="579"/>
      <c r="O710" s="579"/>
      <c r="P710" s="579"/>
      <c r="Q710" s="579"/>
      <c r="R710" s="579"/>
      <c r="AA710" s="152"/>
      <c r="AB710" s="152"/>
      <c r="AC710" s="580"/>
      <c r="AD710" s="152"/>
      <c r="AE710" s="152"/>
      <c r="AF710" s="152"/>
      <c r="AG710" s="152"/>
      <c r="AH710" s="152"/>
      <c r="AI710" s="152"/>
    </row>
    <row r="711" ht="95.25" customHeight="1">
      <c r="N711" s="579"/>
      <c r="O711" s="579"/>
      <c r="P711" s="579"/>
      <c r="Q711" s="579"/>
      <c r="R711" s="579"/>
      <c r="AA711" s="152"/>
      <c r="AB711" s="152"/>
      <c r="AC711" s="580"/>
      <c r="AD711" s="152"/>
      <c r="AE711" s="152"/>
      <c r="AF711" s="152"/>
      <c r="AG711" s="152"/>
      <c r="AH711" s="152"/>
      <c r="AI711" s="152"/>
    </row>
    <row r="712" ht="95.25" customHeight="1">
      <c r="N712" s="579"/>
      <c r="O712" s="579"/>
      <c r="P712" s="579"/>
      <c r="Q712" s="579"/>
      <c r="R712" s="579"/>
      <c r="AA712" s="152"/>
      <c r="AB712" s="152"/>
      <c r="AC712" s="580"/>
      <c r="AD712" s="152"/>
      <c r="AE712" s="152"/>
      <c r="AF712" s="152"/>
      <c r="AG712" s="152"/>
      <c r="AH712" s="152"/>
      <c r="AI712" s="152"/>
    </row>
    <row r="713" ht="95.25" customHeight="1">
      <c r="N713" s="579"/>
      <c r="O713" s="579"/>
      <c r="P713" s="579"/>
      <c r="Q713" s="579"/>
      <c r="R713" s="579"/>
      <c r="AA713" s="152"/>
      <c r="AB713" s="152"/>
      <c r="AC713" s="580"/>
      <c r="AD713" s="152"/>
      <c r="AE713" s="152"/>
      <c r="AF713" s="152"/>
      <c r="AG713" s="152"/>
      <c r="AH713" s="152"/>
      <c r="AI713" s="152"/>
    </row>
    <row r="714" ht="95.25" customHeight="1">
      <c r="N714" s="579"/>
      <c r="O714" s="579"/>
      <c r="P714" s="579"/>
      <c r="Q714" s="579"/>
      <c r="R714" s="579"/>
      <c r="AA714" s="152"/>
      <c r="AB714" s="152"/>
      <c r="AC714" s="580"/>
      <c r="AD714" s="152"/>
      <c r="AE714" s="152"/>
      <c r="AF714" s="152"/>
      <c r="AG714" s="152"/>
      <c r="AH714" s="152"/>
      <c r="AI714" s="152"/>
    </row>
    <row r="715" ht="95.25" customHeight="1">
      <c r="N715" s="579"/>
      <c r="O715" s="579"/>
      <c r="P715" s="579"/>
      <c r="Q715" s="579"/>
      <c r="R715" s="579"/>
      <c r="AA715" s="152"/>
      <c r="AB715" s="152"/>
      <c r="AC715" s="580"/>
      <c r="AD715" s="152"/>
      <c r="AE715" s="152"/>
      <c r="AF715" s="152"/>
      <c r="AG715" s="152"/>
      <c r="AH715" s="152"/>
      <c r="AI715" s="152"/>
    </row>
    <row r="716" ht="95.25" customHeight="1">
      <c r="N716" s="579"/>
      <c r="O716" s="579"/>
      <c r="P716" s="579"/>
      <c r="Q716" s="579"/>
      <c r="R716" s="579"/>
      <c r="AA716" s="152"/>
      <c r="AB716" s="152"/>
      <c r="AC716" s="580"/>
      <c r="AD716" s="152"/>
      <c r="AE716" s="152"/>
      <c r="AF716" s="152"/>
      <c r="AG716" s="152"/>
      <c r="AH716" s="152"/>
      <c r="AI716" s="152"/>
    </row>
    <row r="717" ht="95.25" customHeight="1">
      <c r="N717" s="579"/>
      <c r="O717" s="579"/>
      <c r="P717" s="579"/>
      <c r="Q717" s="579"/>
      <c r="R717" s="579"/>
      <c r="AA717" s="152"/>
      <c r="AB717" s="152"/>
      <c r="AC717" s="580"/>
      <c r="AD717" s="152"/>
      <c r="AE717" s="152"/>
      <c r="AF717" s="152"/>
      <c r="AG717" s="152"/>
      <c r="AH717" s="152"/>
      <c r="AI717" s="152"/>
    </row>
    <row r="718" ht="95.25" customHeight="1">
      <c r="N718" s="579"/>
      <c r="O718" s="579"/>
      <c r="P718" s="579"/>
      <c r="Q718" s="579"/>
      <c r="R718" s="579"/>
      <c r="AA718" s="152"/>
      <c r="AB718" s="152"/>
      <c r="AC718" s="580"/>
      <c r="AD718" s="152"/>
      <c r="AE718" s="152"/>
      <c r="AF718" s="152"/>
      <c r="AG718" s="152"/>
      <c r="AH718" s="152"/>
      <c r="AI718" s="152"/>
    </row>
    <row r="719" ht="95.25" customHeight="1">
      <c r="N719" s="579"/>
      <c r="O719" s="579"/>
      <c r="P719" s="579"/>
      <c r="Q719" s="579"/>
      <c r="R719" s="579"/>
      <c r="AA719" s="152"/>
      <c r="AB719" s="152"/>
      <c r="AC719" s="580"/>
      <c r="AD719" s="152"/>
      <c r="AE719" s="152"/>
      <c r="AF719" s="152"/>
      <c r="AG719" s="152"/>
      <c r="AH719" s="152"/>
      <c r="AI719" s="152"/>
    </row>
    <row r="720" ht="95.25" customHeight="1">
      <c r="N720" s="579"/>
      <c r="O720" s="579"/>
      <c r="P720" s="579"/>
      <c r="Q720" s="579"/>
      <c r="R720" s="579"/>
      <c r="AA720" s="152"/>
      <c r="AB720" s="152"/>
      <c r="AC720" s="580"/>
      <c r="AD720" s="152"/>
      <c r="AE720" s="152"/>
      <c r="AF720" s="152"/>
      <c r="AG720" s="152"/>
      <c r="AH720" s="152"/>
      <c r="AI720" s="152"/>
    </row>
    <row r="721" ht="95.25" customHeight="1">
      <c r="N721" s="579"/>
      <c r="O721" s="579"/>
      <c r="P721" s="579"/>
      <c r="Q721" s="579"/>
      <c r="R721" s="579"/>
      <c r="AA721" s="152"/>
      <c r="AB721" s="152"/>
      <c r="AC721" s="580"/>
      <c r="AD721" s="152"/>
      <c r="AE721" s="152"/>
      <c r="AF721" s="152"/>
      <c r="AG721" s="152"/>
      <c r="AH721" s="152"/>
      <c r="AI721" s="152"/>
    </row>
    <row r="722" ht="95.25" customHeight="1">
      <c r="N722" s="579"/>
      <c r="O722" s="579"/>
      <c r="P722" s="579"/>
      <c r="Q722" s="579"/>
      <c r="R722" s="579"/>
      <c r="AA722" s="152"/>
      <c r="AB722" s="152"/>
      <c r="AC722" s="580"/>
      <c r="AD722" s="152"/>
      <c r="AE722" s="152"/>
      <c r="AF722" s="152"/>
      <c r="AG722" s="152"/>
      <c r="AH722" s="152"/>
      <c r="AI722" s="152"/>
    </row>
    <row r="723" ht="95.25" customHeight="1">
      <c r="N723" s="579"/>
      <c r="O723" s="579"/>
      <c r="P723" s="579"/>
      <c r="Q723" s="579"/>
      <c r="R723" s="579"/>
      <c r="AA723" s="152"/>
      <c r="AB723" s="152"/>
      <c r="AC723" s="580"/>
      <c r="AD723" s="152"/>
      <c r="AE723" s="152"/>
      <c r="AF723" s="152"/>
      <c r="AG723" s="152"/>
      <c r="AH723" s="152"/>
      <c r="AI723" s="152"/>
    </row>
    <row r="724" ht="95.25" customHeight="1">
      <c r="N724" s="579"/>
      <c r="O724" s="579"/>
      <c r="P724" s="579"/>
      <c r="Q724" s="579"/>
      <c r="R724" s="579"/>
      <c r="AA724" s="152"/>
      <c r="AB724" s="152"/>
      <c r="AC724" s="580"/>
      <c r="AD724" s="152"/>
      <c r="AE724" s="152"/>
      <c r="AF724" s="152"/>
      <c r="AG724" s="152"/>
      <c r="AH724" s="152"/>
      <c r="AI724" s="152"/>
    </row>
    <row r="725" ht="95.25" customHeight="1">
      <c r="N725" s="579"/>
      <c r="O725" s="579"/>
      <c r="P725" s="579"/>
      <c r="Q725" s="579"/>
      <c r="R725" s="579"/>
      <c r="AA725" s="152"/>
      <c r="AB725" s="152"/>
      <c r="AC725" s="580"/>
      <c r="AD725" s="152"/>
      <c r="AE725" s="152"/>
      <c r="AF725" s="152"/>
      <c r="AG725" s="152"/>
      <c r="AH725" s="152"/>
      <c r="AI725" s="152"/>
    </row>
    <row r="726" ht="95.25" customHeight="1">
      <c r="N726" s="579"/>
      <c r="O726" s="579"/>
      <c r="P726" s="579"/>
      <c r="Q726" s="579"/>
      <c r="R726" s="579"/>
      <c r="AA726" s="152"/>
      <c r="AB726" s="152"/>
      <c r="AC726" s="580"/>
      <c r="AD726" s="152"/>
      <c r="AE726" s="152"/>
      <c r="AF726" s="152"/>
      <c r="AG726" s="152"/>
      <c r="AH726" s="152"/>
      <c r="AI726" s="152"/>
    </row>
    <row r="727" ht="95.25" customHeight="1">
      <c r="N727" s="579"/>
      <c r="O727" s="579"/>
      <c r="P727" s="579"/>
      <c r="Q727" s="579"/>
      <c r="R727" s="579"/>
      <c r="AA727" s="152"/>
      <c r="AB727" s="152"/>
      <c r="AC727" s="580"/>
      <c r="AD727" s="152"/>
      <c r="AE727" s="152"/>
      <c r="AF727" s="152"/>
      <c r="AG727" s="152"/>
      <c r="AH727" s="152"/>
      <c r="AI727" s="152"/>
    </row>
    <row r="728" ht="95.25" customHeight="1">
      <c r="N728" s="579"/>
      <c r="O728" s="579"/>
      <c r="P728" s="579"/>
      <c r="Q728" s="579"/>
      <c r="R728" s="579"/>
      <c r="AA728" s="152"/>
      <c r="AB728" s="152"/>
      <c r="AC728" s="580"/>
      <c r="AD728" s="152"/>
      <c r="AE728" s="152"/>
      <c r="AF728" s="152"/>
      <c r="AG728" s="152"/>
      <c r="AH728" s="152"/>
      <c r="AI728" s="152"/>
    </row>
    <row r="729" ht="95.25" customHeight="1">
      <c r="N729" s="579"/>
      <c r="O729" s="579"/>
      <c r="P729" s="579"/>
      <c r="Q729" s="579"/>
      <c r="R729" s="579"/>
      <c r="AA729" s="152"/>
      <c r="AB729" s="152"/>
      <c r="AC729" s="580"/>
      <c r="AD729" s="152"/>
      <c r="AE729" s="152"/>
      <c r="AF729" s="152"/>
      <c r="AG729" s="152"/>
      <c r="AH729" s="152"/>
      <c r="AI729" s="152"/>
    </row>
    <row r="730" ht="95.25" customHeight="1">
      <c r="N730" s="579"/>
      <c r="O730" s="579"/>
      <c r="P730" s="579"/>
      <c r="Q730" s="579"/>
      <c r="R730" s="579"/>
      <c r="AA730" s="152"/>
      <c r="AB730" s="152"/>
      <c r="AC730" s="580"/>
      <c r="AD730" s="152"/>
      <c r="AE730" s="152"/>
      <c r="AF730" s="152"/>
      <c r="AG730" s="152"/>
      <c r="AH730" s="152"/>
      <c r="AI730" s="152"/>
    </row>
    <row r="731" ht="95.25" customHeight="1">
      <c r="N731" s="579"/>
      <c r="O731" s="579"/>
      <c r="P731" s="579"/>
      <c r="Q731" s="579"/>
      <c r="R731" s="579"/>
      <c r="AA731" s="152"/>
      <c r="AB731" s="152"/>
      <c r="AC731" s="580"/>
      <c r="AD731" s="152"/>
      <c r="AE731" s="152"/>
      <c r="AF731" s="152"/>
      <c r="AG731" s="152"/>
      <c r="AH731" s="152"/>
      <c r="AI731" s="152"/>
    </row>
    <row r="732" ht="95.25" customHeight="1">
      <c r="N732" s="579"/>
      <c r="O732" s="579"/>
      <c r="P732" s="579"/>
      <c r="Q732" s="579"/>
      <c r="R732" s="579"/>
      <c r="AA732" s="152"/>
      <c r="AB732" s="152"/>
      <c r="AC732" s="580"/>
      <c r="AD732" s="152"/>
      <c r="AE732" s="152"/>
      <c r="AF732" s="152"/>
      <c r="AG732" s="152"/>
      <c r="AH732" s="152"/>
      <c r="AI732" s="152"/>
    </row>
    <row r="733" ht="95.25" customHeight="1">
      <c r="N733" s="579"/>
      <c r="O733" s="579"/>
      <c r="P733" s="579"/>
      <c r="Q733" s="579"/>
      <c r="R733" s="579"/>
      <c r="AA733" s="152"/>
      <c r="AB733" s="152"/>
      <c r="AC733" s="580"/>
      <c r="AD733" s="152"/>
      <c r="AE733" s="152"/>
      <c r="AF733" s="152"/>
      <c r="AG733" s="152"/>
      <c r="AH733" s="152"/>
      <c r="AI733" s="152"/>
    </row>
    <row r="734" ht="95.25" customHeight="1">
      <c r="N734" s="579"/>
      <c r="O734" s="579"/>
      <c r="P734" s="579"/>
      <c r="Q734" s="579"/>
      <c r="R734" s="579"/>
      <c r="AA734" s="152"/>
      <c r="AB734" s="152"/>
      <c r="AC734" s="580"/>
      <c r="AD734" s="152"/>
      <c r="AE734" s="152"/>
      <c r="AF734" s="152"/>
      <c r="AG734" s="152"/>
      <c r="AH734" s="152"/>
      <c r="AI734" s="152"/>
    </row>
    <row r="735" ht="95.25" customHeight="1">
      <c r="N735" s="579"/>
      <c r="O735" s="579"/>
      <c r="P735" s="579"/>
      <c r="Q735" s="579"/>
      <c r="R735" s="579"/>
      <c r="AA735" s="152"/>
      <c r="AB735" s="152"/>
      <c r="AC735" s="580"/>
      <c r="AD735" s="152"/>
      <c r="AE735" s="152"/>
      <c r="AF735" s="152"/>
      <c r="AG735" s="152"/>
      <c r="AH735" s="152"/>
      <c r="AI735" s="152"/>
    </row>
    <row r="736" ht="95.25" customHeight="1">
      <c r="N736" s="579"/>
      <c r="O736" s="579"/>
      <c r="P736" s="579"/>
      <c r="Q736" s="579"/>
      <c r="R736" s="579"/>
      <c r="AA736" s="152"/>
      <c r="AB736" s="152"/>
      <c r="AC736" s="580"/>
      <c r="AD736" s="152"/>
      <c r="AE736" s="152"/>
      <c r="AF736" s="152"/>
      <c r="AG736" s="152"/>
      <c r="AH736" s="152"/>
      <c r="AI736" s="152"/>
    </row>
    <row r="737" ht="95.25" customHeight="1">
      <c r="N737" s="579"/>
      <c r="O737" s="579"/>
      <c r="P737" s="579"/>
      <c r="Q737" s="579"/>
      <c r="R737" s="579"/>
      <c r="AA737" s="152"/>
      <c r="AB737" s="152"/>
      <c r="AC737" s="580"/>
      <c r="AD737" s="152"/>
      <c r="AE737" s="152"/>
      <c r="AF737" s="152"/>
      <c r="AG737" s="152"/>
      <c r="AH737" s="152"/>
      <c r="AI737" s="152"/>
    </row>
    <row r="738" ht="95.25" customHeight="1">
      <c r="N738" s="579"/>
      <c r="O738" s="579"/>
      <c r="P738" s="579"/>
      <c r="Q738" s="579"/>
      <c r="R738" s="579"/>
      <c r="AA738" s="152"/>
      <c r="AB738" s="152"/>
      <c r="AC738" s="580"/>
      <c r="AD738" s="152"/>
      <c r="AE738" s="152"/>
      <c r="AF738" s="152"/>
      <c r="AG738" s="152"/>
      <c r="AH738" s="152"/>
      <c r="AI738" s="152"/>
    </row>
    <row r="739" ht="95.25" customHeight="1">
      <c r="N739" s="579"/>
      <c r="O739" s="579"/>
      <c r="P739" s="579"/>
      <c r="Q739" s="579"/>
      <c r="R739" s="579"/>
      <c r="AA739" s="152"/>
      <c r="AB739" s="152"/>
      <c r="AC739" s="580"/>
      <c r="AD739" s="152"/>
      <c r="AE739" s="152"/>
      <c r="AF739" s="152"/>
      <c r="AG739" s="152"/>
      <c r="AH739" s="152"/>
      <c r="AI739" s="152"/>
    </row>
    <row r="740" ht="95.25" customHeight="1">
      <c r="N740" s="579"/>
      <c r="O740" s="579"/>
      <c r="P740" s="579"/>
      <c r="Q740" s="579"/>
      <c r="R740" s="579"/>
      <c r="AA740" s="152"/>
      <c r="AB740" s="152"/>
      <c r="AC740" s="580"/>
      <c r="AD740" s="152"/>
      <c r="AE740" s="152"/>
      <c r="AF740" s="152"/>
      <c r="AG740" s="152"/>
      <c r="AH740" s="152"/>
      <c r="AI740" s="152"/>
    </row>
    <row r="741" ht="95.25" customHeight="1">
      <c r="N741" s="579"/>
      <c r="O741" s="579"/>
      <c r="P741" s="579"/>
      <c r="Q741" s="579"/>
      <c r="R741" s="579"/>
      <c r="AA741" s="152"/>
      <c r="AB741" s="152"/>
      <c r="AC741" s="580"/>
      <c r="AD741" s="152"/>
      <c r="AE741" s="152"/>
      <c r="AF741" s="152"/>
      <c r="AG741" s="152"/>
      <c r="AH741" s="152"/>
      <c r="AI741" s="152"/>
    </row>
    <row r="742" ht="95.25" customHeight="1">
      <c r="N742" s="579"/>
      <c r="O742" s="579"/>
      <c r="P742" s="579"/>
      <c r="Q742" s="579"/>
      <c r="R742" s="579"/>
      <c r="AA742" s="152"/>
      <c r="AB742" s="152"/>
      <c r="AC742" s="580"/>
      <c r="AD742" s="152"/>
      <c r="AE742" s="152"/>
      <c r="AF742" s="152"/>
      <c r="AG742" s="152"/>
      <c r="AH742" s="152"/>
      <c r="AI742" s="152"/>
    </row>
    <row r="743" ht="95.25" customHeight="1">
      <c r="N743" s="579"/>
      <c r="O743" s="579"/>
      <c r="P743" s="579"/>
      <c r="Q743" s="579"/>
      <c r="R743" s="579"/>
      <c r="AA743" s="152"/>
      <c r="AB743" s="152"/>
      <c r="AC743" s="580"/>
      <c r="AD743" s="152"/>
      <c r="AE743" s="152"/>
      <c r="AF743" s="152"/>
      <c r="AG743" s="152"/>
      <c r="AH743" s="152"/>
      <c r="AI743" s="152"/>
    </row>
    <row r="744" ht="95.25" customHeight="1">
      <c r="N744" s="579"/>
      <c r="O744" s="579"/>
      <c r="P744" s="579"/>
      <c r="Q744" s="579"/>
      <c r="R744" s="579"/>
      <c r="AA744" s="152"/>
      <c r="AB744" s="152"/>
      <c r="AC744" s="580"/>
      <c r="AD744" s="152"/>
      <c r="AE744" s="152"/>
      <c r="AF744" s="152"/>
      <c r="AG744" s="152"/>
      <c r="AH744" s="152"/>
      <c r="AI744" s="152"/>
    </row>
    <row r="745" ht="95.25" customHeight="1">
      <c r="N745" s="579"/>
      <c r="O745" s="579"/>
      <c r="P745" s="579"/>
      <c r="Q745" s="579"/>
      <c r="R745" s="579"/>
      <c r="AA745" s="152"/>
      <c r="AB745" s="152"/>
      <c r="AC745" s="580"/>
      <c r="AD745" s="152"/>
      <c r="AE745" s="152"/>
      <c r="AF745" s="152"/>
      <c r="AG745" s="152"/>
      <c r="AH745" s="152"/>
      <c r="AI745" s="152"/>
    </row>
    <row r="746" ht="95.25" customHeight="1">
      <c r="N746" s="579"/>
      <c r="O746" s="579"/>
      <c r="P746" s="579"/>
      <c r="Q746" s="579"/>
      <c r="R746" s="579"/>
      <c r="AA746" s="152"/>
      <c r="AB746" s="152"/>
      <c r="AC746" s="580"/>
      <c r="AD746" s="152"/>
      <c r="AE746" s="152"/>
      <c r="AF746" s="152"/>
      <c r="AG746" s="152"/>
      <c r="AH746" s="152"/>
      <c r="AI746" s="152"/>
    </row>
    <row r="747" ht="95.25" customHeight="1">
      <c r="N747" s="579"/>
      <c r="O747" s="579"/>
      <c r="P747" s="579"/>
      <c r="Q747" s="579"/>
      <c r="R747" s="579"/>
      <c r="AA747" s="152"/>
      <c r="AB747" s="152"/>
      <c r="AC747" s="580"/>
      <c r="AD747" s="152"/>
      <c r="AE747" s="152"/>
      <c r="AF747" s="152"/>
      <c r="AG747" s="152"/>
      <c r="AH747" s="152"/>
      <c r="AI747" s="152"/>
    </row>
    <row r="748" ht="95.25" customHeight="1">
      <c r="N748" s="579"/>
      <c r="O748" s="579"/>
      <c r="P748" s="579"/>
      <c r="Q748" s="579"/>
      <c r="R748" s="579"/>
      <c r="AA748" s="152"/>
      <c r="AB748" s="152"/>
      <c r="AC748" s="580"/>
      <c r="AD748" s="152"/>
      <c r="AE748" s="152"/>
      <c r="AF748" s="152"/>
      <c r="AG748" s="152"/>
      <c r="AH748" s="152"/>
      <c r="AI748" s="152"/>
    </row>
    <row r="749" ht="95.25" customHeight="1">
      <c r="N749" s="579"/>
      <c r="O749" s="579"/>
      <c r="P749" s="579"/>
      <c r="Q749" s="579"/>
      <c r="R749" s="579"/>
      <c r="AA749" s="152"/>
      <c r="AB749" s="152"/>
      <c r="AC749" s="580"/>
      <c r="AD749" s="152"/>
      <c r="AE749" s="152"/>
      <c r="AF749" s="152"/>
      <c r="AG749" s="152"/>
      <c r="AH749" s="152"/>
      <c r="AI749" s="152"/>
    </row>
    <row r="750" ht="95.25" customHeight="1">
      <c r="N750" s="579"/>
      <c r="O750" s="579"/>
      <c r="P750" s="579"/>
      <c r="Q750" s="579"/>
      <c r="R750" s="579"/>
      <c r="AA750" s="152"/>
      <c r="AB750" s="152"/>
      <c r="AC750" s="580"/>
      <c r="AD750" s="152"/>
      <c r="AE750" s="152"/>
      <c r="AF750" s="152"/>
      <c r="AG750" s="152"/>
      <c r="AH750" s="152"/>
      <c r="AI750" s="152"/>
    </row>
    <row r="751" ht="95.25" customHeight="1">
      <c r="N751" s="579"/>
      <c r="O751" s="579"/>
      <c r="P751" s="579"/>
      <c r="Q751" s="579"/>
      <c r="R751" s="579"/>
      <c r="AA751" s="152"/>
      <c r="AB751" s="152"/>
      <c r="AC751" s="580"/>
      <c r="AD751" s="152"/>
      <c r="AE751" s="152"/>
      <c r="AF751" s="152"/>
      <c r="AG751" s="152"/>
      <c r="AH751" s="152"/>
      <c r="AI751" s="152"/>
    </row>
    <row r="752" ht="95.25" customHeight="1">
      <c r="N752" s="579"/>
      <c r="O752" s="579"/>
      <c r="P752" s="579"/>
      <c r="Q752" s="579"/>
      <c r="R752" s="579"/>
      <c r="AA752" s="152"/>
      <c r="AB752" s="152"/>
      <c r="AC752" s="580"/>
      <c r="AD752" s="152"/>
      <c r="AE752" s="152"/>
      <c r="AF752" s="152"/>
      <c r="AG752" s="152"/>
      <c r="AH752" s="152"/>
      <c r="AI752" s="152"/>
    </row>
    <row r="753" ht="95.25" customHeight="1">
      <c r="N753" s="579"/>
      <c r="O753" s="579"/>
      <c r="P753" s="579"/>
      <c r="Q753" s="579"/>
      <c r="R753" s="579"/>
      <c r="AA753" s="152"/>
      <c r="AB753" s="152"/>
      <c r="AC753" s="580"/>
      <c r="AD753" s="152"/>
      <c r="AE753" s="152"/>
      <c r="AF753" s="152"/>
      <c r="AG753" s="152"/>
      <c r="AH753" s="152"/>
      <c r="AI753" s="152"/>
    </row>
    <row r="754" ht="95.25" customHeight="1">
      <c r="N754" s="579"/>
      <c r="O754" s="579"/>
      <c r="P754" s="579"/>
      <c r="Q754" s="579"/>
      <c r="R754" s="579"/>
      <c r="AA754" s="152"/>
      <c r="AB754" s="152"/>
      <c r="AC754" s="580"/>
      <c r="AD754" s="152"/>
      <c r="AE754" s="152"/>
      <c r="AF754" s="152"/>
      <c r="AG754" s="152"/>
      <c r="AH754" s="152"/>
      <c r="AI754" s="152"/>
    </row>
    <row r="755" ht="95.25" customHeight="1">
      <c r="N755" s="579"/>
      <c r="O755" s="579"/>
      <c r="P755" s="579"/>
      <c r="Q755" s="579"/>
      <c r="R755" s="579"/>
      <c r="AA755" s="152"/>
      <c r="AB755" s="152"/>
      <c r="AC755" s="580"/>
      <c r="AD755" s="152"/>
      <c r="AE755" s="152"/>
      <c r="AF755" s="152"/>
      <c r="AG755" s="152"/>
      <c r="AH755" s="152"/>
      <c r="AI755" s="152"/>
    </row>
    <row r="756" ht="95.25" customHeight="1">
      <c r="N756" s="579"/>
      <c r="O756" s="579"/>
      <c r="P756" s="579"/>
      <c r="Q756" s="579"/>
      <c r="R756" s="579"/>
      <c r="AA756" s="152"/>
      <c r="AB756" s="152"/>
      <c r="AC756" s="580"/>
      <c r="AD756" s="152"/>
      <c r="AE756" s="152"/>
      <c r="AF756" s="152"/>
      <c r="AG756" s="152"/>
      <c r="AH756" s="152"/>
      <c r="AI756" s="152"/>
    </row>
    <row r="757" ht="95.25" customHeight="1">
      <c r="N757" s="579"/>
      <c r="O757" s="579"/>
      <c r="P757" s="579"/>
      <c r="Q757" s="579"/>
      <c r="R757" s="579"/>
      <c r="AA757" s="152"/>
      <c r="AB757" s="152"/>
      <c r="AC757" s="580"/>
      <c r="AD757" s="152"/>
      <c r="AE757" s="152"/>
      <c r="AF757" s="152"/>
      <c r="AG757" s="152"/>
      <c r="AH757" s="152"/>
      <c r="AI757" s="152"/>
    </row>
    <row r="758" ht="95.25" customHeight="1">
      <c r="N758" s="579"/>
      <c r="O758" s="579"/>
      <c r="P758" s="579"/>
      <c r="Q758" s="579"/>
      <c r="R758" s="579"/>
      <c r="AA758" s="152"/>
      <c r="AB758" s="152"/>
      <c r="AC758" s="580"/>
      <c r="AD758" s="152"/>
      <c r="AE758" s="152"/>
      <c r="AF758" s="152"/>
      <c r="AG758" s="152"/>
      <c r="AH758" s="152"/>
      <c r="AI758" s="152"/>
    </row>
    <row r="759" ht="95.25" customHeight="1">
      <c r="N759" s="579"/>
      <c r="O759" s="579"/>
      <c r="P759" s="579"/>
      <c r="Q759" s="579"/>
      <c r="R759" s="579"/>
      <c r="AA759" s="152"/>
      <c r="AB759" s="152"/>
      <c r="AC759" s="580"/>
      <c r="AD759" s="152"/>
      <c r="AE759" s="152"/>
      <c r="AF759" s="152"/>
      <c r="AG759" s="152"/>
      <c r="AH759" s="152"/>
      <c r="AI759" s="152"/>
    </row>
    <row r="760" ht="95.25" customHeight="1">
      <c r="N760" s="579"/>
      <c r="O760" s="579"/>
      <c r="P760" s="579"/>
      <c r="Q760" s="579"/>
      <c r="R760" s="579"/>
      <c r="AA760" s="152"/>
      <c r="AB760" s="152"/>
      <c r="AC760" s="580"/>
      <c r="AD760" s="152"/>
      <c r="AE760" s="152"/>
      <c r="AF760" s="152"/>
      <c r="AG760" s="152"/>
      <c r="AH760" s="152"/>
      <c r="AI760" s="152"/>
    </row>
    <row r="761" ht="95.25" customHeight="1">
      <c r="N761" s="579"/>
      <c r="O761" s="579"/>
      <c r="P761" s="579"/>
      <c r="Q761" s="579"/>
      <c r="R761" s="579"/>
      <c r="AA761" s="152"/>
      <c r="AB761" s="152"/>
      <c r="AC761" s="580"/>
      <c r="AD761" s="152"/>
      <c r="AE761" s="152"/>
      <c r="AF761" s="152"/>
      <c r="AG761" s="152"/>
      <c r="AH761" s="152"/>
      <c r="AI761" s="152"/>
    </row>
    <row r="762" ht="95.25" customHeight="1">
      <c r="N762" s="579"/>
      <c r="O762" s="579"/>
      <c r="P762" s="579"/>
      <c r="Q762" s="579"/>
      <c r="R762" s="579"/>
      <c r="AA762" s="152"/>
      <c r="AB762" s="152"/>
      <c r="AC762" s="580"/>
      <c r="AD762" s="152"/>
      <c r="AE762" s="152"/>
      <c r="AF762" s="152"/>
      <c r="AG762" s="152"/>
      <c r="AH762" s="152"/>
      <c r="AI762" s="152"/>
    </row>
    <row r="763" ht="95.25" customHeight="1">
      <c r="N763" s="579"/>
      <c r="O763" s="579"/>
      <c r="P763" s="579"/>
      <c r="Q763" s="579"/>
      <c r="R763" s="579"/>
      <c r="AA763" s="152"/>
      <c r="AB763" s="152"/>
      <c r="AC763" s="580"/>
      <c r="AD763" s="152"/>
      <c r="AE763" s="152"/>
      <c r="AF763" s="152"/>
      <c r="AG763" s="152"/>
      <c r="AH763" s="152"/>
      <c r="AI763" s="152"/>
    </row>
    <row r="764" ht="95.25" customHeight="1">
      <c r="N764" s="579"/>
      <c r="O764" s="579"/>
      <c r="P764" s="579"/>
      <c r="Q764" s="579"/>
      <c r="R764" s="579"/>
      <c r="AA764" s="152"/>
      <c r="AB764" s="152"/>
      <c r="AC764" s="580"/>
      <c r="AD764" s="152"/>
      <c r="AE764" s="152"/>
      <c r="AF764" s="152"/>
      <c r="AG764" s="152"/>
      <c r="AH764" s="152"/>
      <c r="AI764" s="152"/>
    </row>
    <row r="765" ht="95.25" customHeight="1">
      <c r="N765" s="579"/>
      <c r="O765" s="579"/>
      <c r="P765" s="579"/>
      <c r="Q765" s="579"/>
      <c r="R765" s="579"/>
      <c r="AA765" s="152"/>
      <c r="AB765" s="152"/>
      <c r="AC765" s="580"/>
      <c r="AD765" s="152"/>
      <c r="AE765" s="152"/>
      <c r="AF765" s="152"/>
      <c r="AG765" s="152"/>
      <c r="AH765" s="152"/>
      <c r="AI765" s="152"/>
    </row>
    <row r="766" ht="95.25" customHeight="1">
      <c r="N766" s="579"/>
      <c r="O766" s="579"/>
      <c r="P766" s="579"/>
      <c r="Q766" s="579"/>
      <c r="R766" s="579"/>
      <c r="AA766" s="152"/>
      <c r="AB766" s="152"/>
      <c r="AC766" s="580"/>
      <c r="AD766" s="152"/>
      <c r="AE766" s="152"/>
      <c r="AF766" s="152"/>
      <c r="AG766" s="152"/>
      <c r="AH766" s="152"/>
      <c r="AI766" s="152"/>
    </row>
    <row r="767" ht="95.25" customHeight="1">
      <c r="N767" s="579"/>
      <c r="O767" s="579"/>
      <c r="P767" s="579"/>
      <c r="Q767" s="579"/>
      <c r="R767" s="579"/>
      <c r="AA767" s="152"/>
      <c r="AB767" s="152"/>
      <c r="AC767" s="580"/>
      <c r="AD767" s="152"/>
      <c r="AE767" s="152"/>
      <c r="AF767" s="152"/>
      <c r="AG767" s="152"/>
      <c r="AH767" s="152"/>
      <c r="AI767" s="152"/>
    </row>
    <row r="768" ht="95.25" customHeight="1">
      <c r="N768" s="579"/>
      <c r="O768" s="579"/>
      <c r="P768" s="579"/>
      <c r="Q768" s="579"/>
      <c r="R768" s="579"/>
      <c r="AA768" s="152"/>
      <c r="AB768" s="152"/>
      <c r="AC768" s="580"/>
      <c r="AD768" s="152"/>
      <c r="AE768" s="152"/>
      <c r="AF768" s="152"/>
      <c r="AG768" s="152"/>
      <c r="AH768" s="152"/>
      <c r="AI768" s="152"/>
    </row>
    <row r="769" ht="95.25" customHeight="1">
      <c r="N769" s="579"/>
      <c r="O769" s="579"/>
      <c r="P769" s="579"/>
      <c r="Q769" s="579"/>
      <c r="R769" s="579"/>
      <c r="AA769" s="152"/>
      <c r="AB769" s="152"/>
      <c r="AC769" s="580"/>
      <c r="AD769" s="152"/>
      <c r="AE769" s="152"/>
      <c r="AF769" s="152"/>
      <c r="AG769" s="152"/>
      <c r="AH769" s="152"/>
      <c r="AI769" s="152"/>
    </row>
    <row r="770" ht="95.25" customHeight="1">
      <c r="N770" s="579"/>
      <c r="O770" s="579"/>
      <c r="P770" s="579"/>
      <c r="Q770" s="579"/>
      <c r="R770" s="579"/>
      <c r="AA770" s="152"/>
      <c r="AB770" s="152"/>
      <c r="AC770" s="580"/>
      <c r="AD770" s="152"/>
      <c r="AE770" s="152"/>
      <c r="AF770" s="152"/>
      <c r="AG770" s="152"/>
      <c r="AH770" s="152"/>
      <c r="AI770" s="152"/>
    </row>
    <row r="771" ht="95.25" customHeight="1">
      <c r="N771" s="579"/>
      <c r="O771" s="579"/>
      <c r="P771" s="579"/>
      <c r="Q771" s="579"/>
      <c r="R771" s="579"/>
      <c r="AA771" s="152"/>
      <c r="AB771" s="152"/>
      <c r="AC771" s="580"/>
      <c r="AD771" s="152"/>
      <c r="AE771" s="152"/>
      <c r="AF771" s="152"/>
      <c r="AG771" s="152"/>
      <c r="AH771" s="152"/>
      <c r="AI771" s="152"/>
    </row>
    <row r="772" ht="95.25" customHeight="1">
      <c r="N772" s="579"/>
      <c r="O772" s="579"/>
      <c r="P772" s="579"/>
      <c r="Q772" s="579"/>
      <c r="R772" s="579"/>
      <c r="AA772" s="152"/>
      <c r="AB772" s="152"/>
      <c r="AC772" s="580"/>
      <c r="AD772" s="152"/>
      <c r="AE772" s="152"/>
      <c r="AF772" s="152"/>
      <c r="AG772" s="152"/>
      <c r="AH772" s="152"/>
      <c r="AI772" s="152"/>
    </row>
    <row r="773" ht="95.25" customHeight="1">
      <c r="N773" s="579"/>
      <c r="O773" s="579"/>
      <c r="P773" s="579"/>
      <c r="Q773" s="579"/>
      <c r="R773" s="579"/>
      <c r="AA773" s="152"/>
      <c r="AB773" s="152"/>
      <c r="AC773" s="580"/>
      <c r="AD773" s="152"/>
      <c r="AE773" s="152"/>
      <c r="AF773" s="152"/>
      <c r="AG773" s="152"/>
      <c r="AH773" s="152"/>
      <c r="AI773" s="152"/>
    </row>
    <row r="774" ht="95.25" customHeight="1">
      <c r="N774" s="579"/>
      <c r="O774" s="579"/>
      <c r="P774" s="579"/>
      <c r="Q774" s="579"/>
      <c r="R774" s="579"/>
      <c r="AA774" s="152"/>
      <c r="AB774" s="152"/>
      <c r="AC774" s="580"/>
      <c r="AD774" s="152"/>
      <c r="AE774" s="152"/>
      <c r="AF774" s="152"/>
      <c r="AG774" s="152"/>
      <c r="AH774" s="152"/>
      <c r="AI774" s="152"/>
    </row>
    <row r="775" ht="95.25" customHeight="1">
      <c r="N775" s="579"/>
      <c r="O775" s="579"/>
      <c r="P775" s="579"/>
      <c r="Q775" s="579"/>
      <c r="R775" s="579"/>
      <c r="AA775" s="152"/>
      <c r="AB775" s="152"/>
      <c r="AC775" s="580"/>
      <c r="AD775" s="152"/>
      <c r="AE775" s="152"/>
      <c r="AF775" s="152"/>
      <c r="AG775" s="152"/>
      <c r="AH775" s="152"/>
      <c r="AI775" s="152"/>
    </row>
    <row r="776" ht="95.25" customHeight="1">
      <c r="N776" s="579"/>
      <c r="O776" s="579"/>
      <c r="P776" s="579"/>
      <c r="Q776" s="579"/>
      <c r="R776" s="579"/>
      <c r="AA776" s="152"/>
      <c r="AB776" s="152"/>
      <c r="AC776" s="580"/>
      <c r="AD776" s="152"/>
      <c r="AE776" s="152"/>
      <c r="AF776" s="152"/>
      <c r="AG776" s="152"/>
      <c r="AH776" s="152"/>
      <c r="AI776" s="152"/>
    </row>
    <row r="777" ht="95.25" customHeight="1">
      <c r="N777" s="579"/>
      <c r="O777" s="579"/>
      <c r="P777" s="579"/>
      <c r="Q777" s="579"/>
      <c r="R777" s="579"/>
      <c r="AA777" s="152"/>
      <c r="AB777" s="152"/>
      <c r="AC777" s="580"/>
      <c r="AD777" s="152"/>
      <c r="AE777" s="152"/>
      <c r="AF777" s="152"/>
      <c r="AG777" s="152"/>
      <c r="AH777" s="152"/>
      <c r="AI777" s="152"/>
    </row>
    <row r="778" ht="95.25" customHeight="1">
      <c r="N778" s="579"/>
      <c r="O778" s="579"/>
      <c r="P778" s="579"/>
      <c r="Q778" s="579"/>
      <c r="R778" s="579"/>
      <c r="AA778" s="152"/>
      <c r="AB778" s="152"/>
      <c r="AC778" s="580"/>
      <c r="AD778" s="152"/>
      <c r="AE778" s="152"/>
      <c r="AF778" s="152"/>
      <c r="AG778" s="152"/>
      <c r="AH778" s="152"/>
      <c r="AI778" s="152"/>
    </row>
    <row r="779" ht="95.25" customHeight="1">
      <c r="N779" s="579"/>
      <c r="O779" s="579"/>
      <c r="P779" s="579"/>
      <c r="Q779" s="579"/>
      <c r="R779" s="579"/>
      <c r="AA779" s="152"/>
      <c r="AB779" s="152"/>
      <c r="AC779" s="580"/>
      <c r="AD779" s="152"/>
      <c r="AE779" s="152"/>
      <c r="AF779" s="152"/>
      <c r="AG779" s="152"/>
      <c r="AH779" s="152"/>
      <c r="AI779" s="152"/>
    </row>
    <row r="780" ht="95.25" customHeight="1">
      <c r="N780" s="579"/>
      <c r="O780" s="579"/>
      <c r="P780" s="579"/>
      <c r="Q780" s="579"/>
      <c r="R780" s="579"/>
      <c r="AA780" s="152"/>
      <c r="AB780" s="152"/>
      <c r="AC780" s="580"/>
      <c r="AD780" s="152"/>
      <c r="AE780" s="152"/>
      <c r="AF780" s="152"/>
      <c r="AG780" s="152"/>
      <c r="AH780" s="152"/>
      <c r="AI780" s="152"/>
    </row>
    <row r="781" ht="95.25" customHeight="1">
      <c r="N781" s="579"/>
      <c r="O781" s="579"/>
      <c r="P781" s="579"/>
      <c r="Q781" s="579"/>
      <c r="R781" s="579"/>
      <c r="AA781" s="152"/>
      <c r="AB781" s="152"/>
      <c r="AC781" s="580"/>
      <c r="AD781" s="152"/>
      <c r="AE781" s="152"/>
      <c r="AF781" s="152"/>
      <c r="AG781" s="152"/>
      <c r="AH781" s="152"/>
      <c r="AI781" s="152"/>
    </row>
    <row r="782" ht="95.25" customHeight="1">
      <c r="N782" s="579"/>
      <c r="O782" s="579"/>
      <c r="P782" s="579"/>
      <c r="Q782" s="579"/>
      <c r="R782" s="579"/>
      <c r="AA782" s="152"/>
      <c r="AB782" s="152"/>
      <c r="AC782" s="580"/>
      <c r="AD782" s="152"/>
      <c r="AE782" s="152"/>
      <c r="AF782" s="152"/>
      <c r="AG782" s="152"/>
      <c r="AH782" s="152"/>
      <c r="AI782" s="152"/>
    </row>
    <row r="783" ht="95.25" customHeight="1">
      <c r="N783" s="579"/>
      <c r="O783" s="579"/>
      <c r="P783" s="579"/>
      <c r="Q783" s="579"/>
      <c r="R783" s="579"/>
      <c r="AA783" s="152"/>
      <c r="AB783" s="152"/>
      <c r="AC783" s="580"/>
      <c r="AD783" s="152"/>
      <c r="AE783" s="152"/>
      <c r="AF783" s="152"/>
      <c r="AG783" s="152"/>
      <c r="AH783" s="152"/>
      <c r="AI783" s="152"/>
    </row>
    <row r="784" ht="95.25" customHeight="1">
      <c r="N784" s="579"/>
      <c r="O784" s="579"/>
      <c r="P784" s="579"/>
      <c r="Q784" s="579"/>
      <c r="R784" s="579"/>
      <c r="AA784" s="152"/>
      <c r="AB784" s="152"/>
      <c r="AC784" s="580"/>
      <c r="AD784" s="152"/>
      <c r="AE784" s="152"/>
      <c r="AF784" s="152"/>
      <c r="AG784" s="152"/>
      <c r="AH784" s="152"/>
      <c r="AI784" s="152"/>
    </row>
    <row r="785" ht="95.25" customHeight="1">
      <c r="N785" s="579"/>
      <c r="O785" s="579"/>
      <c r="P785" s="579"/>
      <c r="Q785" s="579"/>
      <c r="R785" s="579"/>
      <c r="AA785" s="152"/>
      <c r="AB785" s="152"/>
      <c r="AC785" s="580"/>
      <c r="AD785" s="152"/>
      <c r="AE785" s="152"/>
      <c r="AF785" s="152"/>
      <c r="AG785" s="152"/>
      <c r="AH785" s="152"/>
      <c r="AI785" s="152"/>
    </row>
    <row r="786" ht="95.25" customHeight="1">
      <c r="N786" s="579"/>
      <c r="O786" s="579"/>
      <c r="P786" s="579"/>
      <c r="Q786" s="579"/>
      <c r="R786" s="579"/>
      <c r="AA786" s="152"/>
      <c r="AB786" s="152"/>
      <c r="AC786" s="580"/>
      <c r="AD786" s="152"/>
      <c r="AE786" s="152"/>
      <c r="AF786" s="152"/>
      <c r="AG786" s="152"/>
      <c r="AH786" s="152"/>
      <c r="AI786" s="152"/>
    </row>
    <row r="787" ht="95.25" customHeight="1">
      <c r="N787" s="579"/>
      <c r="O787" s="579"/>
      <c r="P787" s="579"/>
      <c r="Q787" s="579"/>
      <c r="R787" s="579"/>
      <c r="AA787" s="152"/>
      <c r="AB787" s="152"/>
      <c r="AC787" s="580"/>
      <c r="AD787" s="152"/>
      <c r="AE787" s="152"/>
      <c r="AF787" s="152"/>
      <c r="AG787" s="152"/>
      <c r="AH787" s="152"/>
      <c r="AI787" s="152"/>
    </row>
    <row r="788" ht="95.25" customHeight="1">
      <c r="N788" s="579"/>
      <c r="O788" s="579"/>
      <c r="P788" s="579"/>
      <c r="Q788" s="579"/>
      <c r="R788" s="579"/>
      <c r="AA788" s="152"/>
      <c r="AB788" s="152"/>
      <c r="AC788" s="580"/>
      <c r="AD788" s="152"/>
      <c r="AE788" s="152"/>
      <c r="AF788" s="152"/>
      <c r="AG788" s="152"/>
      <c r="AH788" s="152"/>
      <c r="AI788" s="152"/>
    </row>
    <row r="789" ht="95.25" customHeight="1">
      <c r="N789" s="579"/>
      <c r="O789" s="579"/>
      <c r="P789" s="579"/>
      <c r="Q789" s="579"/>
      <c r="R789" s="579"/>
      <c r="AA789" s="152"/>
      <c r="AB789" s="152"/>
      <c r="AC789" s="580"/>
      <c r="AD789" s="152"/>
      <c r="AE789" s="152"/>
      <c r="AF789" s="152"/>
      <c r="AG789" s="152"/>
      <c r="AH789" s="152"/>
      <c r="AI789" s="152"/>
    </row>
    <row r="790" ht="95.25" customHeight="1">
      <c r="N790" s="579"/>
      <c r="O790" s="579"/>
      <c r="P790" s="579"/>
      <c r="Q790" s="579"/>
      <c r="R790" s="579"/>
      <c r="AA790" s="152"/>
      <c r="AB790" s="152"/>
      <c r="AC790" s="580"/>
      <c r="AD790" s="152"/>
      <c r="AE790" s="152"/>
      <c r="AF790" s="152"/>
      <c r="AG790" s="152"/>
      <c r="AH790" s="152"/>
      <c r="AI790" s="152"/>
    </row>
    <row r="791" ht="95.25" customHeight="1">
      <c r="N791" s="579"/>
      <c r="O791" s="579"/>
      <c r="P791" s="579"/>
      <c r="Q791" s="579"/>
      <c r="R791" s="579"/>
      <c r="AA791" s="152"/>
      <c r="AB791" s="152"/>
      <c r="AC791" s="580"/>
      <c r="AD791" s="152"/>
      <c r="AE791" s="152"/>
      <c r="AF791" s="152"/>
      <c r="AG791" s="152"/>
      <c r="AH791" s="152"/>
      <c r="AI791" s="152"/>
    </row>
    <row r="792" ht="95.25" customHeight="1">
      <c r="N792" s="579"/>
      <c r="O792" s="579"/>
      <c r="P792" s="579"/>
      <c r="Q792" s="579"/>
      <c r="R792" s="579"/>
      <c r="AA792" s="152"/>
      <c r="AB792" s="152"/>
      <c r="AC792" s="580"/>
      <c r="AD792" s="152"/>
      <c r="AE792" s="152"/>
      <c r="AF792" s="152"/>
      <c r="AG792" s="152"/>
      <c r="AH792" s="152"/>
      <c r="AI792" s="152"/>
    </row>
    <row r="793" ht="95.25" customHeight="1">
      <c r="N793" s="579"/>
      <c r="O793" s="579"/>
      <c r="P793" s="579"/>
      <c r="Q793" s="579"/>
      <c r="R793" s="579"/>
      <c r="AA793" s="152"/>
      <c r="AB793" s="152"/>
      <c r="AC793" s="580"/>
      <c r="AD793" s="152"/>
      <c r="AE793" s="152"/>
      <c r="AF793" s="152"/>
      <c r="AG793" s="152"/>
      <c r="AH793" s="152"/>
      <c r="AI793" s="152"/>
    </row>
    <row r="794" ht="95.25" customHeight="1">
      <c r="N794" s="579"/>
      <c r="O794" s="579"/>
      <c r="P794" s="579"/>
      <c r="Q794" s="579"/>
      <c r="R794" s="579"/>
      <c r="AA794" s="152"/>
      <c r="AB794" s="152"/>
      <c r="AC794" s="580"/>
      <c r="AD794" s="152"/>
      <c r="AE794" s="152"/>
      <c r="AF794" s="152"/>
      <c r="AG794" s="152"/>
      <c r="AH794" s="152"/>
      <c r="AI794" s="152"/>
    </row>
    <row r="795" ht="95.25" customHeight="1">
      <c r="N795" s="579"/>
      <c r="O795" s="579"/>
      <c r="P795" s="579"/>
      <c r="Q795" s="579"/>
      <c r="R795" s="579"/>
      <c r="AA795" s="152"/>
      <c r="AB795" s="152"/>
      <c r="AC795" s="580"/>
      <c r="AD795" s="152"/>
      <c r="AE795" s="152"/>
      <c r="AF795" s="152"/>
      <c r="AG795" s="152"/>
      <c r="AH795" s="152"/>
      <c r="AI795" s="152"/>
    </row>
    <row r="796" ht="95.25" customHeight="1">
      <c r="N796" s="579"/>
      <c r="O796" s="579"/>
      <c r="P796" s="579"/>
      <c r="Q796" s="579"/>
      <c r="R796" s="579"/>
      <c r="AA796" s="152"/>
      <c r="AB796" s="152"/>
      <c r="AC796" s="580"/>
      <c r="AD796" s="152"/>
      <c r="AE796" s="152"/>
      <c r="AF796" s="152"/>
      <c r="AG796" s="152"/>
      <c r="AH796" s="152"/>
      <c r="AI796" s="152"/>
    </row>
    <row r="797" ht="95.25" customHeight="1">
      <c r="N797" s="579"/>
      <c r="O797" s="579"/>
      <c r="P797" s="579"/>
      <c r="Q797" s="579"/>
      <c r="R797" s="579"/>
      <c r="AA797" s="152"/>
      <c r="AB797" s="152"/>
      <c r="AC797" s="580"/>
      <c r="AD797" s="152"/>
      <c r="AE797" s="152"/>
      <c r="AF797" s="152"/>
      <c r="AG797" s="152"/>
      <c r="AH797" s="152"/>
      <c r="AI797" s="152"/>
    </row>
    <row r="798" ht="95.25" customHeight="1">
      <c r="N798" s="579"/>
      <c r="O798" s="579"/>
      <c r="P798" s="579"/>
      <c r="Q798" s="579"/>
      <c r="R798" s="579"/>
      <c r="AA798" s="152"/>
      <c r="AB798" s="152"/>
      <c r="AC798" s="580"/>
      <c r="AD798" s="152"/>
      <c r="AE798" s="152"/>
      <c r="AF798" s="152"/>
      <c r="AG798" s="152"/>
      <c r="AH798" s="152"/>
      <c r="AI798" s="152"/>
    </row>
    <row r="799" ht="95.25" customHeight="1">
      <c r="N799" s="579"/>
      <c r="O799" s="579"/>
      <c r="P799" s="579"/>
      <c r="Q799" s="579"/>
      <c r="R799" s="579"/>
      <c r="AA799" s="152"/>
      <c r="AB799" s="152"/>
      <c r="AC799" s="580"/>
      <c r="AD799" s="152"/>
      <c r="AE799" s="152"/>
      <c r="AF799" s="152"/>
      <c r="AG799" s="152"/>
      <c r="AH799" s="152"/>
      <c r="AI799" s="152"/>
    </row>
    <row r="800" ht="95.25" customHeight="1">
      <c r="N800" s="579"/>
      <c r="O800" s="579"/>
      <c r="P800" s="579"/>
      <c r="Q800" s="579"/>
      <c r="R800" s="579"/>
      <c r="AA800" s="152"/>
      <c r="AB800" s="152"/>
      <c r="AC800" s="580"/>
      <c r="AD800" s="152"/>
      <c r="AE800" s="152"/>
      <c r="AF800" s="152"/>
      <c r="AG800" s="152"/>
      <c r="AH800" s="152"/>
      <c r="AI800" s="152"/>
    </row>
    <row r="801" ht="95.25" customHeight="1">
      <c r="N801" s="579"/>
      <c r="O801" s="579"/>
      <c r="P801" s="579"/>
      <c r="Q801" s="579"/>
      <c r="R801" s="579"/>
      <c r="AA801" s="152"/>
      <c r="AB801" s="152"/>
      <c r="AC801" s="580"/>
      <c r="AD801" s="152"/>
      <c r="AE801" s="152"/>
      <c r="AF801" s="152"/>
      <c r="AG801" s="152"/>
      <c r="AH801" s="152"/>
      <c r="AI801" s="152"/>
    </row>
    <row r="802" ht="95.25" customHeight="1">
      <c r="N802" s="579"/>
      <c r="O802" s="579"/>
      <c r="P802" s="579"/>
      <c r="Q802" s="579"/>
      <c r="R802" s="579"/>
      <c r="AA802" s="152"/>
      <c r="AB802" s="152"/>
      <c r="AC802" s="580"/>
      <c r="AD802" s="152"/>
      <c r="AE802" s="152"/>
      <c r="AF802" s="152"/>
      <c r="AG802" s="152"/>
      <c r="AH802" s="152"/>
      <c r="AI802" s="152"/>
    </row>
    <row r="803" ht="95.25" customHeight="1">
      <c r="N803" s="579"/>
      <c r="O803" s="579"/>
      <c r="P803" s="579"/>
      <c r="Q803" s="579"/>
      <c r="R803" s="579"/>
      <c r="AA803" s="152"/>
      <c r="AB803" s="152"/>
      <c r="AC803" s="580"/>
      <c r="AD803" s="152"/>
      <c r="AE803" s="152"/>
      <c r="AF803" s="152"/>
      <c r="AG803" s="152"/>
      <c r="AH803" s="152"/>
      <c r="AI803" s="152"/>
    </row>
    <row r="804" ht="95.25" customHeight="1">
      <c r="N804" s="579"/>
      <c r="O804" s="579"/>
      <c r="P804" s="579"/>
      <c r="Q804" s="579"/>
      <c r="R804" s="579"/>
      <c r="AA804" s="152"/>
      <c r="AB804" s="152"/>
      <c r="AC804" s="580"/>
      <c r="AD804" s="152"/>
      <c r="AE804" s="152"/>
      <c r="AF804" s="152"/>
      <c r="AG804" s="152"/>
      <c r="AH804" s="152"/>
      <c r="AI804" s="152"/>
    </row>
    <row r="805" ht="95.25" customHeight="1">
      <c r="N805" s="579"/>
      <c r="O805" s="579"/>
      <c r="P805" s="579"/>
      <c r="Q805" s="579"/>
      <c r="R805" s="579"/>
      <c r="AA805" s="152"/>
      <c r="AB805" s="152"/>
      <c r="AC805" s="580"/>
      <c r="AD805" s="152"/>
      <c r="AE805" s="152"/>
      <c r="AF805" s="152"/>
      <c r="AG805" s="152"/>
      <c r="AH805" s="152"/>
      <c r="AI805" s="152"/>
    </row>
    <row r="806" ht="95.25" customHeight="1">
      <c r="N806" s="579"/>
      <c r="O806" s="579"/>
      <c r="P806" s="579"/>
      <c r="Q806" s="579"/>
      <c r="R806" s="579"/>
      <c r="AA806" s="152"/>
      <c r="AB806" s="152"/>
      <c r="AC806" s="580"/>
      <c r="AD806" s="152"/>
      <c r="AE806" s="152"/>
      <c r="AF806" s="152"/>
      <c r="AG806" s="152"/>
      <c r="AH806" s="152"/>
      <c r="AI806" s="152"/>
    </row>
    <row r="807" ht="95.25" customHeight="1">
      <c r="N807" s="579"/>
      <c r="O807" s="579"/>
      <c r="P807" s="579"/>
      <c r="Q807" s="579"/>
      <c r="R807" s="579"/>
      <c r="AA807" s="152"/>
      <c r="AB807" s="152"/>
      <c r="AC807" s="580"/>
      <c r="AD807" s="152"/>
      <c r="AE807" s="152"/>
      <c r="AF807" s="152"/>
      <c r="AG807" s="152"/>
      <c r="AH807" s="152"/>
      <c r="AI807" s="152"/>
    </row>
    <row r="808" ht="95.25" customHeight="1">
      <c r="N808" s="579"/>
      <c r="O808" s="579"/>
      <c r="P808" s="579"/>
      <c r="Q808" s="579"/>
      <c r="R808" s="579"/>
      <c r="AA808" s="152"/>
      <c r="AB808" s="152"/>
      <c r="AC808" s="580"/>
      <c r="AD808" s="152"/>
      <c r="AE808" s="152"/>
      <c r="AF808" s="152"/>
      <c r="AG808" s="152"/>
      <c r="AH808" s="152"/>
      <c r="AI808" s="152"/>
    </row>
    <row r="809" ht="95.25" customHeight="1">
      <c r="N809" s="579"/>
      <c r="O809" s="579"/>
      <c r="P809" s="579"/>
      <c r="Q809" s="579"/>
      <c r="R809" s="579"/>
      <c r="AA809" s="152"/>
      <c r="AB809" s="152"/>
      <c r="AC809" s="580"/>
      <c r="AD809" s="152"/>
      <c r="AE809" s="152"/>
      <c r="AF809" s="152"/>
      <c r="AG809" s="152"/>
      <c r="AH809" s="152"/>
      <c r="AI809" s="152"/>
    </row>
    <row r="810" ht="95.25" customHeight="1">
      <c r="N810" s="579"/>
      <c r="O810" s="579"/>
      <c r="P810" s="579"/>
      <c r="Q810" s="579"/>
      <c r="R810" s="579"/>
      <c r="AA810" s="152"/>
      <c r="AB810" s="152"/>
      <c r="AC810" s="580"/>
      <c r="AD810" s="152"/>
      <c r="AE810" s="152"/>
      <c r="AF810" s="152"/>
      <c r="AG810" s="152"/>
      <c r="AH810" s="152"/>
      <c r="AI810" s="152"/>
    </row>
    <row r="811" ht="95.25" customHeight="1">
      <c r="N811" s="579"/>
      <c r="O811" s="579"/>
      <c r="P811" s="579"/>
      <c r="Q811" s="579"/>
      <c r="R811" s="579"/>
      <c r="AA811" s="152"/>
      <c r="AB811" s="152"/>
      <c r="AC811" s="580"/>
      <c r="AD811" s="152"/>
      <c r="AE811" s="152"/>
      <c r="AF811" s="152"/>
      <c r="AG811" s="152"/>
      <c r="AH811" s="152"/>
      <c r="AI811" s="152"/>
    </row>
    <row r="812" ht="95.25" customHeight="1">
      <c r="N812" s="579"/>
      <c r="O812" s="579"/>
      <c r="P812" s="579"/>
      <c r="Q812" s="579"/>
      <c r="R812" s="579"/>
      <c r="AA812" s="152"/>
      <c r="AB812" s="152"/>
      <c r="AC812" s="580"/>
      <c r="AD812" s="152"/>
      <c r="AE812" s="152"/>
      <c r="AF812" s="152"/>
      <c r="AG812" s="152"/>
      <c r="AH812" s="152"/>
      <c r="AI812" s="152"/>
    </row>
    <row r="813" ht="95.25" customHeight="1">
      <c r="N813" s="579"/>
      <c r="O813" s="579"/>
      <c r="P813" s="579"/>
      <c r="Q813" s="579"/>
      <c r="R813" s="579"/>
      <c r="AA813" s="152"/>
      <c r="AB813" s="152"/>
      <c r="AC813" s="580"/>
      <c r="AD813" s="152"/>
      <c r="AE813" s="152"/>
      <c r="AF813" s="152"/>
      <c r="AG813" s="152"/>
      <c r="AH813" s="152"/>
      <c r="AI813" s="152"/>
    </row>
    <row r="814" ht="95.25" customHeight="1">
      <c r="N814" s="579"/>
      <c r="O814" s="579"/>
      <c r="P814" s="579"/>
      <c r="Q814" s="579"/>
      <c r="R814" s="579"/>
      <c r="AA814" s="152"/>
      <c r="AB814" s="152"/>
      <c r="AC814" s="580"/>
      <c r="AD814" s="152"/>
      <c r="AE814" s="152"/>
      <c r="AF814" s="152"/>
      <c r="AG814" s="152"/>
      <c r="AH814" s="152"/>
      <c r="AI814" s="152"/>
    </row>
    <row r="815" ht="95.25" customHeight="1">
      <c r="N815" s="579"/>
      <c r="O815" s="579"/>
      <c r="P815" s="579"/>
      <c r="Q815" s="579"/>
      <c r="R815" s="579"/>
      <c r="AA815" s="152"/>
      <c r="AB815" s="152"/>
      <c r="AC815" s="580"/>
      <c r="AD815" s="152"/>
      <c r="AE815" s="152"/>
      <c r="AF815" s="152"/>
      <c r="AG815" s="152"/>
      <c r="AH815" s="152"/>
      <c r="AI815" s="152"/>
    </row>
    <row r="816" ht="95.25" customHeight="1">
      <c r="N816" s="579"/>
      <c r="O816" s="579"/>
      <c r="P816" s="579"/>
      <c r="Q816" s="579"/>
      <c r="R816" s="579"/>
      <c r="AA816" s="152"/>
      <c r="AB816" s="152"/>
      <c r="AC816" s="580"/>
      <c r="AD816" s="152"/>
      <c r="AE816" s="152"/>
      <c r="AF816" s="152"/>
      <c r="AG816" s="152"/>
      <c r="AH816" s="152"/>
      <c r="AI816" s="152"/>
    </row>
    <row r="817" ht="95.25" customHeight="1">
      <c r="N817" s="579"/>
      <c r="O817" s="579"/>
      <c r="P817" s="579"/>
      <c r="Q817" s="579"/>
      <c r="R817" s="579"/>
      <c r="AA817" s="152"/>
      <c r="AB817" s="152"/>
      <c r="AC817" s="580"/>
      <c r="AD817" s="152"/>
      <c r="AE817" s="152"/>
      <c r="AF817" s="152"/>
      <c r="AG817" s="152"/>
      <c r="AH817" s="152"/>
      <c r="AI817" s="152"/>
    </row>
    <row r="818" ht="95.25" customHeight="1">
      <c r="N818" s="579"/>
      <c r="O818" s="579"/>
      <c r="P818" s="579"/>
      <c r="Q818" s="579"/>
      <c r="R818" s="579"/>
      <c r="AA818" s="152"/>
      <c r="AB818" s="152"/>
      <c r="AC818" s="580"/>
      <c r="AD818" s="152"/>
      <c r="AE818" s="152"/>
      <c r="AF818" s="152"/>
      <c r="AG818" s="152"/>
      <c r="AH818" s="152"/>
      <c r="AI818" s="152"/>
    </row>
    <row r="819" ht="95.25" customHeight="1">
      <c r="N819" s="579"/>
      <c r="O819" s="579"/>
      <c r="P819" s="579"/>
      <c r="Q819" s="579"/>
      <c r="R819" s="579"/>
      <c r="AA819" s="152"/>
      <c r="AB819" s="152"/>
      <c r="AC819" s="580"/>
      <c r="AD819" s="152"/>
      <c r="AE819" s="152"/>
      <c r="AF819" s="152"/>
      <c r="AG819" s="152"/>
      <c r="AH819" s="152"/>
      <c r="AI819" s="152"/>
    </row>
    <row r="820" ht="95.25" customHeight="1">
      <c r="N820" s="579"/>
      <c r="O820" s="579"/>
      <c r="P820" s="579"/>
      <c r="Q820" s="579"/>
      <c r="R820" s="579"/>
      <c r="AA820" s="152"/>
      <c r="AB820" s="152"/>
      <c r="AC820" s="580"/>
      <c r="AD820" s="152"/>
      <c r="AE820" s="152"/>
      <c r="AF820" s="152"/>
      <c r="AG820" s="152"/>
      <c r="AH820" s="152"/>
      <c r="AI820" s="152"/>
    </row>
    <row r="821" ht="95.25" customHeight="1">
      <c r="N821" s="579"/>
      <c r="O821" s="579"/>
      <c r="P821" s="579"/>
      <c r="Q821" s="579"/>
      <c r="R821" s="579"/>
      <c r="AA821" s="152"/>
      <c r="AB821" s="152"/>
      <c r="AC821" s="580"/>
      <c r="AD821" s="152"/>
      <c r="AE821" s="152"/>
      <c r="AF821" s="152"/>
      <c r="AG821" s="152"/>
      <c r="AH821" s="152"/>
      <c r="AI821" s="152"/>
    </row>
    <row r="822" ht="95.25" customHeight="1">
      <c r="N822" s="579"/>
      <c r="O822" s="579"/>
      <c r="P822" s="579"/>
      <c r="Q822" s="579"/>
      <c r="R822" s="579"/>
      <c r="AA822" s="152"/>
      <c r="AB822" s="152"/>
      <c r="AC822" s="580"/>
      <c r="AD822" s="152"/>
      <c r="AE822" s="152"/>
      <c r="AF822" s="152"/>
      <c r="AG822" s="152"/>
      <c r="AH822" s="152"/>
      <c r="AI822" s="152"/>
    </row>
    <row r="823" ht="95.25" customHeight="1">
      <c r="N823" s="579"/>
      <c r="O823" s="579"/>
      <c r="P823" s="579"/>
      <c r="Q823" s="579"/>
      <c r="R823" s="579"/>
      <c r="AA823" s="152"/>
      <c r="AB823" s="152"/>
      <c r="AC823" s="580"/>
      <c r="AD823" s="152"/>
      <c r="AE823" s="152"/>
      <c r="AF823" s="152"/>
      <c r="AG823" s="152"/>
      <c r="AH823" s="152"/>
      <c r="AI823" s="152"/>
    </row>
    <row r="824" ht="95.25" customHeight="1">
      <c r="N824" s="579"/>
      <c r="O824" s="579"/>
      <c r="P824" s="579"/>
      <c r="Q824" s="579"/>
      <c r="R824" s="579"/>
      <c r="AA824" s="152"/>
      <c r="AB824" s="152"/>
      <c r="AC824" s="580"/>
      <c r="AD824" s="152"/>
      <c r="AE824" s="152"/>
      <c r="AF824" s="152"/>
      <c r="AG824" s="152"/>
      <c r="AH824" s="152"/>
      <c r="AI824" s="152"/>
    </row>
    <row r="825" ht="95.25" customHeight="1">
      <c r="N825" s="579"/>
      <c r="O825" s="579"/>
      <c r="P825" s="579"/>
      <c r="Q825" s="579"/>
      <c r="R825" s="579"/>
      <c r="AA825" s="152"/>
      <c r="AB825" s="152"/>
      <c r="AC825" s="580"/>
      <c r="AD825" s="152"/>
      <c r="AE825" s="152"/>
      <c r="AF825" s="152"/>
      <c r="AG825" s="152"/>
      <c r="AH825" s="152"/>
      <c r="AI825" s="152"/>
    </row>
    <row r="826" ht="95.25" customHeight="1">
      <c r="N826" s="579"/>
      <c r="O826" s="579"/>
      <c r="P826" s="579"/>
      <c r="Q826" s="579"/>
      <c r="R826" s="579"/>
      <c r="AA826" s="152"/>
      <c r="AB826" s="152"/>
      <c r="AC826" s="580"/>
      <c r="AD826" s="152"/>
      <c r="AE826" s="152"/>
      <c r="AF826" s="152"/>
      <c r="AG826" s="152"/>
      <c r="AH826" s="152"/>
      <c r="AI826" s="152"/>
    </row>
    <row r="827" ht="95.25" customHeight="1">
      <c r="N827" s="579"/>
      <c r="O827" s="579"/>
      <c r="P827" s="579"/>
      <c r="Q827" s="579"/>
      <c r="R827" s="579"/>
      <c r="AA827" s="152"/>
      <c r="AB827" s="152"/>
      <c r="AC827" s="580"/>
      <c r="AD827" s="152"/>
      <c r="AE827" s="152"/>
      <c r="AF827" s="152"/>
      <c r="AG827" s="152"/>
      <c r="AH827" s="152"/>
      <c r="AI827" s="152"/>
    </row>
    <row r="828" ht="95.25" customHeight="1">
      <c r="N828" s="579"/>
      <c r="O828" s="579"/>
      <c r="P828" s="579"/>
      <c r="Q828" s="579"/>
      <c r="R828" s="579"/>
      <c r="AA828" s="152"/>
      <c r="AB828" s="152"/>
      <c r="AC828" s="580"/>
      <c r="AD828" s="152"/>
      <c r="AE828" s="152"/>
      <c r="AF828" s="152"/>
      <c r="AG828" s="152"/>
      <c r="AH828" s="152"/>
      <c r="AI828" s="152"/>
    </row>
    <row r="829" ht="95.25" customHeight="1">
      <c r="N829" s="579"/>
      <c r="O829" s="579"/>
      <c r="P829" s="579"/>
      <c r="Q829" s="579"/>
      <c r="R829" s="579"/>
      <c r="AA829" s="152"/>
      <c r="AB829" s="152"/>
      <c r="AC829" s="580"/>
      <c r="AD829" s="152"/>
      <c r="AE829" s="152"/>
      <c r="AF829" s="152"/>
      <c r="AG829" s="152"/>
      <c r="AH829" s="152"/>
      <c r="AI829" s="152"/>
    </row>
    <row r="830" ht="95.25" customHeight="1">
      <c r="N830" s="579"/>
      <c r="O830" s="579"/>
      <c r="P830" s="579"/>
      <c r="Q830" s="579"/>
      <c r="R830" s="579"/>
      <c r="AA830" s="152"/>
      <c r="AB830" s="152"/>
      <c r="AC830" s="580"/>
      <c r="AD830" s="152"/>
      <c r="AE830" s="152"/>
      <c r="AF830" s="152"/>
      <c r="AG830" s="152"/>
      <c r="AH830" s="152"/>
      <c r="AI830" s="152"/>
    </row>
    <row r="831" ht="95.25" customHeight="1">
      <c r="N831" s="579"/>
      <c r="O831" s="579"/>
      <c r="P831" s="579"/>
      <c r="Q831" s="579"/>
      <c r="R831" s="579"/>
      <c r="AA831" s="152"/>
      <c r="AB831" s="152"/>
      <c r="AC831" s="580"/>
      <c r="AD831" s="152"/>
      <c r="AE831" s="152"/>
      <c r="AF831" s="152"/>
      <c r="AG831" s="152"/>
      <c r="AH831" s="152"/>
      <c r="AI831" s="152"/>
    </row>
    <row r="832" ht="95.25" customHeight="1">
      <c r="N832" s="579"/>
      <c r="O832" s="579"/>
      <c r="P832" s="579"/>
      <c r="Q832" s="579"/>
      <c r="R832" s="579"/>
      <c r="AA832" s="152"/>
      <c r="AB832" s="152"/>
      <c r="AC832" s="580"/>
      <c r="AD832" s="152"/>
      <c r="AE832" s="152"/>
      <c r="AF832" s="152"/>
      <c r="AG832" s="152"/>
      <c r="AH832" s="152"/>
      <c r="AI832" s="152"/>
    </row>
    <row r="833" ht="95.25" customHeight="1">
      <c r="N833" s="579"/>
      <c r="O833" s="579"/>
      <c r="P833" s="579"/>
      <c r="Q833" s="579"/>
      <c r="R833" s="579"/>
      <c r="AA833" s="152"/>
      <c r="AB833" s="152"/>
      <c r="AC833" s="580"/>
      <c r="AD833" s="152"/>
      <c r="AE833" s="152"/>
      <c r="AF833" s="152"/>
      <c r="AG833" s="152"/>
      <c r="AH833" s="152"/>
      <c r="AI833" s="152"/>
    </row>
    <row r="834" ht="95.25" customHeight="1">
      <c r="N834" s="579"/>
      <c r="O834" s="579"/>
      <c r="P834" s="579"/>
      <c r="Q834" s="579"/>
      <c r="R834" s="579"/>
      <c r="AA834" s="152"/>
      <c r="AB834" s="152"/>
      <c r="AC834" s="580"/>
      <c r="AD834" s="152"/>
      <c r="AE834" s="152"/>
      <c r="AF834" s="152"/>
      <c r="AG834" s="152"/>
      <c r="AH834" s="152"/>
      <c r="AI834" s="152"/>
    </row>
    <row r="835" ht="95.25" customHeight="1">
      <c r="N835" s="579"/>
      <c r="O835" s="579"/>
      <c r="P835" s="579"/>
      <c r="Q835" s="579"/>
      <c r="R835" s="579"/>
      <c r="AA835" s="152"/>
      <c r="AB835" s="152"/>
      <c r="AC835" s="580"/>
      <c r="AD835" s="152"/>
      <c r="AE835" s="152"/>
      <c r="AF835" s="152"/>
      <c r="AG835" s="152"/>
      <c r="AH835" s="152"/>
      <c r="AI835" s="152"/>
    </row>
    <row r="836" ht="95.25" customHeight="1">
      <c r="N836" s="579"/>
      <c r="O836" s="579"/>
      <c r="P836" s="579"/>
      <c r="Q836" s="579"/>
      <c r="R836" s="579"/>
      <c r="AA836" s="152"/>
      <c r="AB836" s="152"/>
      <c r="AC836" s="580"/>
      <c r="AD836" s="152"/>
      <c r="AE836" s="152"/>
      <c r="AF836" s="152"/>
      <c r="AG836" s="152"/>
      <c r="AH836" s="152"/>
      <c r="AI836" s="152"/>
    </row>
    <row r="837" ht="95.25" customHeight="1">
      <c r="N837" s="579"/>
      <c r="O837" s="579"/>
      <c r="P837" s="579"/>
      <c r="Q837" s="579"/>
      <c r="R837" s="579"/>
      <c r="AA837" s="152"/>
      <c r="AB837" s="152"/>
      <c r="AC837" s="580"/>
      <c r="AD837" s="152"/>
      <c r="AE837" s="152"/>
      <c r="AF837" s="152"/>
      <c r="AG837" s="152"/>
      <c r="AH837" s="152"/>
      <c r="AI837" s="152"/>
    </row>
    <row r="838" ht="95.25" customHeight="1">
      <c r="N838" s="579"/>
      <c r="O838" s="579"/>
      <c r="P838" s="579"/>
      <c r="Q838" s="579"/>
      <c r="R838" s="579"/>
      <c r="AA838" s="152"/>
      <c r="AB838" s="152"/>
      <c r="AC838" s="580"/>
      <c r="AD838" s="152"/>
      <c r="AE838" s="152"/>
      <c r="AF838" s="152"/>
      <c r="AG838" s="152"/>
      <c r="AH838" s="152"/>
      <c r="AI838" s="152"/>
    </row>
    <row r="839" ht="95.25" customHeight="1">
      <c r="N839" s="579"/>
      <c r="O839" s="579"/>
      <c r="P839" s="579"/>
      <c r="Q839" s="579"/>
      <c r="R839" s="579"/>
      <c r="AA839" s="152"/>
      <c r="AB839" s="152"/>
      <c r="AC839" s="580"/>
      <c r="AD839" s="152"/>
      <c r="AE839" s="152"/>
      <c r="AF839" s="152"/>
      <c r="AG839" s="152"/>
      <c r="AH839" s="152"/>
      <c r="AI839" s="152"/>
    </row>
    <row r="840" ht="95.25" customHeight="1">
      <c r="N840" s="579"/>
      <c r="O840" s="579"/>
      <c r="P840" s="579"/>
      <c r="Q840" s="579"/>
      <c r="R840" s="579"/>
      <c r="AA840" s="152"/>
      <c r="AB840" s="152"/>
      <c r="AC840" s="580"/>
      <c r="AD840" s="152"/>
      <c r="AE840" s="152"/>
      <c r="AF840" s="152"/>
      <c r="AG840" s="152"/>
      <c r="AH840" s="152"/>
      <c r="AI840" s="152"/>
    </row>
    <row r="841" ht="95.25" customHeight="1">
      <c r="N841" s="579"/>
      <c r="O841" s="579"/>
      <c r="P841" s="579"/>
      <c r="Q841" s="579"/>
      <c r="R841" s="579"/>
      <c r="AA841" s="152"/>
      <c r="AB841" s="152"/>
      <c r="AC841" s="580"/>
      <c r="AD841" s="152"/>
      <c r="AE841" s="152"/>
      <c r="AF841" s="152"/>
      <c r="AG841" s="152"/>
      <c r="AH841" s="152"/>
      <c r="AI841" s="152"/>
    </row>
    <row r="842" ht="95.25" customHeight="1">
      <c r="N842" s="579"/>
      <c r="O842" s="579"/>
      <c r="P842" s="579"/>
      <c r="Q842" s="579"/>
      <c r="R842" s="579"/>
      <c r="AA842" s="152"/>
      <c r="AB842" s="152"/>
      <c r="AC842" s="580"/>
      <c r="AD842" s="152"/>
      <c r="AE842" s="152"/>
      <c r="AF842" s="152"/>
      <c r="AG842" s="152"/>
      <c r="AH842" s="152"/>
      <c r="AI842" s="152"/>
    </row>
    <row r="843" ht="95.25" customHeight="1">
      <c r="N843" s="579"/>
      <c r="O843" s="579"/>
      <c r="P843" s="579"/>
      <c r="Q843" s="579"/>
      <c r="R843" s="579"/>
      <c r="AA843" s="152"/>
      <c r="AB843" s="152"/>
      <c r="AC843" s="580"/>
      <c r="AD843" s="152"/>
      <c r="AE843" s="152"/>
      <c r="AF843" s="152"/>
      <c r="AG843" s="152"/>
      <c r="AH843" s="152"/>
      <c r="AI843" s="152"/>
    </row>
    <row r="844" ht="95.25" customHeight="1">
      <c r="N844" s="579"/>
      <c r="O844" s="579"/>
      <c r="P844" s="579"/>
      <c r="Q844" s="579"/>
      <c r="R844" s="579"/>
      <c r="AA844" s="152"/>
      <c r="AB844" s="152"/>
      <c r="AC844" s="580"/>
      <c r="AD844" s="152"/>
      <c r="AE844" s="152"/>
      <c r="AF844" s="152"/>
      <c r="AG844" s="152"/>
      <c r="AH844" s="152"/>
      <c r="AI844" s="152"/>
    </row>
    <row r="845" ht="95.25" customHeight="1">
      <c r="N845" s="579"/>
      <c r="O845" s="579"/>
      <c r="P845" s="579"/>
      <c r="Q845" s="579"/>
      <c r="R845" s="579"/>
      <c r="AA845" s="152"/>
      <c r="AB845" s="152"/>
      <c r="AC845" s="580"/>
      <c r="AD845" s="152"/>
      <c r="AE845" s="152"/>
      <c r="AF845" s="152"/>
      <c r="AG845" s="152"/>
      <c r="AH845" s="152"/>
      <c r="AI845" s="152"/>
    </row>
    <row r="846" ht="95.25" customHeight="1">
      <c r="N846" s="579"/>
      <c r="O846" s="579"/>
      <c r="P846" s="579"/>
      <c r="Q846" s="579"/>
      <c r="R846" s="579"/>
      <c r="AA846" s="152"/>
      <c r="AB846" s="152"/>
      <c r="AC846" s="580"/>
      <c r="AD846" s="152"/>
      <c r="AE846" s="152"/>
      <c r="AF846" s="152"/>
      <c r="AG846" s="152"/>
      <c r="AH846" s="152"/>
      <c r="AI846" s="152"/>
    </row>
    <row r="847" ht="95.25" customHeight="1">
      <c r="N847" s="579"/>
      <c r="O847" s="579"/>
      <c r="P847" s="579"/>
      <c r="Q847" s="579"/>
      <c r="R847" s="579"/>
      <c r="AA847" s="152"/>
      <c r="AB847" s="152"/>
      <c r="AC847" s="580"/>
      <c r="AD847" s="152"/>
      <c r="AE847" s="152"/>
      <c r="AF847" s="152"/>
      <c r="AG847" s="152"/>
      <c r="AH847" s="152"/>
      <c r="AI847" s="152"/>
    </row>
    <row r="848" ht="95.25" customHeight="1">
      <c r="N848" s="579"/>
      <c r="O848" s="579"/>
      <c r="P848" s="579"/>
      <c r="Q848" s="579"/>
      <c r="R848" s="579"/>
      <c r="AA848" s="152"/>
      <c r="AB848" s="152"/>
      <c r="AC848" s="580"/>
      <c r="AD848" s="152"/>
      <c r="AE848" s="152"/>
      <c r="AF848" s="152"/>
      <c r="AG848" s="152"/>
      <c r="AH848" s="152"/>
      <c r="AI848" s="152"/>
    </row>
    <row r="849" ht="95.25" customHeight="1">
      <c r="N849" s="579"/>
      <c r="O849" s="579"/>
      <c r="P849" s="579"/>
      <c r="Q849" s="579"/>
      <c r="R849" s="579"/>
      <c r="AA849" s="152"/>
      <c r="AB849" s="152"/>
      <c r="AC849" s="580"/>
      <c r="AD849" s="152"/>
      <c r="AE849" s="152"/>
      <c r="AF849" s="152"/>
      <c r="AG849" s="152"/>
      <c r="AH849" s="152"/>
      <c r="AI849" s="152"/>
    </row>
    <row r="850" ht="95.25" customHeight="1">
      <c r="N850" s="579"/>
      <c r="O850" s="579"/>
      <c r="P850" s="579"/>
      <c r="Q850" s="579"/>
      <c r="R850" s="579"/>
      <c r="AA850" s="152"/>
      <c r="AB850" s="152"/>
      <c r="AC850" s="580"/>
      <c r="AD850" s="152"/>
      <c r="AE850" s="152"/>
      <c r="AF850" s="152"/>
      <c r="AG850" s="152"/>
      <c r="AH850" s="152"/>
      <c r="AI850" s="152"/>
    </row>
    <row r="851" ht="95.25" customHeight="1">
      <c r="N851" s="579"/>
      <c r="O851" s="579"/>
      <c r="P851" s="579"/>
      <c r="Q851" s="579"/>
      <c r="R851" s="579"/>
      <c r="AA851" s="152"/>
      <c r="AB851" s="152"/>
      <c r="AC851" s="580"/>
      <c r="AD851" s="152"/>
      <c r="AE851" s="152"/>
      <c r="AF851" s="152"/>
      <c r="AG851" s="152"/>
      <c r="AH851" s="152"/>
      <c r="AI851" s="152"/>
    </row>
    <row r="852" ht="95.25" customHeight="1">
      <c r="N852" s="579"/>
      <c r="O852" s="579"/>
      <c r="P852" s="579"/>
      <c r="Q852" s="579"/>
      <c r="R852" s="579"/>
      <c r="AA852" s="152"/>
      <c r="AB852" s="152"/>
      <c r="AC852" s="580"/>
      <c r="AD852" s="152"/>
      <c r="AE852" s="152"/>
      <c r="AF852" s="152"/>
      <c r="AG852" s="152"/>
      <c r="AH852" s="152"/>
      <c r="AI852" s="152"/>
    </row>
    <row r="853" ht="95.25" customHeight="1">
      <c r="N853" s="579"/>
      <c r="O853" s="579"/>
      <c r="P853" s="579"/>
      <c r="Q853" s="579"/>
      <c r="R853" s="579"/>
      <c r="AA853" s="152"/>
      <c r="AB853" s="152"/>
      <c r="AC853" s="580"/>
      <c r="AD853" s="152"/>
      <c r="AE853" s="152"/>
      <c r="AF853" s="152"/>
      <c r="AG853" s="152"/>
      <c r="AH853" s="152"/>
      <c r="AI853" s="152"/>
    </row>
    <row r="854" ht="95.25" customHeight="1">
      <c r="N854" s="579"/>
      <c r="O854" s="579"/>
      <c r="P854" s="579"/>
      <c r="Q854" s="579"/>
      <c r="R854" s="579"/>
      <c r="AA854" s="152"/>
      <c r="AB854" s="152"/>
      <c r="AC854" s="580"/>
      <c r="AD854" s="152"/>
      <c r="AE854" s="152"/>
      <c r="AF854" s="152"/>
      <c r="AG854" s="152"/>
      <c r="AH854" s="152"/>
      <c r="AI854" s="152"/>
    </row>
    <row r="855" ht="95.25" customHeight="1">
      <c r="N855" s="579"/>
      <c r="O855" s="579"/>
      <c r="P855" s="579"/>
      <c r="Q855" s="579"/>
      <c r="R855" s="579"/>
      <c r="AA855" s="152"/>
      <c r="AB855" s="152"/>
      <c r="AC855" s="580"/>
      <c r="AD855" s="152"/>
      <c r="AE855" s="152"/>
      <c r="AF855" s="152"/>
      <c r="AG855" s="152"/>
      <c r="AH855" s="152"/>
      <c r="AI855" s="152"/>
    </row>
    <row r="856" ht="95.25" customHeight="1">
      <c r="N856" s="579"/>
      <c r="O856" s="579"/>
      <c r="P856" s="579"/>
      <c r="Q856" s="579"/>
      <c r="R856" s="579"/>
      <c r="AA856" s="152"/>
      <c r="AB856" s="152"/>
      <c r="AC856" s="580"/>
      <c r="AD856" s="152"/>
      <c r="AE856" s="152"/>
      <c r="AF856" s="152"/>
      <c r="AG856" s="152"/>
      <c r="AH856" s="152"/>
      <c r="AI856" s="152"/>
    </row>
    <row r="857" ht="95.25" customHeight="1">
      <c r="N857" s="579"/>
      <c r="O857" s="579"/>
      <c r="P857" s="579"/>
      <c r="Q857" s="579"/>
      <c r="R857" s="579"/>
      <c r="AA857" s="152"/>
      <c r="AB857" s="152"/>
      <c r="AC857" s="580"/>
      <c r="AD857" s="152"/>
      <c r="AE857" s="152"/>
      <c r="AF857" s="152"/>
      <c r="AG857" s="152"/>
      <c r="AH857" s="152"/>
      <c r="AI857" s="152"/>
    </row>
    <row r="858" ht="95.25" customHeight="1">
      <c r="N858" s="579"/>
      <c r="O858" s="579"/>
      <c r="P858" s="579"/>
      <c r="Q858" s="579"/>
      <c r="R858" s="579"/>
      <c r="AA858" s="152"/>
      <c r="AB858" s="152"/>
      <c r="AC858" s="580"/>
      <c r="AD858" s="152"/>
      <c r="AE858" s="152"/>
      <c r="AF858" s="152"/>
      <c r="AG858" s="152"/>
      <c r="AH858" s="152"/>
      <c r="AI858" s="152"/>
    </row>
    <row r="859" ht="95.25" customHeight="1">
      <c r="N859" s="579"/>
      <c r="O859" s="579"/>
      <c r="P859" s="579"/>
      <c r="Q859" s="579"/>
      <c r="R859" s="579"/>
      <c r="AA859" s="152"/>
      <c r="AB859" s="152"/>
      <c r="AC859" s="580"/>
      <c r="AD859" s="152"/>
      <c r="AE859" s="152"/>
      <c r="AF859" s="152"/>
      <c r="AG859" s="152"/>
      <c r="AH859" s="152"/>
      <c r="AI859" s="152"/>
    </row>
    <row r="860" ht="95.25" customHeight="1">
      <c r="N860" s="579"/>
      <c r="O860" s="579"/>
      <c r="P860" s="579"/>
      <c r="Q860" s="579"/>
      <c r="R860" s="579"/>
      <c r="AA860" s="152"/>
      <c r="AB860" s="152"/>
      <c r="AC860" s="580"/>
      <c r="AD860" s="152"/>
      <c r="AE860" s="152"/>
      <c r="AF860" s="152"/>
      <c r="AG860" s="152"/>
      <c r="AH860" s="152"/>
      <c r="AI860" s="152"/>
    </row>
    <row r="861" ht="95.25" customHeight="1">
      <c r="N861" s="579"/>
      <c r="O861" s="579"/>
      <c r="P861" s="579"/>
      <c r="Q861" s="579"/>
      <c r="R861" s="579"/>
      <c r="AA861" s="152"/>
      <c r="AB861" s="152"/>
      <c r="AC861" s="580"/>
      <c r="AD861" s="152"/>
      <c r="AE861" s="152"/>
      <c r="AF861" s="152"/>
      <c r="AG861" s="152"/>
      <c r="AH861" s="152"/>
      <c r="AI861" s="152"/>
    </row>
    <row r="862" ht="95.25" customHeight="1">
      <c r="N862" s="579"/>
      <c r="O862" s="579"/>
      <c r="P862" s="579"/>
      <c r="Q862" s="579"/>
      <c r="R862" s="579"/>
      <c r="AA862" s="152"/>
      <c r="AB862" s="152"/>
      <c r="AC862" s="580"/>
      <c r="AD862" s="152"/>
      <c r="AE862" s="152"/>
      <c r="AF862" s="152"/>
      <c r="AG862" s="152"/>
      <c r="AH862" s="152"/>
      <c r="AI862" s="152"/>
    </row>
    <row r="863" ht="95.25" customHeight="1">
      <c r="N863" s="579"/>
      <c r="O863" s="579"/>
      <c r="P863" s="579"/>
      <c r="Q863" s="579"/>
      <c r="R863" s="579"/>
      <c r="AA863" s="152"/>
      <c r="AB863" s="152"/>
      <c r="AC863" s="580"/>
      <c r="AD863" s="152"/>
      <c r="AE863" s="152"/>
      <c r="AF863" s="152"/>
      <c r="AG863" s="152"/>
      <c r="AH863" s="152"/>
      <c r="AI863" s="152"/>
    </row>
    <row r="864" ht="95.25" customHeight="1">
      <c r="N864" s="579"/>
      <c r="O864" s="579"/>
      <c r="P864" s="579"/>
      <c r="Q864" s="579"/>
      <c r="R864" s="579"/>
      <c r="AA864" s="152"/>
      <c r="AB864" s="152"/>
      <c r="AC864" s="580"/>
      <c r="AD864" s="152"/>
      <c r="AE864" s="152"/>
      <c r="AF864" s="152"/>
      <c r="AG864" s="152"/>
      <c r="AH864" s="152"/>
      <c r="AI864" s="152"/>
    </row>
    <row r="865" ht="95.25" customHeight="1">
      <c r="N865" s="579"/>
      <c r="O865" s="579"/>
      <c r="P865" s="579"/>
      <c r="Q865" s="579"/>
      <c r="R865" s="579"/>
      <c r="AA865" s="152"/>
      <c r="AB865" s="152"/>
      <c r="AC865" s="580"/>
      <c r="AD865" s="152"/>
      <c r="AE865" s="152"/>
      <c r="AF865" s="152"/>
      <c r="AG865" s="152"/>
      <c r="AH865" s="152"/>
      <c r="AI865" s="152"/>
    </row>
    <row r="866" ht="95.25" customHeight="1">
      <c r="N866" s="579"/>
      <c r="O866" s="579"/>
      <c r="P866" s="579"/>
      <c r="Q866" s="579"/>
      <c r="R866" s="579"/>
      <c r="AA866" s="152"/>
      <c r="AB866" s="152"/>
      <c r="AC866" s="580"/>
      <c r="AD866" s="152"/>
      <c r="AE866" s="152"/>
      <c r="AF866" s="152"/>
      <c r="AG866" s="152"/>
      <c r="AH866" s="152"/>
      <c r="AI866" s="152"/>
    </row>
    <row r="867" ht="95.25" customHeight="1">
      <c r="N867" s="579"/>
      <c r="O867" s="579"/>
      <c r="P867" s="579"/>
      <c r="Q867" s="579"/>
      <c r="R867" s="579"/>
      <c r="AA867" s="152"/>
      <c r="AB867" s="152"/>
      <c r="AC867" s="580"/>
      <c r="AD867" s="152"/>
      <c r="AE867" s="152"/>
      <c r="AF867" s="152"/>
      <c r="AG867" s="152"/>
      <c r="AH867" s="152"/>
      <c r="AI867" s="152"/>
    </row>
    <row r="868" ht="95.25" customHeight="1">
      <c r="N868" s="579"/>
      <c r="O868" s="579"/>
      <c r="P868" s="579"/>
      <c r="Q868" s="579"/>
      <c r="R868" s="579"/>
      <c r="AA868" s="152"/>
      <c r="AB868" s="152"/>
      <c r="AC868" s="580"/>
      <c r="AD868" s="152"/>
      <c r="AE868" s="152"/>
      <c r="AF868" s="152"/>
      <c r="AG868" s="152"/>
      <c r="AH868" s="152"/>
      <c r="AI868" s="152"/>
    </row>
    <row r="869" ht="95.25" customHeight="1">
      <c r="N869" s="579"/>
      <c r="O869" s="579"/>
      <c r="P869" s="579"/>
      <c r="Q869" s="579"/>
      <c r="R869" s="579"/>
      <c r="AA869" s="152"/>
      <c r="AB869" s="152"/>
      <c r="AC869" s="580"/>
      <c r="AD869" s="152"/>
      <c r="AE869" s="152"/>
      <c r="AF869" s="152"/>
      <c r="AG869" s="152"/>
      <c r="AH869" s="152"/>
      <c r="AI869" s="152"/>
    </row>
    <row r="870" ht="95.25" customHeight="1">
      <c r="N870" s="579"/>
      <c r="O870" s="579"/>
      <c r="P870" s="579"/>
      <c r="Q870" s="579"/>
      <c r="R870" s="579"/>
      <c r="AA870" s="152"/>
      <c r="AB870" s="152"/>
      <c r="AC870" s="580"/>
      <c r="AD870" s="152"/>
      <c r="AE870" s="152"/>
      <c r="AF870" s="152"/>
      <c r="AG870" s="152"/>
      <c r="AH870" s="152"/>
      <c r="AI870" s="152"/>
    </row>
    <row r="871" ht="95.25" customHeight="1">
      <c r="N871" s="579"/>
      <c r="O871" s="579"/>
      <c r="P871" s="579"/>
      <c r="Q871" s="579"/>
      <c r="R871" s="579"/>
      <c r="AA871" s="152"/>
      <c r="AB871" s="152"/>
      <c r="AC871" s="580"/>
      <c r="AD871" s="152"/>
      <c r="AE871" s="152"/>
      <c r="AF871" s="152"/>
      <c r="AG871" s="152"/>
      <c r="AH871" s="152"/>
      <c r="AI871" s="152"/>
    </row>
    <row r="872" ht="95.25" customHeight="1">
      <c r="N872" s="579"/>
      <c r="O872" s="579"/>
      <c r="P872" s="579"/>
      <c r="Q872" s="579"/>
      <c r="R872" s="579"/>
      <c r="AA872" s="152"/>
      <c r="AB872" s="152"/>
      <c r="AC872" s="580"/>
      <c r="AD872" s="152"/>
      <c r="AE872" s="152"/>
      <c r="AF872" s="152"/>
      <c r="AG872" s="152"/>
      <c r="AH872" s="152"/>
      <c r="AI872" s="152"/>
    </row>
    <row r="873" ht="95.25" customHeight="1">
      <c r="N873" s="579"/>
      <c r="O873" s="579"/>
      <c r="P873" s="579"/>
      <c r="Q873" s="579"/>
      <c r="R873" s="579"/>
      <c r="AA873" s="152"/>
      <c r="AB873" s="152"/>
      <c r="AC873" s="580"/>
      <c r="AD873" s="152"/>
      <c r="AE873" s="152"/>
      <c r="AF873" s="152"/>
      <c r="AG873" s="152"/>
      <c r="AH873" s="152"/>
      <c r="AI873" s="152"/>
    </row>
    <row r="874" ht="95.25" customHeight="1">
      <c r="N874" s="579"/>
      <c r="O874" s="579"/>
      <c r="P874" s="579"/>
      <c r="Q874" s="579"/>
      <c r="R874" s="579"/>
      <c r="AA874" s="152"/>
      <c r="AB874" s="152"/>
      <c r="AC874" s="580"/>
      <c r="AD874" s="152"/>
      <c r="AE874" s="152"/>
      <c r="AF874" s="152"/>
      <c r="AG874" s="152"/>
      <c r="AH874" s="152"/>
      <c r="AI874" s="152"/>
    </row>
    <row r="875" ht="95.25" customHeight="1">
      <c r="N875" s="579"/>
      <c r="O875" s="579"/>
      <c r="P875" s="579"/>
      <c r="Q875" s="579"/>
      <c r="R875" s="579"/>
      <c r="AA875" s="152"/>
      <c r="AB875" s="152"/>
      <c r="AC875" s="580"/>
      <c r="AD875" s="152"/>
      <c r="AE875" s="152"/>
      <c r="AF875" s="152"/>
      <c r="AG875" s="152"/>
      <c r="AH875" s="152"/>
      <c r="AI875" s="152"/>
    </row>
    <row r="876" ht="95.25" customHeight="1">
      <c r="N876" s="579"/>
      <c r="O876" s="579"/>
      <c r="P876" s="579"/>
      <c r="Q876" s="579"/>
      <c r="R876" s="579"/>
      <c r="AA876" s="152"/>
      <c r="AB876" s="152"/>
      <c r="AC876" s="580"/>
      <c r="AD876" s="152"/>
      <c r="AE876" s="152"/>
      <c r="AF876" s="152"/>
      <c r="AG876" s="152"/>
      <c r="AH876" s="152"/>
      <c r="AI876" s="152"/>
    </row>
    <row r="877" ht="95.25" customHeight="1">
      <c r="N877" s="579"/>
      <c r="O877" s="579"/>
      <c r="P877" s="579"/>
      <c r="Q877" s="579"/>
      <c r="R877" s="579"/>
      <c r="AA877" s="152"/>
      <c r="AB877" s="152"/>
      <c r="AC877" s="580"/>
      <c r="AD877" s="152"/>
      <c r="AE877" s="152"/>
      <c r="AF877" s="152"/>
      <c r="AG877" s="152"/>
      <c r="AH877" s="152"/>
      <c r="AI877" s="152"/>
    </row>
    <row r="878" ht="95.25" customHeight="1">
      <c r="N878" s="579"/>
      <c r="O878" s="579"/>
      <c r="P878" s="579"/>
      <c r="Q878" s="579"/>
      <c r="R878" s="579"/>
      <c r="AA878" s="152"/>
      <c r="AB878" s="152"/>
      <c r="AC878" s="580"/>
      <c r="AD878" s="152"/>
      <c r="AE878" s="152"/>
      <c r="AF878" s="152"/>
      <c r="AG878" s="152"/>
      <c r="AH878" s="152"/>
      <c r="AI878" s="152"/>
    </row>
    <row r="879" ht="95.25" customHeight="1">
      <c r="N879" s="579"/>
      <c r="O879" s="579"/>
      <c r="P879" s="579"/>
      <c r="Q879" s="579"/>
      <c r="R879" s="579"/>
      <c r="AA879" s="152"/>
      <c r="AB879" s="152"/>
      <c r="AC879" s="580"/>
      <c r="AD879" s="152"/>
      <c r="AE879" s="152"/>
      <c r="AF879" s="152"/>
      <c r="AG879" s="152"/>
      <c r="AH879" s="152"/>
      <c r="AI879" s="152"/>
    </row>
    <row r="880" ht="95.25" customHeight="1">
      <c r="N880" s="579"/>
      <c r="O880" s="579"/>
      <c r="P880" s="579"/>
      <c r="Q880" s="579"/>
      <c r="R880" s="579"/>
      <c r="AA880" s="152"/>
      <c r="AB880" s="152"/>
      <c r="AC880" s="580"/>
      <c r="AD880" s="152"/>
      <c r="AE880" s="152"/>
      <c r="AF880" s="152"/>
      <c r="AG880" s="152"/>
      <c r="AH880" s="152"/>
      <c r="AI880" s="152"/>
    </row>
    <row r="881" ht="95.25" customHeight="1">
      <c r="N881" s="579"/>
      <c r="O881" s="579"/>
      <c r="P881" s="579"/>
      <c r="Q881" s="579"/>
      <c r="R881" s="579"/>
      <c r="AA881" s="152"/>
      <c r="AB881" s="152"/>
      <c r="AC881" s="580"/>
      <c r="AD881" s="152"/>
      <c r="AE881" s="152"/>
      <c r="AF881" s="152"/>
      <c r="AG881" s="152"/>
      <c r="AH881" s="152"/>
      <c r="AI881" s="152"/>
    </row>
    <row r="882" ht="95.25" customHeight="1">
      <c r="N882" s="579"/>
      <c r="O882" s="579"/>
      <c r="P882" s="579"/>
      <c r="Q882" s="579"/>
      <c r="R882" s="579"/>
      <c r="AA882" s="152"/>
      <c r="AB882" s="152"/>
      <c r="AC882" s="580"/>
      <c r="AD882" s="152"/>
      <c r="AE882" s="152"/>
      <c r="AF882" s="152"/>
      <c r="AG882" s="152"/>
      <c r="AH882" s="152"/>
      <c r="AI882" s="152"/>
    </row>
    <row r="883" ht="95.25" customHeight="1">
      <c r="N883" s="579"/>
      <c r="O883" s="579"/>
      <c r="P883" s="579"/>
      <c r="Q883" s="579"/>
      <c r="R883" s="579"/>
      <c r="AA883" s="152"/>
      <c r="AB883" s="152"/>
      <c r="AC883" s="580"/>
      <c r="AD883" s="152"/>
      <c r="AE883" s="152"/>
      <c r="AF883" s="152"/>
      <c r="AG883" s="152"/>
      <c r="AH883" s="152"/>
      <c r="AI883" s="152"/>
    </row>
    <row r="884" ht="95.25" customHeight="1">
      <c r="N884" s="579"/>
      <c r="O884" s="579"/>
      <c r="P884" s="579"/>
      <c r="Q884" s="579"/>
      <c r="R884" s="579"/>
      <c r="AA884" s="152"/>
      <c r="AB884" s="152"/>
      <c r="AC884" s="580"/>
      <c r="AD884" s="152"/>
      <c r="AE884" s="152"/>
      <c r="AF884" s="152"/>
      <c r="AG884" s="152"/>
      <c r="AH884" s="152"/>
      <c r="AI884" s="152"/>
    </row>
    <row r="885" ht="95.25" customHeight="1">
      <c r="N885" s="579"/>
      <c r="O885" s="579"/>
      <c r="P885" s="579"/>
      <c r="Q885" s="579"/>
      <c r="R885" s="579"/>
      <c r="AA885" s="152"/>
      <c r="AB885" s="152"/>
      <c r="AC885" s="580"/>
      <c r="AD885" s="152"/>
      <c r="AE885" s="152"/>
      <c r="AF885" s="152"/>
      <c r="AG885" s="152"/>
      <c r="AH885" s="152"/>
      <c r="AI885" s="152"/>
    </row>
    <row r="886" ht="95.25" customHeight="1">
      <c r="N886" s="579"/>
      <c r="O886" s="579"/>
      <c r="P886" s="579"/>
      <c r="Q886" s="579"/>
      <c r="R886" s="579"/>
      <c r="AA886" s="152"/>
      <c r="AB886" s="152"/>
      <c r="AC886" s="580"/>
      <c r="AD886" s="152"/>
      <c r="AE886" s="152"/>
      <c r="AF886" s="152"/>
      <c r="AG886" s="152"/>
      <c r="AH886" s="152"/>
      <c r="AI886" s="152"/>
    </row>
    <row r="887" ht="95.25" customHeight="1">
      <c r="N887" s="579"/>
      <c r="O887" s="579"/>
      <c r="P887" s="579"/>
      <c r="Q887" s="579"/>
      <c r="R887" s="579"/>
      <c r="AA887" s="152"/>
      <c r="AB887" s="152"/>
      <c r="AC887" s="580"/>
      <c r="AD887" s="152"/>
      <c r="AE887" s="152"/>
      <c r="AF887" s="152"/>
      <c r="AG887" s="152"/>
      <c r="AH887" s="152"/>
      <c r="AI887" s="152"/>
    </row>
    <row r="888" ht="95.25" customHeight="1">
      <c r="N888" s="579"/>
      <c r="O888" s="579"/>
      <c r="P888" s="579"/>
      <c r="Q888" s="579"/>
      <c r="R888" s="579"/>
      <c r="AA888" s="152"/>
      <c r="AB888" s="152"/>
      <c r="AC888" s="580"/>
      <c r="AD888" s="152"/>
      <c r="AE888" s="152"/>
      <c r="AF888" s="152"/>
      <c r="AG888" s="152"/>
      <c r="AH888" s="152"/>
      <c r="AI888" s="152"/>
    </row>
    <row r="889" ht="95.25" customHeight="1">
      <c r="N889" s="579"/>
      <c r="O889" s="579"/>
      <c r="P889" s="579"/>
      <c r="Q889" s="579"/>
      <c r="R889" s="579"/>
      <c r="AA889" s="152"/>
      <c r="AB889" s="152"/>
      <c r="AC889" s="580"/>
      <c r="AD889" s="152"/>
      <c r="AE889" s="152"/>
      <c r="AF889" s="152"/>
      <c r="AG889" s="152"/>
      <c r="AH889" s="152"/>
      <c r="AI889" s="152"/>
    </row>
    <row r="890" ht="95.25" customHeight="1">
      <c r="N890" s="579"/>
      <c r="O890" s="579"/>
      <c r="P890" s="579"/>
      <c r="Q890" s="579"/>
      <c r="R890" s="579"/>
      <c r="AA890" s="152"/>
      <c r="AB890" s="152"/>
      <c r="AC890" s="580"/>
      <c r="AD890" s="152"/>
      <c r="AE890" s="152"/>
      <c r="AF890" s="152"/>
      <c r="AG890" s="152"/>
      <c r="AH890" s="152"/>
      <c r="AI890" s="152"/>
    </row>
    <row r="891" ht="95.25" customHeight="1">
      <c r="N891" s="579"/>
      <c r="O891" s="579"/>
      <c r="P891" s="579"/>
      <c r="Q891" s="579"/>
      <c r="R891" s="579"/>
      <c r="AA891" s="152"/>
      <c r="AB891" s="152"/>
      <c r="AC891" s="580"/>
      <c r="AD891" s="152"/>
      <c r="AE891" s="152"/>
      <c r="AF891" s="152"/>
      <c r="AG891" s="152"/>
      <c r="AH891" s="152"/>
      <c r="AI891" s="152"/>
    </row>
    <row r="892" ht="95.25" customHeight="1">
      <c r="N892" s="579"/>
      <c r="O892" s="579"/>
      <c r="P892" s="579"/>
      <c r="Q892" s="579"/>
      <c r="R892" s="579"/>
      <c r="AA892" s="152"/>
      <c r="AB892" s="152"/>
      <c r="AC892" s="580"/>
      <c r="AD892" s="152"/>
      <c r="AE892" s="152"/>
      <c r="AF892" s="152"/>
      <c r="AG892" s="152"/>
      <c r="AH892" s="152"/>
      <c r="AI892" s="152"/>
    </row>
    <row r="893" ht="95.25" customHeight="1">
      <c r="N893" s="579"/>
      <c r="O893" s="579"/>
      <c r="P893" s="579"/>
      <c r="Q893" s="579"/>
      <c r="R893" s="579"/>
      <c r="AA893" s="152"/>
      <c r="AB893" s="152"/>
      <c r="AC893" s="580"/>
      <c r="AD893" s="152"/>
      <c r="AE893" s="152"/>
      <c r="AF893" s="152"/>
      <c r="AG893" s="152"/>
      <c r="AH893" s="152"/>
      <c r="AI893" s="152"/>
    </row>
    <row r="894" ht="95.25" customHeight="1">
      <c r="N894" s="579"/>
      <c r="O894" s="579"/>
      <c r="P894" s="579"/>
      <c r="Q894" s="579"/>
      <c r="R894" s="579"/>
      <c r="AA894" s="152"/>
      <c r="AB894" s="152"/>
      <c r="AC894" s="580"/>
      <c r="AD894" s="152"/>
      <c r="AE894" s="152"/>
      <c r="AF894" s="152"/>
      <c r="AG894" s="152"/>
      <c r="AH894" s="152"/>
      <c r="AI894" s="152"/>
    </row>
    <row r="895" ht="95.25" customHeight="1">
      <c r="N895" s="579"/>
      <c r="O895" s="579"/>
      <c r="P895" s="579"/>
      <c r="Q895" s="579"/>
      <c r="R895" s="579"/>
      <c r="AA895" s="152"/>
      <c r="AB895" s="152"/>
      <c r="AC895" s="580"/>
      <c r="AD895" s="152"/>
      <c r="AE895" s="152"/>
      <c r="AF895" s="152"/>
      <c r="AG895" s="152"/>
      <c r="AH895" s="152"/>
      <c r="AI895" s="152"/>
    </row>
    <row r="896" ht="95.25" customHeight="1">
      <c r="N896" s="579"/>
      <c r="O896" s="579"/>
      <c r="P896" s="579"/>
      <c r="Q896" s="579"/>
      <c r="R896" s="579"/>
      <c r="AA896" s="152"/>
      <c r="AB896" s="152"/>
      <c r="AC896" s="580"/>
      <c r="AD896" s="152"/>
      <c r="AE896" s="152"/>
      <c r="AF896" s="152"/>
      <c r="AG896" s="152"/>
      <c r="AH896" s="152"/>
      <c r="AI896" s="152"/>
    </row>
    <row r="897" ht="95.25" customHeight="1">
      <c r="N897" s="579"/>
      <c r="O897" s="579"/>
      <c r="P897" s="579"/>
      <c r="Q897" s="579"/>
      <c r="R897" s="579"/>
      <c r="AA897" s="152"/>
      <c r="AB897" s="152"/>
      <c r="AC897" s="580"/>
      <c r="AD897" s="152"/>
      <c r="AE897" s="152"/>
      <c r="AF897" s="152"/>
      <c r="AG897" s="152"/>
      <c r="AH897" s="152"/>
      <c r="AI897" s="152"/>
    </row>
    <row r="898" ht="95.25" customHeight="1">
      <c r="N898" s="579"/>
      <c r="O898" s="579"/>
      <c r="P898" s="579"/>
      <c r="Q898" s="579"/>
      <c r="R898" s="579"/>
      <c r="AA898" s="152"/>
      <c r="AB898" s="152"/>
      <c r="AC898" s="580"/>
      <c r="AD898" s="152"/>
      <c r="AE898" s="152"/>
      <c r="AF898" s="152"/>
      <c r="AG898" s="152"/>
      <c r="AH898" s="152"/>
      <c r="AI898" s="152"/>
    </row>
    <row r="899" ht="95.25" customHeight="1">
      <c r="N899" s="579"/>
      <c r="O899" s="579"/>
      <c r="P899" s="579"/>
      <c r="Q899" s="579"/>
      <c r="R899" s="579"/>
      <c r="AA899" s="152"/>
      <c r="AB899" s="152"/>
      <c r="AC899" s="580"/>
      <c r="AD899" s="152"/>
      <c r="AE899" s="152"/>
      <c r="AF899" s="152"/>
      <c r="AG899" s="152"/>
      <c r="AH899" s="152"/>
      <c r="AI899" s="152"/>
    </row>
    <row r="900" ht="95.25" customHeight="1">
      <c r="N900" s="579"/>
      <c r="O900" s="579"/>
      <c r="P900" s="579"/>
      <c r="Q900" s="579"/>
      <c r="R900" s="579"/>
      <c r="AA900" s="152"/>
      <c r="AB900" s="152"/>
      <c r="AC900" s="580"/>
      <c r="AD900" s="152"/>
      <c r="AE900" s="152"/>
      <c r="AF900" s="152"/>
      <c r="AG900" s="152"/>
      <c r="AH900" s="152"/>
      <c r="AI900" s="152"/>
    </row>
    <row r="901" ht="95.25" customHeight="1">
      <c r="N901" s="579"/>
      <c r="O901" s="579"/>
      <c r="P901" s="579"/>
      <c r="Q901" s="579"/>
      <c r="R901" s="579"/>
      <c r="AA901" s="152"/>
      <c r="AB901" s="152"/>
      <c r="AC901" s="580"/>
      <c r="AD901" s="152"/>
      <c r="AE901" s="152"/>
      <c r="AF901" s="152"/>
      <c r="AG901" s="152"/>
      <c r="AH901" s="152"/>
      <c r="AI901" s="152"/>
    </row>
    <row r="902" ht="95.25" customHeight="1">
      <c r="N902" s="579"/>
      <c r="O902" s="579"/>
      <c r="P902" s="579"/>
      <c r="Q902" s="579"/>
      <c r="R902" s="579"/>
      <c r="AA902" s="152"/>
      <c r="AB902" s="152"/>
      <c r="AC902" s="580"/>
      <c r="AD902" s="152"/>
      <c r="AE902" s="152"/>
      <c r="AF902" s="152"/>
      <c r="AG902" s="152"/>
      <c r="AH902" s="152"/>
      <c r="AI902" s="152"/>
    </row>
    <row r="903" ht="95.25" customHeight="1">
      <c r="N903" s="579"/>
      <c r="O903" s="579"/>
      <c r="P903" s="579"/>
      <c r="Q903" s="579"/>
      <c r="R903" s="579"/>
      <c r="AA903" s="152"/>
      <c r="AB903" s="152"/>
      <c r="AC903" s="580"/>
      <c r="AD903" s="152"/>
      <c r="AE903" s="152"/>
      <c r="AF903" s="152"/>
      <c r="AG903" s="152"/>
      <c r="AH903" s="152"/>
      <c r="AI903" s="152"/>
    </row>
    <row r="904" ht="95.25" customHeight="1">
      <c r="N904" s="579"/>
      <c r="O904" s="579"/>
      <c r="P904" s="579"/>
      <c r="Q904" s="579"/>
      <c r="R904" s="579"/>
      <c r="AA904" s="152"/>
      <c r="AB904" s="152"/>
      <c r="AC904" s="580"/>
      <c r="AD904" s="152"/>
      <c r="AE904" s="152"/>
      <c r="AF904" s="152"/>
      <c r="AG904" s="152"/>
      <c r="AH904" s="152"/>
      <c r="AI904" s="152"/>
    </row>
    <row r="905" ht="95.25" customHeight="1">
      <c r="N905" s="579"/>
      <c r="O905" s="579"/>
      <c r="P905" s="579"/>
      <c r="Q905" s="579"/>
      <c r="R905" s="579"/>
      <c r="AA905" s="152"/>
      <c r="AB905" s="152"/>
      <c r="AC905" s="580"/>
      <c r="AD905" s="152"/>
      <c r="AE905" s="152"/>
      <c r="AF905" s="152"/>
      <c r="AG905" s="152"/>
      <c r="AH905" s="152"/>
      <c r="AI905" s="152"/>
    </row>
    <row r="906" ht="95.25" customHeight="1">
      <c r="N906" s="579"/>
      <c r="O906" s="579"/>
      <c r="P906" s="579"/>
      <c r="Q906" s="579"/>
      <c r="R906" s="579"/>
      <c r="AA906" s="152"/>
      <c r="AB906" s="152"/>
      <c r="AC906" s="580"/>
      <c r="AD906" s="152"/>
      <c r="AE906" s="152"/>
      <c r="AF906" s="152"/>
      <c r="AG906" s="152"/>
      <c r="AH906" s="152"/>
      <c r="AI906" s="152"/>
    </row>
    <row r="907" ht="95.25" customHeight="1">
      <c r="N907" s="579"/>
      <c r="O907" s="579"/>
      <c r="P907" s="579"/>
      <c r="Q907" s="579"/>
      <c r="R907" s="579"/>
      <c r="AA907" s="152"/>
      <c r="AB907" s="152"/>
      <c r="AC907" s="580"/>
      <c r="AD907" s="152"/>
      <c r="AE907" s="152"/>
      <c r="AF907" s="152"/>
      <c r="AG907" s="152"/>
      <c r="AH907" s="152"/>
      <c r="AI907" s="152"/>
    </row>
    <row r="908" ht="95.25" customHeight="1">
      <c r="N908" s="579"/>
      <c r="O908" s="579"/>
      <c r="P908" s="579"/>
      <c r="Q908" s="579"/>
      <c r="R908" s="579"/>
      <c r="AA908" s="152"/>
      <c r="AB908" s="152"/>
      <c r="AC908" s="580"/>
      <c r="AD908" s="152"/>
      <c r="AE908" s="152"/>
      <c r="AF908" s="152"/>
      <c r="AG908" s="152"/>
      <c r="AH908" s="152"/>
      <c r="AI908" s="152"/>
    </row>
    <row r="909" ht="95.25" customHeight="1">
      <c r="N909" s="579"/>
      <c r="O909" s="579"/>
      <c r="P909" s="579"/>
      <c r="Q909" s="579"/>
      <c r="R909" s="579"/>
      <c r="AA909" s="152"/>
      <c r="AB909" s="152"/>
      <c r="AC909" s="580"/>
      <c r="AD909" s="152"/>
      <c r="AE909" s="152"/>
      <c r="AF909" s="152"/>
      <c r="AG909" s="152"/>
      <c r="AH909" s="152"/>
      <c r="AI909" s="152"/>
    </row>
    <row r="910" ht="95.25" customHeight="1">
      <c r="N910" s="579"/>
      <c r="O910" s="579"/>
      <c r="P910" s="579"/>
      <c r="Q910" s="579"/>
      <c r="R910" s="579"/>
      <c r="AA910" s="152"/>
      <c r="AB910" s="152"/>
      <c r="AC910" s="580"/>
      <c r="AD910" s="152"/>
      <c r="AE910" s="152"/>
      <c r="AF910" s="152"/>
      <c r="AG910" s="152"/>
      <c r="AH910" s="152"/>
      <c r="AI910" s="152"/>
    </row>
    <row r="911" ht="95.25" customHeight="1">
      <c r="N911" s="579"/>
      <c r="O911" s="579"/>
      <c r="P911" s="579"/>
      <c r="Q911" s="579"/>
      <c r="R911" s="579"/>
      <c r="AA911" s="152"/>
      <c r="AB911" s="152"/>
      <c r="AC911" s="580"/>
      <c r="AD911" s="152"/>
      <c r="AE911" s="152"/>
      <c r="AF911" s="152"/>
      <c r="AG911" s="152"/>
      <c r="AH911" s="152"/>
      <c r="AI911" s="152"/>
    </row>
    <row r="912" ht="95.25" customHeight="1">
      <c r="N912" s="579"/>
      <c r="O912" s="579"/>
      <c r="P912" s="579"/>
      <c r="Q912" s="579"/>
      <c r="R912" s="579"/>
      <c r="AA912" s="152"/>
      <c r="AB912" s="152"/>
      <c r="AC912" s="580"/>
      <c r="AD912" s="152"/>
      <c r="AE912" s="152"/>
      <c r="AF912" s="152"/>
      <c r="AG912" s="152"/>
      <c r="AH912" s="152"/>
      <c r="AI912" s="152"/>
    </row>
    <row r="913" ht="95.25" customHeight="1">
      <c r="N913" s="579"/>
      <c r="O913" s="579"/>
      <c r="P913" s="579"/>
      <c r="Q913" s="579"/>
      <c r="R913" s="579"/>
      <c r="AA913" s="152"/>
      <c r="AB913" s="152"/>
      <c r="AC913" s="580"/>
      <c r="AD913" s="152"/>
      <c r="AE913" s="152"/>
      <c r="AF913" s="152"/>
      <c r="AG913" s="152"/>
      <c r="AH913" s="152"/>
      <c r="AI913" s="152"/>
    </row>
    <row r="914" ht="95.25" customHeight="1">
      <c r="N914" s="579"/>
      <c r="O914" s="579"/>
      <c r="P914" s="579"/>
      <c r="Q914" s="579"/>
      <c r="R914" s="579"/>
      <c r="AA914" s="152"/>
      <c r="AB914" s="152"/>
      <c r="AC914" s="580"/>
      <c r="AD914" s="152"/>
      <c r="AE914" s="152"/>
      <c r="AF914" s="152"/>
      <c r="AG914" s="152"/>
      <c r="AH914" s="152"/>
      <c r="AI914" s="152"/>
    </row>
    <row r="915" ht="95.25" customHeight="1">
      <c r="N915" s="579"/>
      <c r="O915" s="579"/>
      <c r="P915" s="579"/>
      <c r="Q915" s="579"/>
      <c r="R915" s="579"/>
      <c r="AA915" s="152"/>
      <c r="AB915" s="152"/>
      <c r="AC915" s="580"/>
      <c r="AD915" s="152"/>
      <c r="AE915" s="152"/>
      <c r="AF915" s="152"/>
      <c r="AG915" s="152"/>
      <c r="AH915" s="152"/>
      <c r="AI915" s="152"/>
    </row>
    <row r="916" ht="95.25" customHeight="1">
      <c r="N916" s="579"/>
      <c r="O916" s="579"/>
      <c r="P916" s="579"/>
      <c r="Q916" s="579"/>
      <c r="R916" s="579"/>
      <c r="AA916" s="152"/>
      <c r="AB916" s="152"/>
      <c r="AC916" s="580"/>
      <c r="AD916" s="152"/>
      <c r="AE916" s="152"/>
      <c r="AF916" s="152"/>
      <c r="AG916" s="152"/>
      <c r="AH916" s="152"/>
      <c r="AI916" s="152"/>
    </row>
    <row r="917" ht="95.25" customHeight="1">
      <c r="N917" s="579"/>
      <c r="O917" s="579"/>
      <c r="P917" s="579"/>
      <c r="Q917" s="579"/>
      <c r="R917" s="579"/>
      <c r="AA917" s="152"/>
      <c r="AB917" s="152"/>
      <c r="AC917" s="580"/>
      <c r="AD917" s="152"/>
      <c r="AE917" s="152"/>
      <c r="AF917" s="152"/>
      <c r="AG917" s="152"/>
      <c r="AH917" s="152"/>
      <c r="AI917" s="152"/>
    </row>
    <row r="918" ht="95.25" customHeight="1">
      <c r="N918" s="579"/>
      <c r="O918" s="579"/>
      <c r="P918" s="579"/>
      <c r="Q918" s="579"/>
      <c r="R918" s="579"/>
      <c r="AA918" s="152"/>
      <c r="AB918" s="152"/>
      <c r="AC918" s="580"/>
      <c r="AD918" s="152"/>
      <c r="AE918" s="152"/>
      <c r="AF918" s="152"/>
      <c r="AG918" s="152"/>
      <c r="AH918" s="152"/>
      <c r="AI918" s="152"/>
    </row>
    <row r="919" ht="95.25" customHeight="1">
      <c r="N919" s="579"/>
      <c r="O919" s="579"/>
      <c r="P919" s="579"/>
      <c r="Q919" s="579"/>
      <c r="R919" s="579"/>
      <c r="AA919" s="152"/>
      <c r="AB919" s="152"/>
      <c r="AC919" s="580"/>
      <c r="AD919" s="152"/>
      <c r="AE919" s="152"/>
      <c r="AF919" s="152"/>
      <c r="AG919" s="152"/>
      <c r="AH919" s="152"/>
      <c r="AI919" s="152"/>
    </row>
    <row r="920" ht="95.25" customHeight="1">
      <c r="N920" s="579"/>
      <c r="O920" s="579"/>
      <c r="P920" s="579"/>
      <c r="Q920" s="579"/>
      <c r="R920" s="579"/>
      <c r="AA920" s="152"/>
      <c r="AB920" s="152"/>
      <c r="AC920" s="580"/>
      <c r="AD920" s="152"/>
      <c r="AE920" s="152"/>
      <c r="AF920" s="152"/>
      <c r="AG920" s="152"/>
      <c r="AH920" s="152"/>
      <c r="AI920" s="152"/>
    </row>
    <row r="921" ht="95.25" customHeight="1">
      <c r="N921" s="579"/>
      <c r="O921" s="579"/>
      <c r="P921" s="579"/>
      <c r="Q921" s="579"/>
      <c r="R921" s="579"/>
      <c r="AA921" s="152"/>
      <c r="AB921" s="152"/>
      <c r="AC921" s="580"/>
      <c r="AD921" s="152"/>
      <c r="AE921" s="152"/>
      <c r="AF921" s="152"/>
      <c r="AG921" s="152"/>
      <c r="AH921" s="152"/>
      <c r="AI921" s="152"/>
    </row>
    <row r="922" ht="95.25" customHeight="1">
      <c r="N922" s="579"/>
      <c r="O922" s="579"/>
      <c r="P922" s="579"/>
      <c r="Q922" s="579"/>
      <c r="R922" s="579"/>
      <c r="AA922" s="152"/>
      <c r="AB922" s="152"/>
      <c r="AC922" s="580"/>
      <c r="AD922" s="152"/>
      <c r="AE922" s="152"/>
      <c r="AF922" s="152"/>
      <c r="AG922" s="152"/>
      <c r="AH922" s="152"/>
      <c r="AI922" s="152"/>
    </row>
    <row r="923" ht="95.25" customHeight="1">
      <c r="N923" s="579"/>
      <c r="O923" s="579"/>
      <c r="P923" s="579"/>
      <c r="Q923" s="579"/>
      <c r="R923" s="579"/>
      <c r="AA923" s="152"/>
      <c r="AB923" s="152"/>
      <c r="AC923" s="580"/>
      <c r="AD923" s="152"/>
      <c r="AE923" s="152"/>
      <c r="AF923" s="152"/>
      <c r="AG923" s="152"/>
      <c r="AH923" s="152"/>
      <c r="AI923" s="152"/>
    </row>
    <row r="924" ht="95.25" customHeight="1">
      <c r="N924" s="579"/>
      <c r="O924" s="579"/>
      <c r="P924" s="579"/>
      <c r="Q924" s="579"/>
      <c r="R924" s="579"/>
      <c r="AA924" s="152"/>
      <c r="AB924" s="152"/>
      <c r="AC924" s="580"/>
      <c r="AD924" s="152"/>
      <c r="AE924" s="152"/>
      <c r="AF924" s="152"/>
      <c r="AG924" s="152"/>
      <c r="AH924" s="152"/>
      <c r="AI924" s="152"/>
    </row>
    <row r="925" ht="95.25" customHeight="1">
      <c r="N925" s="579"/>
      <c r="O925" s="579"/>
      <c r="P925" s="579"/>
      <c r="Q925" s="579"/>
      <c r="R925" s="579"/>
      <c r="AA925" s="152"/>
      <c r="AB925" s="152"/>
      <c r="AC925" s="580"/>
      <c r="AD925" s="152"/>
      <c r="AE925" s="152"/>
      <c r="AF925" s="152"/>
      <c r="AG925" s="152"/>
      <c r="AH925" s="152"/>
      <c r="AI925" s="152"/>
    </row>
    <row r="926" ht="95.25" customHeight="1">
      <c r="N926" s="579"/>
      <c r="O926" s="579"/>
      <c r="P926" s="579"/>
      <c r="Q926" s="579"/>
      <c r="R926" s="579"/>
      <c r="AA926" s="152"/>
      <c r="AB926" s="152"/>
      <c r="AC926" s="580"/>
      <c r="AD926" s="152"/>
      <c r="AE926" s="152"/>
      <c r="AF926" s="152"/>
      <c r="AG926" s="152"/>
      <c r="AH926" s="152"/>
      <c r="AI926" s="152"/>
    </row>
    <row r="927" ht="95.25" customHeight="1">
      <c r="N927" s="579"/>
      <c r="O927" s="579"/>
      <c r="P927" s="579"/>
      <c r="Q927" s="579"/>
      <c r="R927" s="579"/>
      <c r="AA927" s="152"/>
      <c r="AB927" s="152"/>
      <c r="AC927" s="580"/>
      <c r="AD927" s="152"/>
      <c r="AE927" s="152"/>
      <c r="AF927" s="152"/>
      <c r="AG927" s="152"/>
      <c r="AH927" s="152"/>
      <c r="AI927" s="152"/>
    </row>
    <row r="928" ht="95.25" customHeight="1">
      <c r="N928" s="579"/>
      <c r="O928" s="579"/>
      <c r="P928" s="579"/>
      <c r="Q928" s="579"/>
      <c r="R928" s="579"/>
      <c r="AA928" s="152"/>
      <c r="AB928" s="152"/>
      <c r="AC928" s="580"/>
      <c r="AD928" s="152"/>
      <c r="AE928" s="152"/>
      <c r="AF928" s="152"/>
      <c r="AG928" s="152"/>
      <c r="AH928" s="152"/>
      <c r="AI928" s="152"/>
    </row>
    <row r="929" ht="95.25" customHeight="1">
      <c r="N929" s="579"/>
      <c r="O929" s="579"/>
      <c r="P929" s="579"/>
      <c r="Q929" s="579"/>
      <c r="R929" s="579"/>
      <c r="AA929" s="152"/>
      <c r="AB929" s="152"/>
      <c r="AC929" s="580"/>
      <c r="AD929" s="152"/>
      <c r="AE929" s="152"/>
      <c r="AF929" s="152"/>
      <c r="AG929" s="152"/>
      <c r="AH929" s="152"/>
      <c r="AI929" s="152"/>
    </row>
    <row r="930" ht="95.25" customHeight="1">
      <c r="N930" s="579"/>
      <c r="O930" s="579"/>
      <c r="P930" s="579"/>
      <c r="Q930" s="579"/>
      <c r="R930" s="579"/>
      <c r="AA930" s="152"/>
      <c r="AB930" s="152"/>
      <c r="AC930" s="580"/>
      <c r="AD930" s="152"/>
      <c r="AE930" s="152"/>
      <c r="AF930" s="152"/>
      <c r="AG930" s="152"/>
      <c r="AH930" s="152"/>
      <c r="AI930" s="152"/>
    </row>
    <row r="931" ht="95.25" customHeight="1">
      <c r="N931" s="579"/>
      <c r="O931" s="579"/>
      <c r="P931" s="579"/>
      <c r="Q931" s="579"/>
      <c r="R931" s="579"/>
      <c r="AA931" s="152"/>
      <c r="AB931" s="152"/>
      <c r="AC931" s="580"/>
      <c r="AD931" s="152"/>
      <c r="AE931" s="152"/>
      <c r="AF931" s="152"/>
      <c r="AG931" s="152"/>
      <c r="AH931" s="152"/>
      <c r="AI931" s="152"/>
    </row>
    <row r="932" ht="95.25" customHeight="1">
      <c r="N932" s="579"/>
      <c r="O932" s="579"/>
      <c r="P932" s="579"/>
      <c r="Q932" s="579"/>
      <c r="R932" s="579"/>
      <c r="AA932" s="152"/>
      <c r="AB932" s="152"/>
      <c r="AC932" s="580"/>
      <c r="AD932" s="152"/>
      <c r="AE932" s="152"/>
      <c r="AF932" s="152"/>
      <c r="AG932" s="152"/>
      <c r="AH932" s="152"/>
      <c r="AI932" s="152"/>
    </row>
    <row r="933" ht="95.25" customHeight="1">
      <c r="N933" s="579"/>
      <c r="O933" s="579"/>
      <c r="P933" s="579"/>
      <c r="Q933" s="579"/>
      <c r="R933" s="579"/>
      <c r="AA933" s="152"/>
      <c r="AB933" s="152"/>
      <c r="AC933" s="580"/>
      <c r="AD933" s="152"/>
      <c r="AE933" s="152"/>
      <c r="AF933" s="152"/>
      <c r="AG933" s="152"/>
      <c r="AH933" s="152"/>
      <c r="AI933" s="152"/>
    </row>
    <row r="934" ht="95.25" customHeight="1">
      <c r="N934" s="579"/>
      <c r="O934" s="579"/>
      <c r="P934" s="579"/>
      <c r="Q934" s="579"/>
      <c r="R934" s="579"/>
      <c r="AA934" s="152"/>
      <c r="AB934" s="152"/>
      <c r="AC934" s="580"/>
      <c r="AD934" s="152"/>
      <c r="AE934" s="152"/>
      <c r="AF934" s="152"/>
      <c r="AG934" s="152"/>
      <c r="AH934" s="152"/>
      <c r="AI934" s="152"/>
    </row>
    <row r="935" ht="95.25" customHeight="1">
      <c r="N935" s="579"/>
      <c r="O935" s="579"/>
      <c r="P935" s="579"/>
      <c r="Q935" s="579"/>
      <c r="R935" s="579"/>
      <c r="AA935" s="152"/>
      <c r="AB935" s="152"/>
      <c r="AC935" s="580"/>
      <c r="AD935" s="152"/>
      <c r="AE935" s="152"/>
      <c r="AF935" s="152"/>
      <c r="AG935" s="152"/>
      <c r="AH935" s="152"/>
      <c r="AI935" s="152"/>
    </row>
    <row r="936" ht="95.25" customHeight="1">
      <c r="N936" s="579"/>
      <c r="O936" s="579"/>
      <c r="P936" s="579"/>
      <c r="Q936" s="579"/>
      <c r="R936" s="579"/>
      <c r="AA936" s="152"/>
      <c r="AB936" s="152"/>
      <c r="AC936" s="580"/>
      <c r="AD936" s="152"/>
      <c r="AE936" s="152"/>
      <c r="AF936" s="152"/>
      <c r="AG936" s="152"/>
      <c r="AH936" s="152"/>
      <c r="AI936" s="152"/>
    </row>
    <row r="937" ht="95.25" customHeight="1">
      <c r="N937" s="579"/>
      <c r="O937" s="579"/>
      <c r="P937" s="579"/>
      <c r="Q937" s="579"/>
      <c r="R937" s="579"/>
      <c r="AA937" s="152"/>
      <c r="AB937" s="152"/>
      <c r="AC937" s="580"/>
      <c r="AD937" s="152"/>
      <c r="AE937" s="152"/>
      <c r="AF937" s="152"/>
      <c r="AG937" s="152"/>
      <c r="AH937" s="152"/>
      <c r="AI937" s="152"/>
    </row>
    <row r="938" ht="95.25" customHeight="1">
      <c r="N938" s="579"/>
      <c r="O938" s="579"/>
      <c r="P938" s="579"/>
      <c r="Q938" s="579"/>
      <c r="R938" s="579"/>
      <c r="AA938" s="152"/>
      <c r="AB938" s="152"/>
      <c r="AC938" s="580"/>
      <c r="AD938" s="152"/>
      <c r="AE938" s="152"/>
      <c r="AF938" s="152"/>
      <c r="AG938" s="152"/>
      <c r="AH938" s="152"/>
      <c r="AI938" s="152"/>
    </row>
    <row r="939" ht="95.25" customHeight="1">
      <c r="N939" s="579"/>
      <c r="O939" s="579"/>
      <c r="P939" s="579"/>
      <c r="Q939" s="579"/>
      <c r="R939" s="579"/>
      <c r="AA939" s="152"/>
      <c r="AB939" s="152"/>
      <c r="AC939" s="580"/>
      <c r="AD939" s="152"/>
      <c r="AE939" s="152"/>
      <c r="AF939" s="152"/>
      <c r="AG939" s="152"/>
      <c r="AH939" s="152"/>
      <c r="AI939" s="152"/>
    </row>
    <row r="940" ht="95.25" customHeight="1">
      <c r="N940" s="579"/>
      <c r="O940" s="579"/>
      <c r="P940" s="579"/>
      <c r="Q940" s="579"/>
      <c r="R940" s="579"/>
      <c r="AA940" s="152"/>
      <c r="AB940" s="152"/>
      <c r="AC940" s="580"/>
      <c r="AD940" s="152"/>
      <c r="AE940" s="152"/>
      <c r="AF940" s="152"/>
      <c r="AG940" s="152"/>
      <c r="AH940" s="152"/>
      <c r="AI940" s="152"/>
    </row>
    <row r="941" ht="95.25" customHeight="1">
      <c r="N941" s="579"/>
      <c r="O941" s="579"/>
      <c r="P941" s="579"/>
      <c r="Q941" s="579"/>
      <c r="R941" s="579"/>
      <c r="AA941" s="152"/>
      <c r="AB941" s="152"/>
      <c r="AC941" s="580"/>
    </row>
    <row r="942" ht="95.25" customHeight="1">
      <c r="N942" s="579"/>
      <c r="O942" s="579"/>
      <c r="P942" s="579"/>
      <c r="Q942" s="579"/>
      <c r="R942" s="579"/>
      <c r="AA942" s="152"/>
      <c r="AB942" s="152"/>
      <c r="AC942" s="580"/>
    </row>
    <row r="943" ht="95.25" customHeight="1">
      <c r="N943" s="579"/>
      <c r="O943" s="579"/>
      <c r="P943" s="579"/>
      <c r="Q943" s="579"/>
      <c r="R943" s="579"/>
      <c r="AA943" s="152"/>
      <c r="AB943" s="152"/>
      <c r="AC943" s="580"/>
    </row>
    <row r="944" ht="95.25" customHeight="1">
      <c r="N944" s="579"/>
      <c r="O944" s="579"/>
      <c r="P944" s="579"/>
      <c r="Q944" s="579"/>
      <c r="R944" s="579"/>
      <c r="AA944" s="152"/>
      <c r="AB944" s="152"/>
      <c r="AC944" s="580"/>
    </row>
    <row r="945" ht="95.25" customHeight="1">
      <c r="N945" s="579"/>
      <c r="O945" s="579"/>
      <c r="P945" s="579"/>
      <c r="Q945" s="579"/>
      <c r="R945" s="579"/>
      <c r="AA945" s="152"/>
      <c r="AB945" s="152"/>
      <c r="AC945" s="580"/>
    </row>
    <row r="946" ht="95.25" customHeight="1">
      <c r="N946" s="579"/>
      <c r="O946" s="579"/>
      <c r="P946" s="579"/>
      <c r="Q946" s="579"/>
      <c r="R946" s="579"/>
      <c r="AA946" s="152"/>
      <c r="AB946" s="152"/>
      <c r="AC946" s="580"/>
    </row>
    <row r="947" ht="95.25" customHeight="1">
      <c r="N947" s="579"/>
      <c r="O947" s="579"/>
      <c r="P947" s="579"/>
      <c r="Q947" s="579"/>
      <c r="R947" s="579"/>
      <c r="AA947" s="152"/>
      <c r="AB947" s="152"/>
      <c r="AC947" s="580"/>
    </row>
    <row r="948" ht="95.25" customHeight="1">
      <c r="N948" s="579"/>
      <c r="O948" s="579"/>
      <c r="P948" s="579"/>
      <c r="Q948" s="579"/>
      <c r="R948" s="579"/>
      <c r="AA948" s="152"/>
      <c r="AB948" s="152"/>
      <c r="AC948" s="580"/>
    </row>
    <row r="949" ht="95.25" customHeight="1">
      <c r="N949" s="579"/>
      <c r="O949" s="579"/>
      <c r="P949" s="579"/>
      <c r="Q949" s="579"/>
      <c r="R949" s="579"/>
      <c r="AA949" s="152"/>
      <c r="AB949" s="152"/>
      <c r="AC949" s="580"/>
    </row>
    <row r="950" ht="95.25" customHeight="1">
      <c r="N950" s="579"/>
      <c r="O950" s="579"/>
      <c r="P950" s="579"/>
      <c r="Q950" s="579"/>
      <c r="R950" s="579"/>
      <c r="AA950" s="152"/>
      <c r="AB950" s="152"/>
      <c r="AC950" s="580"/>
    </row>
    <row r="951" ht="95.25" customHeight="1">
      <c r="N951" s="579"/>
      <c r="O951" s="579"/>
      <c r="P951" s="579"/>
      <c r="Q951" s="579"/>
      <c r="R951" s="579"/>
      <c r="AA951" s="152"/>
      <c r="AB951" s="152"/>
      <c r="AC951" s="580"/>
    </row>
    <row r="952" ht="95.25" customHeight="1">
      <c r="N952" s="579"/>
      <c r="O952" s="579"/>
      <c r="P952" s="579"/>
      <c r="Q952" s="579"/>
      <c r="R952" s="579"/>
      <c r="AA952" s="152"/>
      <c r="AB952" s="152"/>
      <c r="AC952" s="580"/>
    </row>
    <row r="953" ht="95.25" customHeight="1">
      <c r="N953" s="579"/>
      <c r="O953" s="579"/>
      <c r="P953" s="579"/>
      <c r="Q953" s="579"/>
      <c r="R953" s="579"/>
      <c r="AA953" s="152"/>
      <c r="AB953" s="152"/>
      <c r="AC953" s="580"/>
    </row>
    <row r="954" ht="95.25" customHeight="1">
      <c r="N954" s="579"/>
      <c r="O954" s="579"/>
      <c r="P954" s="579"/>
      <c r="Q954" s="579"/>
      <c r="R954" s="579"/>
      <c r="AA954" s="152"/>
      <c r="AB954" s="152"/>
      <c r="AC954" s="580"/>
    </row>
    <row r="955" ht="95.25" customHeight="1">
      <c r="N955" s="579"/>
      <c r="O955" s="579"/>
      <c r="P955" s="579"/>
      <c r="Q955" s="579"/>
      <c r="R955" s="579"/>
      <c r="AA955" s="152"/>
      <c r="AB955" s="152"/>
      <c r="AC955" s="580"/>
    </row>
    <row r="956" ht="95.25" customHeight="1">
      <c r="N956" s="579"/>
      <c r="O956" s="579"/>
      <c r="P956" s="579"/>
      <c r="Q956" s="579"/>
      <c r="R956" s="579"/>
      <c r="AA956" s="152"/>
      <c r="AB956" s="152"/>
      <c r="AC956" s="580"/>
    </row>
    <row r="957" ht="95.25" customHeight="1">
      <c r="N957" s="579"/>
      <c r="O957" s="579"/>
      <c r="P957" s="579"/>
      <c r="Q957" s="579"/>
      <c r="R957" s="579"/>
      <c r="AA957" s="152"/>
      <c r="AB957" s="152"/>
      <c r="AC957" s="580"/>
    </row>
    <row r="958" ht="95.25" customHeight="1">
      <c r="N958" s="579"/>
      <c r="O958" s="579"/>
      <c r="P958" s="579"/>
      <c r="Q958" s="579"/>
      <c r="R958" s="579"/>
      <c r="AA958" s="152"/>
      <c r="AB958" s="152"/>
      <c r="AC958" s="580"/>
    </row>
    <row r="959" ht="95.25" customHeight="1">
      <c r="N959" s="579"/>
      <c r="O959" s="579"/>
      <c r="P959" s="579"/>
      <c r="Q959" s="579"/>
      <c r="R959" s="579"/>
      <c r="AA959" s="152"/>
      <c r="AB959" s="152"/>
      <c r="AC959" s="580"/>
    </row>
    <row r="960" ht="95.25" customHeight="1">
      <c r="N960" s="579"/>
      <c r="O960" s="579"/>
      <c r="P960" s="579"/>
      <c r="Q960" s="579"/>
      <c r="R960" s="579"/>
      <c r="AA960" s="152"/>
      <c r="AB960" s="152"/>
      <c r="AC960" s="580"/>
    </row>
    <row r="961" ht="95.25" customHeight="1">
      <c r="N961" s="579"/>
      <c r="O961" s="579"/>
      <c r="P961" s="579"/>
      <c r="Q961" s="579"/>
      <c r="R961" s="579"/>
      <c r="AA961" s="152"/>
      <c r="AB961" s="152"/>
      <c r="AC961" s="580"/>
    </row>
    <row r="962" ht="95.25" customHeight="1">
      <c r="N962" s="579"/>
      <c r="O962" s="579"/>
      <c r="P962" s="579"/>
      <c r="Q962" s="579"/>
      <c r="R962" s="579"/>
      <c r="AA962" s="152"/>
      <c r="AB962" s="152"/>
      <c r="AC962" s="580"/>
    </row>
    <row r="963" ht="95.25" customHeight="1">
      <c r="N963" s="579"/>
      <c r="O963" s="579"/>
      <c r="P963" s="579"/>
      <c r="Q963" s="579"/>
      <c r="R963" s="579"/>
      <c r="AA963" s="152"/>
      <c r="AB963" s="152"/>
      <c r="AC963" s="580"/>
    </row>
    <row r="964" ht="95.25" customHeight="1">
      <c r="N964" s="579"/>
      <c r="O964" s="579"/>
      <c r="P964" s="579"/>
      <c r="Q964" s="579"/>
      <c r="R964" s="579"/>
      <c r="AA964" s="152"/>
      <c r="AB964" s="152"/>
      <c r="AC964" s="580"/>
    </row>
    <row r="965" ht="95.25" customHeight="1">
      <c r="N965" s="579"/>
      <c r="O965" s="579"/>
      <c r="P965" s="579"/>
      <c r="Q965" s="579"/>
      <c r="R965" s="579"/>
      <c r="AA965" s="152"/>
      <c r="AB965" s="152"/>
      <c r="AC965" s="580"/>
    </row>
    <row r="966" ht="95.25" customHeight="1">
      <c r="N966" s="579"/>
      <c r="O966" s="579"/>
      <c r="P966" s="579"/>
      <c r="Q966" s="579"/>
      <c r="R966" s="579"/>
      <c r="AA966" s="152"/>
      <c r="AB966" s="152"/>
      <c r="AC966" s="580"/>
    </row>
    <row r="967" ht="95.25" customHeight="1">
      <c r="N967" s="579"/>
      <c r="O967" s="579"/>
      <c r="P967" s="579"/>
      <c r="Q967" s="579"/>
      <c r="R967" s="579"/>
      <c r="AA967" s="152"/>
      <c r="AB967" s="152"/>
      <c r="AC967" s="580"/>
    </row>
    <row r="968" ht="95.25" customHeight="1">
      <c r="N968" s="579"/>
      <c r="O968" s="579"/>
      <c r="P968" s="579"/>
      <c r="Q968" s="579"/>
      <c r="R968" s="579"/>
      <c r="AA968" s="152"/>
      <c r="AB968" s="152"/>
      <c r="AC968" s="580"/>
    </row>
    <row r="969" ht="95.25" customHeight="1">
      <c r="AB969" s="152"/>
      <c r="AC969" s="580"/>
    </row>
    <row r="970" ht="95.25" customHeight="1">
      <c r="AB970" s="152"/>
      <c r="AC970" s="580"/>
    </row>
    <row r="971" ht="95.25" customHeight="1">
      <c r="AB971" s="152"/>
      <c r="AC971" s="580"/>
    </row>
    <row r="972" ht="95.25" customHeight="1">
      <c r="AB972" s="152"/>
      <c r="AC972" s="580"/>
    </row>
    <row r="973" ht="95.25" customHeight="1">
      <c r="AB973" s="152"/>
      <c r="AC973" s="580"/>
    </row>
    <row r="974" ht="95.25" customHeight="1">
      <c r="AB974" s="152"/>
      <c r="AC974" s="580"/>
    </row>
    <row r="975" ht="95.25" customHeight="1">
      <c r="AB975" s="152"/>
      <c r="AC975" s="580"/>
    </row>
    <row r="976" ht="95.25" customHeight="1">
      <c r="AB976" s="152"/>
      <c r="AC976" s="580"/>
    </row>
    <row r="977" ht="95.25" customHeight="1">
      <c r="AB977" s="152"/>
      <c r="AC977" s="580"/>
    </row>
    <row r="978" ht="95.25" customHeight="1">
      <c r="AB978" s="152"/>
      <c r="AC978" s="580"/>
    </row>
    <row r="979" ht="95.25" customHeight="1">
      <c r="AB979" s="152"/>
      <c r="AC979" s="580"/>
    </row>
    <row r="980" ht="95.25" customHeight="1">
      <c r="AB980" s="152"/>
      <c r="AC980" s="580"/>
    </row>
    <row r="981" ht="95.25" customHeight="1">
      <c r="AB981" s="152"/>
      <c r="AC981" s="580"/>
    </row>
    <row r="982" ht="95.25" customHeight="1">
      <c r="AB982" s="152"/>
      <c r="AC982" s="580"/>
    </row>
    <row r="983" ht="95.25" customHeight="1">
      <c r="AB983" s="152"/>
      <c r="AC983" s="580"/>
    </row>
    <row r="984" ht="95.25" customHeight="1">
      <c r="AB984" s="152"/>
      <c r="AC984" s="580"/>
    </row>
    <row r="985" ht="95.25" customHeight="1">
      <c r="AB985" s="152"/>
      <c r="AC985" s="580"/>
    </row>
    <row r="986" ht="95.25" customHeight="1">
      <c r="AB986" s="152"/>
      <c r="AC986" s="580"/>
    </row>
    <row r="987" ht="95.25" customHeight="1">
      <c r="AB987" s="152"/>
      <c r="AC987" s="580"/>
    </row>
    <row r="988" ht="95.25" customHeight="1">
      <c r="AB988" s="152"/>
      <c r="AC988" s="580"/>
    </row>
    <row r="989" ht="95.25" customHeight="1">
      <c r="AB989" s="152"/>
      <c r="AC989" s="580"/>
    </row>
    <row r="990" ht="95.25" customHeight="1">
      <c r="AB990" s="152"/>
      <c r="AC990" s="580"/>
    </row>
    <row r="991" ht="95.25" customHeight="1">
      <c r="AB991" s="152"/>
      <c r="AC991" s="580"/>
    </row>
    <row r="992" ht="95.25" customHeight="1">
      <c r="AB992" s="152"/>
      <c r="AC992" s="580"/>
    </row>
    <row r="993" ht="95.25" customHeight="1">
      <c r="AB993" s="152"/>
      <c r="AC993" s="580"/>
    </row>
    <row r="994" ht="95.25" customHeight="1">
      <c r="AB994" s="152"/>
      <c r="AC994" s="580"/>
    </row>
    <row r="995" ht="95.25" customHeight="1">
      <c r="AB995" s="152"/>
      <c r="AC995" s="580"/>
    </row>
    <row r="996" ht="95.25" customHeight="1">
      <c r="AB996" s="152"/>
      <c r="AC996" s="580"/>
    </row>
    <row r="997" ht="95.25" customHeight="1">
      <c r="AB997" s="152"/>
      <c r="AC997" s="580"/>
    </row>
    <row r="998" ht="95.25" customHeight="1">
      <c r="AB998" s="152"/>
      <c r="AC998" s="580"/>
    </row>
    <row r="999" ht="95.25" customHeight="1">
      <c r="AB999" s="152"/>
      <c r="AC999" s="580"/>
    </row>
    <row r="1000" ht="95.25" customHeight="1">
      <c r="AB1000" s="152"/>
      <c r="AC1000" s="580"/>
    </row>
    <row r="1001" ht="95.25" customHeight="1">
      <c r="AB1001" s="152"/>
      <c r="AC1001" s="580"/>
    </row>
    <row r="1002" ht="95.25" customHeight="1">
      <c r="AB1002" s="152"/>
      <c r="AC1002" s="580"/>
    </row>
  </sheetData>
  <dataValidations>
    <dataValidation type="list" allowBlank="1" sqref="Y84">
      <formula1>",1,2,3,4"</formula1>
    </dataValidation>
    <dataValidation type="list" allowBlank="1" sqref="W83 AA83 Y85 AC84:AC85 W86:W88 AA86:AA88 Y89:Y90 AC89:AC90">
      <formula1>"1,2,3,4,5"</formula1>
    </dataValidation>
  </dataValidations>
  <drawing r:id="rId2"/>
  <legacyDrawing r:id="rId3"/>
  <tableParts count="3">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3" width="14.43"/>
    <col customWidth="1" min="6" max="6" width="79.86"/>
    <col customWidth="1" min="7" max="7" width="86.43"/>
    <col customWidth="1" min="8" max="8" width="127.86"/>
    <col customWidth="1" min="10" max="10" width="53.57"/>
    <col customWidth="1" min="11" max="11" width="47.71"/>
  </cols>
  <sheetData>
    <row r="1">
      <c r="A1" s="581" t="s">
        <v>4042</v>
      </c>
      <c r="B1" s="582" t="s">
        <v>4043</v>
      </c>
      <c r="C1" s="582" t="s">
        <v>4044</v>
      </c>
      <c r="D1" s="583" t="s">
        <v>4045</v>
      </c>
      <c r="E1" s="583" t="s">
        <v>4046</v>
      </c>
      <c r="F1" s="583" t="s">
        <v>4047</v>
      </c>
      <c r="G1" s="583" t="s">
        <v>4048</v>
      </c>
      <c r="H1" s="583" t="s">
        <v>4049</v>
      </c>
      <c r="J1" s="584" t="s">
        <v>4050</v>
      </c>
      <c r="K1" s="585" t="s">
        <v>4051</v>
      </c>
    </row>
    <row r="2">
      <c r="A2" s="586"/>
      <c r="B2" s="587"/>
      <c r="C2" s="588"/>
      <c r="D2" s="589" t="s">
        <v>4052</v>
      </c>
      <c r="E2" s="589" t="s">
        <v>4053</v>
      </c>
      <c r="F2" s="590" t="s">
        <v>4054</v>
      </c>
      <c r="G2" s="590" t="s">
        <v>4055</v>
      </c>
      <c r="H2" s="590" t="s">
        <v>4056</v>
      </c>
      <c r="J2" s="591"/>
      <c r="K2" s="591"/>
    </row>
    <row r="3" ht="63.75" customHeight="1">
      <c r="A3" s="592" t="s">
        <v>4057</v>
      </c>
      <c r="B3" s="587" t="s">
        <v>4058</v>
      </c>
      <c r="C3" s="588" t="s">
        <v>4059</v>
      </c>
      <c r="D3" s="590" t="s">
        <v>4060</v>
      </c>
      <c r="E3" s="589" t="s">
        <v>4053</v>
      </c>
      <c r="F3" s="589" t="s">
        <v>4061</v>
      </c>
      <c r="G3" s="589" t="s">
        <v>4062</v>
      </c>
      <c r="H3" s="589" t="s">
        <v>4063</v>
      </c>
      <c r="J3" s="591" t="s">
        <v>4064</v>
      </c>
      <c r="K3" s="591" t="s">
        <v>4065</v>
      </c>
    </row>
    <row r="4" ht="75.75" customHeight="1">
      <c r="A4" s="593" t="s">
        <v>4066</v>
      </c>
      <c r="B4" s="586" t="s">
        <v>4067</v>
      </c>
      <c r="C4" s="588" t="s">
        <v>4068</v>
      </c>
      <c r="D4" s="594" t="s">
        <v>4069</v>
      </c>
      <c r="E4" s="589" t="s">
        <v>4070</v>
      </c>
      <c r="F4" s="589" t="s">
        <v>4071</v>
      </c>
      <c r="G4" s="589"/>
      <c r="H4" s="589" t="s">
        <v>4072</v>
      </c>
      <c r="J4" s="591" t="s">
        <v>4073</v>
      </c>
      <c r="K4" s="591" t="s">
        <v>4074</v>
      </c>
    </row>
    <row r="5">
      <c r="A5" s="593" t="s">
        <v>4075</v>
      </c>
      <c r="B5" s="586" t="s">
        <v>4076</v>
      </c>
      <c r="C5" s="588" t="s">
        <v>4077</v>
      </c>
      <c r="D5" s="590" t="s">
        <v>4078</v>
      </c>
      <c r="E5" s="589" t="s">
        <v>4079</v>
      </c>
      <c r="F5" s="589" t="s">
        <v>4080</v>
      </c>
      <c r="G5" s="595"/>
      <c r="H5" s="589" t="s">
        <v>4081</v>
      </c>
      <c r="J5" s="591" t="s">
        <v>4082</v>
      </c>
      <c r="K5" s="591" t="s">
        <v>4083</v>
      </c>
    </row>
    <row r="6">
      <c r="A6" s="593" t="s">
        <v>4084</v>
      </c>
      <c r="B6" s="586" t="s">
        <v>4085</v>
      </c>
      <c r="C6" s="588" t="s">
        <v>4086</v>
      </c>
      <c r="D6" s="590" t="s">
        <v>4087</v>
      </c>
      <c r="E6" s="589" t="s">
        <v>4088</v>
      </c>
      <c r="F6" s="589" t="s">
        <v>4089</v>
      </c>
      <c r="G6" s="595"/>
      <c r="H6" s="589" t="s">
        <v>4090</v>
      </c>
      <c r="K6" s="596"/>
    </row>
    <row r="7">
      <c r="A7" s="588"/>
      <c r="B7" s="588"/>
      <c r="C7" s="588"/>
      <c r="D7" s="595"/>
      <c r="E7" s="595"/>
      <c r="F7" s="595"/>
      <c r="G7" s="595"/>
      <c r="H7" s="595"/>
      <c r="K7" s="596"/>
    </row>
    <row r="8">
      <c r="A8" s="588"/>
      <c r="B8" s="588"/>
      <c r="C8" s="588"/>
      <c r="D8" s="589" t="s">
        <v>4091</v>
      </c>
      <c r="E8" s="595"/>
      <c r="F8" s="595"/>
      <c r="G8" s="595"/>
      <c r="H8" s="595"/>
      <c r="K8" s="596"/>
    </row>
    <row r="9">
      <c r="K9" s="596"/>
    </row>
    <row r="10">
      <c r="K10" s="596"/>
    </row>
    <row r="11">
      <c r="K11" s="596"/>
    </row>
    <row r="12">
      <c r="K12" s="596"/>
    </row>
    <row r="13">
      <c r="K13" s="596"/>
    </row>
    <row r="14">
      <c r="K14" s="596"/>
    </row>
    <row r="15">
      <c r="K15" s="596"/>
    </row>
    <row r="16">
      <c r="K16" s="596"/>
    </row>
    <row r="17">
      <c r="K17" s="596"/>
    </row>
    <row r="18">
      <c r="K18" s="596"/>
    </row>
    <row r="19">
      <c r="K19" s="596"/>
    </row>
    <row r="20">
      <c r="K20" s="596"/>
    </row>
    <row r="21">
      <c r="K21" s="596"/>
    </row>
    <row r="22">
      <c r="K22" s="596"/>
    </row>
    <row r="23">
      <c r="K23" s="596"/>
    </row>
    <row r="24">
      <c r="K24" s="596"/>
    </row>
    <row r="25">
      <c r="K25" s="596"/>
    </row>
    <row r="26">
      <c r="K26" s="596"/>
    </row>
    <row r="27">
      <c r="K27" s="596"/>
    </row>
    <row r="28">
      <c r="K28" s="596"/>
    </row>
    <row r="29">
      <c r="K29" s="596"/>
    </row>
    <row r="30">
      <c r="K30" s="596"/>
    </row>
    <row r="31">
      <c r="K31" s="596"/>
    </row>
    <row r="32">
      <c r="K32" s="596"/>
    </row>
    <row r="33">
      <c r="K33" s="596"/>
    </row>
    <row r="34">
      <c r="K34" s="596"/>
    </row>
    <row r="35">
      <c r="K35" s="596"/>
    </row>
    <row r="36">
      <c r="K36" s="596"/>
    </row>
    <row r="37">
      <c r="K37" s="596"/>
    </row>
    <row r="38">
      <c r="K38" s="596"/>
    </row>
    <row r="39">
      <c r="K39" s="596"/>
    </row>
    <row r="40">
      <c r="K40" s="596"/>
    </row>
    <row r="41">
      <c r="K41" s="596"/>
    </row>
    <row r="42">
      <c r="K42" s="596"/>
    </row>
    <row r="43">
      <c r="K43" s="596"/>
    </row>
    <row r="44">
      <c r="K44" s="596"/>
    </row>
    <row r="45">
      <c r="K45" s="596"/>
    </row>
    <row r="46">
      <c r="K46" s="596"/>
    </row>
    <row r="47">
      <c r="K47" s="596"/>
    </row>
    <row r="48">
      <c r="K48" s="596"/>
    </row>
    <row r="49">
      <c r="K49" s="596"/>
    </row>
    <row r="50">
      <c r="K50" s="596"/>
    </row>
    <row r="51">
      <c r="K51" s="596"/>
    </row>
    <row r="52">
      <c r="K52" s="596"/>
    </row>
    <row r="53">
      <c r="K53" s="596"/>
    </row>
    <row r="54">
      <c r="K54" s="596"/>
    </row>
    <row r="55">
      <c r="K55" s="596"/>
    </row>
    <row r="56">
      <c r="K56" s="596"/>
    </row>
    <row r="57">
      <c r="K57" s="596"/>
    </row>
    <row r="58">
      <c r="K58" s="596"/>
    </row>
    <row r="59">
      <c r="K59" s="596"/>
    </row>
    <row r="60">
      <c r="K60" s="596"/>
    </row>
    <row r="61">
      <c r="K61" s="596"/>
    </row>
    <row r="62">
      <c r="K62" s="596"/>
    </row>
    <row r="63">
      <c r="K63" s="596"/>
    </row>
    <row r="64">
      <c r="K64" s="596"/>
    </row>
    <row r="65">
      <c r="K65" s="596"/>
    </row>
    <row r="66">
      <c r="K66" s="596"/>
    </row>
    <row r="67">
      <c r="K67" s="596"/>
    </row>
    <row r="68">
      <c r="K68" s="596"/>
    </row>
    <row r="69">
      <c r="K69" s="596"/>
    </row>
    <row r="70">
      <c r="K70" s="596"/>
    </row>
    <row r="71">
      <c r="K71" s="596"/>
    </row>
    <row r="72">
      <c r="K72" s="596"/>
    </row>
    <row r="73">
      <c r="K73" s="596"/>
    </row>
    <row r="74">
      <c r="K74" s="596"/>
    </row>
    <row r="75">
      <c r="K75" s="596"/>
    </row>
    <row r="76">
      <c r="K76" s="596"/>
    </row>
    <row r="77">
      <c r="K77" s="596"/>
    </row>
    <row r="78">
      <c r="K78" s="596"/>
    </row>
    <row r="79">
      <c r="K79" s="596"/>
    </row>
    <row r="80">
      <c r="K80" s="596"/>
    </row>
    <row r="81">
      <c r="K81" s="596"/>
    </row>
    <row r="82">
      <c r="K82" s="596"/>
    </row>
    <row r="83">
      <c r="K83" s="596"/>
    </row>
    <row r="84">
      <c r="K84" s="596"/>
    </row>
    <row r="85">
      <c r="K85" s="596"/>
    </row>
    <row r="86">
      <c r="K86" s="596"/>
    </row>
    <row r="87">
      <c r="K87" s="596"/>
    </row>
    <row r="88">
      <c r="K88" s="596"/>
    </row>
    <row r="89">
      <c r="K89" s="596"/>
    </row>
    <row r="90">
      <c r="K90" s="596"/>
    </row>
    <row r="91">
      <c r="K91" s="596"/>
    </row>
    <row r="92">
      <c r="K92" s="596"/>
    </row>
    <row r="93">
      <c r="K93" s="596"/>
    </row>
    <row r="94">
      <c r="K94" s="596"/>
    </row>
    <row r="95">
      <c r="K95" s="596"/>
    </row>
    <row r="96">
      <c r="K96" s="596"/>
    </row>
    <row r="97">
      <c r="K97" s="596"/>
    </row>
    <row r="98">
      <c r="K98" s="596"/>
    </row>
    <row r="99">
      <c r="K99" s="596"/>
    </row>
    <row r="100">
      <c r="K100" s="596"/>
    </row>
    <row r="101">
      <c r="K101" s="596"/>
    </row>
    <row r="102">
      <c r="K102" s="596"/>
    </row>
    <row r="103">
      <c r="K103" s="596"/>
    </row>
    <row r="104">
      <c r="K104" s="596"/>
    </row>
    <row r="105">
      <c r="K105" s="596"/>
    </row>
    <row r="106">
      <c r="K106" s="596"/>
    </row>
    <row r="107">
      <c r="K107" s="596"/>
    </row>
    <row r="108">
      <c r="K108" s="596"/>
    </row>
    <row r="109">
      <c r="K109" s="596"/>
    </row>
    <row r="110">
      <c r="K110" s="596"/>
    </row>
    <row r="111">
      <c r="K111" s="596"/>
    </row>
    <row r="112">
      <c r="K112" s="596"/>
    </row>
    <row r="113">
      <c r="K113" s="596"/>
    </row>
    <row r="114">
      <c r="K114" s="596"/>
    </row>
    <row r="115">
      <c r="K115" s="596"/>
    </row>
    <row r="116">
      <c r="K116" s="596"/>
    </row>
    <row r="117">
      <c r="K117" s="596"/>
    </row>
    <row r="118">
      <c r="K118" s="596"/>
    </row>
    <row r="119">
      <c r="K119" s="596"/>
    </row>
    <row r="120">
      <c r="K120" s="596"/>
    </row>
    <row r="121">
      <c r="K121" s="596"/>
    </row>
    <row r="122">
      <c r="K122" s="596"/>
    </row>
    <row r="123">
      <c r="K123" s="596"/>
    </row>
    <row r="124">
      <c r="K124" s="596"/>
    </row>
    <row r="125">
      <c r="K125" s="596"/>
    </row>
    <row r="126">
      <c r="K126" s="596"/>
    </row>
    <row r="127">
      <c r="K127" s="596"/>
    </row>
    <row r="128">
      <c r="K128" s="596"/>
    </row>
    <row r="129">
      <c r="K129" s="596"/>
    </row>
    <row r="130">
      <c r="K130" s="596"/>
    </row>
    <row r="131">
      <c r="K131" s="596"/>
    </row>
    <row r="132">
      <c r="K132" s="596"/>
    </row>
    <row r="133">
      <c r="K133" s="596"/>
    </row>
    <row r="134">
      <c r="K134" s="596"/>
    </row>
    <row r="135">
      <c r="K135" s="596"/>
    </row>
    <row r="136">
      <c r="K136" s="596"/>
    </row>
    <row r="137">
      <c r="K137" s="596"/>
    </row>
    <row r="138">
      <c r="K138" s="596"/>
    </row>
    <row r="139">
      <c r="K139" s="596"/>
    </row>
    <row r="140">
      <c r="K140" s="596"/>
    </row>
    <row r="141">
      <c r="K141" s="596"/>
    </row>
    <row r="142">
      <c r="K142" s="596"/>
    </row>
    <row r="143">
      <c r="K143" s="596"/>
    </row>
    <row r="144">
      <c r="K144" s="596"/>
    </row>
    <row r="145">
      <c r="K145" s="596"/>
    </row>
    <row r="146">
      <c r="K146" s="596"/>
    </row>
    <row r="147">
      <c r="K147" s="596"/>
    </row>
    <row r="148">
      <c r="K148" s="596"/>
    </row>
    <row r="149">
      <c r="K149" s="596"/>
    </row>
    <row r="150">
      <c r="K150" s="596"/>
    </row>
    <row r="151">
      <c r="K151" s="596"/>
    </row>
    <row r="152">
      <c r="K152" s="596"/>
    </row>
    <row r="153">
      <c r="K153" s="596"/>
    </row>
    <row r="154">
      <c r="K154" s="596"/>
    </row>
    <row r="155">
      <c r="K155" s="596"/>
    </row>
    <row r="156">
      <c r="K156" s="596"/>
    </row>
    <row r="157">
      <c r="K157" s="596"/>
    </row>
    <row r="158">
      <c r="K158" s="596"/>
    </row>
    <row r="159">
      <c r="K159" s="596"/>
    </row>
    <row r="160">
      <c r="K160" s="596"/>
    </row>
    <row r="161">
      <c r="K161" s="596"/>
    </row>
    <row r="162">
      <c r="K162" s="596"/>
    </row>
    <row r="163">
      <c r="K163" s="596"/>
    </row>
    <row r="164">
      <c r="K164" s="596"/>
    </row>
    <row r="165">
      <c r="K165" s="596"/>
    </row>
    <row r="166">
      <c r="K166" s="596"/>
    </row>
    <row r="167">
      <c r="K167" s="596"/>
    </row>
    <row r="168">
      <c r="K168" s="596"/>
    </row>
    <row r="169">
      <c r="K169" s="596"/>
    </row>
    <row r="170">
      <c r="K170" s="596"/>
    </row>
    <row r="171">
      <c r="K171" s="596"/>
    </row>
    <row r="172">
      <c r="K172" s="596"/>
    </row>
    <row r="173">
      <c r="K173" s="596"/>
    </row>
    <row r="174">
      <c r="K174" s="596"/>
    </row>
    <row r="175">
      <c r="K175" s="596"/>
    </row>
    <row r="176">
      <c r="K176" s="596"/>
    </row>
    <row r="177">
      <c r="K177" s="596"/>
    </row>
    <row r="178">
      <c r="K178" s="596"/>
    </row>
    <row r="179">
      <c r="K179" s="596"/>
    </row>
    <row r="180">
      <c r="K180" s="596"/>
    </row>
    <row r="181">
      <c r="K181" s="596"/>
    </row>
    <row r="182">
      <c r="K182" s="596"/>
    </row>
    <row r="183">
      <c r="K183" s="596"/>
    </row>
    <row r="184">
      <c r="K184" s="596"/>
    </row>
    <row r="185">
      <c r="K185" s="596"/>
    </row>
    <row r="186">
      <c r="K186" s="596"/>
    </row>
    <row r="187">
      <c r="K187" s="596"/>
    </row>
    <row r="188">
      <c r="K188" s="596"/>
    </row>
    <row r="189">
      <c r="K189" s="596"/>
    </row>
    <row r="190">
      <c r="K190" s="596"/>
    </row>
    <row r="191">
      <c r="K191" s="596"/>
    </row>
    <row r="192">
      <c r="K192" s="596"/>
    </row>
    <row r="193">
      <c r="K193" s="596"/>
    </row>
    <row r="194">
      <c r="K194" s="596"/>
    </row>
    <row r="195">
      <c r="K195" s="596"/>
    </row>
    <row r="196">
      <c r="K196" s="596"/>
    </row>
    <row r="197">
      <c r="K197" s="596"/>
    </row>
    <row r="198">
      <c r="K198" s="596"/>
    </row>
    <row r="199">
      <c r="K199" s="596"/>
    </row>
    <row r="200">
      <c r="K200" s="596"/>
    </row>
    <row r="201">
      <c r="K201" s="596"/>
    </row>
    <row r="202">
      <c r="K202" s="596"/>
    </row>
    <row r="203">
      <c r="K203" s="596"/>
    </row>
    <row r="204">
      <c r="K204" s="596"/>
    </row>
    <row r="205">
      <c r="K205" s="596"/>
    </row>
    <row r="206">
      <c r="K206" s="596"/>
    </row>
    <row r="207">
      <c r="K207" s="596"/>
    </row>
    <row r="208">
      <c r="K208" s="596"/>
    </row>
    <row r="209">
      <c r="K209" s="596"/>
    </row>
    <row r="210">
      <c r="K210" s="596"/>
    </row>
    <row r="211">
      <c r="K211" s="596"/>
    </row>
    <row r="212">
      <c r="K212" s="596"/>
    </row>
    <row r="213">
      <c r="K213" s="596"/>
    </row>
    <row r="214">
      <c r="K214" s="596"/>
    </row>
    <row r="215">
      <c r="K215" s="596"/>
    </row>
    <row r="216">
      <c r="K216" s="596"/>
    </row>
    <row r="217">
      <c r="K217" s="596"/>
    </row>
    <row r="218">
      <c r="K218" s="596"/>
    </row>
    <row r="219">
      <c r="K219" s="596"/>
    </row>
    <row r="220">
      <c r="K220" s="596"/>
    </row>
    <row r="221">
      <c r="K221" s="596"/>
    </row>
    <row r="222">
      <c r="K222" s="596"/>
    </row>
    <row r="223">
      <c r="K223" s="596"/>
    </row>
    <row r="224">
      <c r="K224" s="596"/>
    </row>
    <row r="225">
      <c r="K225" s="596"/>
    </row>
    <row r="226">
      <c r="K226" s="596"/>
    </row>
    <row r="227">
      <c r="K227" s="596"/>
    </row>
    <row r="228">
      <c r="K228" s="596"/>
    </row>
    <row r="229">
      <c r="K229" s="596"/>
    </row>
    <row r="230">
      <c r="K230" s="596"/>
    </row>
    <row r="231">
      <c r="K231" s="596"/>
    </row>
    <row r="232">
      <c r="K232" s="596"/>
    </row>
    <row r="233">
      <c r="K233" s="596"/>
    </row>
    <row r="234">
      <c r="K234" s="596"/>
    </row>
    <row r="235">
      <c r="K235" s="596"/>
    </row>
    <row r="236">
      <c r="K236" s="596"/>
    </row>
    <row r="237">
      <c r="K237" s="596"/>
    </row>
    <row r="238">
      <c r="K238" s="596"/>
    </row>
    <row r="239">
      <c r="K239" s="596"/>
    </row>
    <row r="240">
      <c r="K240" s="596"/>
    </row>
    <row r="241">
      <c r="K241" s="596"/>
    </row>
    <row r="242">
      <c r="K242" s="596"/>
    </row>
    <row r="243">
      <c r="K243" s="596"/>
    </row>
    <row r="244">
      <c r="K244" s="596"/>
    </row>
    <row r="245">
      <c r="K245" s="596"/>
    </row>
    <row r="246">
      <c r="K246" s="596"/>
    </row>
    <row r="247">
      <c r="K247" s="596"/>
    </row>
    <row r="248">
      <c r="K248" s="596"/>
    </row>
    <row r="249">
      <c r="K249" s="596"/>
    </row>
    <row r="250">
      <c r="K250" s="596"/>
    </row>
    <row r="251">
      <c r="K251" s="596"/>
    </row>
    <row r="252">
      <c r="K252" s="596"/>
    </row>
    <row r="253">
      <c r="K253" s="596"/>
    </row>
    <row r="254">
      <c r="K254" s="596"/>
    </row>
    <row r="255">
      <c r="K255" s="596"/>
    </row>
    <row r="256">
      <c r="K256" s="596"/>
    </row>
    <row r="257">
      <c r="K257" s="596"/>
    </row>
    <row r="258">
      <c r="K258" s="596"/>
    </row>
    <row r="259">
      <c r="K259" s="596"/>
    </row>
    <row r="260">
      <c r="K260" s="596"/>
    </row>
    <row r="261">
      <c r="K261" s="596"/>
    </row>
    <row r="262">
      <c r="K262" s="596"/>
    </row>
    <row r="263">
      <c r="K263" s="596"/>
    </row>
    <row r="264">
      <c r="K264" s="596"/>
    </row>
    <row r="265">
      <c r="K265" s="596"/>
    </row>
    <row r="266">
      <c r="K266" s="596"/>
    </row>
    <row r="267">
      <c r="K267" s="596"/>
    </row>
    <row r="268">
      <c r="K268" s="596"/>
    </row>
    <row r="269">
      <c r="K269" s="596"/>
    </row>
    <row r="270">
      <c r="K270" s="596"/>
    </row>
    <row r="271">
      <c r="K271" s="596"/>
    </row>
    <row r="272">
      <c r="K272" s="596"/>
    </row>
    <row r="273">
      <c r="K273" s="596"/>
    </row>
    <row r="274">
      <c r="K274" s="596"/>
    </row>
    <row r="275">
      <c r="K275" s="596"/>
    </row>
    <row r="276">
      <c r="K276" s="596"/>
    </row>
    <row r="277">
      <c r="K277" s="596"/>
    </row>
    <row r="278">
      <c r="K278" s="596"/>
    </row>
    <row r="279">
      <c r="K279" s="596"/>
    </row>
    <row r="280">
      <c r="K280" s="596"/>
    </row>
    <row r="281">
      <c r="K281" s="596"/>
    </row>
    <row r="282">
      <c r="K282" s="596"/>
    </row>
    <row r="283">
      <c r="K283" s="596"/>
    </row>
    <row r="284">
      <c r="K284" s="596"/>
    </row>
    <row r="285">
      <c r="K285" s="596"/>
    </row>
    <row r="286">
      <c r="K286" s="596"/>
    </row>
    <row r="287">
      <c r="K287" s="596"/>
    </row>
    <row r="288">
      <c r="K288" s="596"/>
    </row>
    <row r="289">
      <c r="K289" s="596"/>
    </row>
    <row r="290">
      <c r="K290" s="596"/>
    </row>
    <row r="291">
      <c r="K291" s="596"/>
    </row>
    <row r="292">
      <c r="K292" s="596"/>
    </row>
    <row r="293">
      <c r="K293" s="596"/>
    </row>
    <row r="294">
      <c r="K294" s="596"/>
    </row>
    <row r="295">
      <c r="K295" s="596"/>
    </row>
    <row r="296">
      <c r="K296" s="596"/>
    </row>
    <row r="297">
      <c r="K297" s="596"/>
    </row>
    <row r="298">
      <c r="K298" s="596"/>
    </row>
    <row r="299">
      <c r="K299" s="596"/>
    </row>
    <row r="300">
      <c r="K300" s="596"/>
    </row>
    <row r="301">
      <c r="K301" s="596"/>
    </row>
    <row r="302">
      <c r="K302" s="596"/>
    </row>
    <row r="303">
      <c r="K303" s="596"/>
    </row>
    <row r="304">
      <c r="K304" s="596"/>
    </row>
    <row r="305">
      <c r="K305" s="596"/>
    </row>
    <row r="306">
      <c r="K306" s="596"/>
    </row>
    <row r="307">
      <c r="K307" s="596"/>
    </row>
    <row r="308">
      <c r="K308" s="596"/>
    </row>
    <row r="309">
      <c r="K309" s="596"/>
    </row>
    <row r="310">
      <c r="K310" s="596"/>
    </row>
    <row r="311">
      <c r="K311" s="596"/>
    </row>
    <row r="312">
      <c r="K312" s="596"/>
    </row>
    <row r="313">
      <c r="K313" s="596"/>
    </row>
    <row r="314">
      <c r="K314" s="596"/>
    </row>
    <row r="315">
      <c r="K315" s="596"/>
    </row>
    <row r="316">
      <c r="K316" s="596"/>
    </row>
    <row r="317">
      <c r="K317" s="596"/>
    </row>
    <row r="318">
      <c r="K318" s="596"/>
    </row>
    <row r="319">
      <c r="K319" s="596"/>
    </row>
    <row r="320">
      <c r="K320" s="596"/>
    </row>
    <row r="321">
      <c r="K321" s="596"/>
    </row>
    <row r="322">
      <c r="K322" s="596"/>
    </row>
    <row r="323">
      <c r="K323" s="596"/>
    </row>
    <row r="324">
      <c r="K324" s="596"/>
    </row>
    <row r="325">
      <c r="K325" s="596"/>
    </row>
    <row r="326">
      <c r="K326" s="596"/>
    </row>
    <row r="327">
      <c r="K327" s="596"/>
    </row>
    <row r="328">
      <c r="K328" s="596"/>
    </row>
    <row r="329">
      <c r="K329" s="596"/>
    </row>
    <row r="330">
      <c r="K330" s="596"/>
    </row>
    <row r="331">
      <c r="K331" s="596"/>
    </row>
    <row r="332">
      <c r="K332" s="596"/>
    </row>
    <row r="333">
      <c r="K333" s="596"/>
    </row>
    <row r="334">
      <c r="K334" s="596"/>
    </row>
    <row r="335">
      <c r="K335" s="596"/>
    </row>
    <row r="336">
      <c r="K336" s="596"/>
    </row>
    <row r="337">
      <c r="K337" s="596"/>
    </row>
    <row r="338">
      <c r="K338" s="596"/>
    </row>
    <row r="339">
      <c r="K339" s="596"/>
    </row>
    <row r="340">
      <c r="K340" s="596"/>
    </row>
    <row r="341">
      <c r="K341" s="596"/>
    </row>
    <row r="342">
      <c r="K342" s="596"/>
    </row>
    <row r="343">
      <c r="K343" s="596"/>
    </row>
    <row r="344">
      <c r="K344" s="596"/>
    </row>
    <row r="345">
      <c r="K345" s="596"/>
    </row>
    <row r="346">
      <c r="K346" s="596"/>
    </row>
    <row r="347">
      <c r="K347" s="596"/>
    </row>
    <row r="348">
      <c r="K348" s="596"/>
    </row>
    <row r="349">
      <c r="K349" s="596"/>
    </row>
    <row r="350">
      <c r="K350" s="596"/>
    </row>
    <row r="351">
      <c r="K351" s="596"/>
    </row>
    <row r="352">
      <c r="K352" s="596"/>
    </row>
    <row r="353">
      <c r="K353" s="596"/>
    </row>
    <row r="354">
      <c r="K354" s="596"/>
    </row>
    <row r="355">
      <c r="K355" s="596"/>
    </row>
    <row r="356">
      <c r="K356" s="596"/>
    </row>
    <row r="357">
      <c r="K357" s="596"/>
    </row>
    <row r="358">
      <c r="K358" s="596"/>
    </row>
    <row r="359">
      <c r="K359" s="596"/>
    </row>
    <row r="360">
      <c r="K360" s="596"/>
    </row>
    <row r="361">
      <c r="K361" s="596"/>
    </row>
    <row r="362">
      <c r="K362" s="596"/>
    </row>
    <row r="363">
      <c r="K363" s="596"/>
    </row>
    <row r="364">
      <c r="K364" s="596"/>
    </row>
    <row r="365">
      <c r="K365" s="596"/>
    </row>
    <row r="366">
      <c r="K366" s="596"/>
    </row>
    <row r="367">
      <c r="K367" s="596"/>
    </row>
    <row r="368">
      <c r="K368" s="596"/>
    </row>
    <row r="369">
      <c r="K369" s="596"/>
    </row>
    <row r="370">
      <c r="K370" s="596"/>
    </row>
    <row r="371">
      <c r="K371" s="596"/>
    </row>
    <row r="372">
      <c r="K372" s="596"/>
    </row>
    <row r="373">
      <c r="K373" s="596"/>
    </row>
    <row r="374">
      <c r="K374" s="596"/>
    </row>
    <row r="375">
      <c r="K375" s="596"/>
    </row>
    <row r="376">
      <c r="K376" s="596"/>
    </row>
    <row r="377">
      <c r="K377" s="596"/>
    </row>
    <row r="378">
      <c r="K378" s="596"/>
    </row>
    <row r="379">
      <c r="K379" s="596"/>
    </row>
    <row r="380">
      <c r="K380" s="596"/>
    </row>
    <row r="381">
      <c r="K381" s="596"/>
    </row>
    <row r="382">
      <c r="K382" s="596"/>
    </row>
    <row r="383">
      <c r="K383" s="596"/>
    </row>
    <row r="384">
      <c r="K384" s="596"/>
    </row>
    <row r="385">
      <c r="K385" s="596"/>
    </row>
    <row r="386">
      <c r="K386" s="596"/>
    </row>
    <row r="387">
      <c r="K387" s="596"/>
    </row>
    <row r="388">
      <c r="K388" s="596"/>
    </row>
    <row r="389">
      <c r="K389" s="596"/>
    </row>
    <row r="390">
      <c r="K390" s="596"/>
    </row>
    <row r="391">
      <c r="K391" s="596"/>
    </row>
    <row r="392">
      <c r="K392" s="596"/>
    </row>
    <row r="393">
      <c r="K393" s="596"/>
    </row>
    <row r="394">
      <c r="K394" s="596"/>
    </row>
    <row r="395">
      <c r="K395" s="596"/>
    </row>
    <row r="396">
      <c r="K396" s="596"/>
    </row>
    <row r="397">
      <c r="K397" s="596"/>
    </row>
    <row r="398">
      <c r="K398" s="596"/>
    </row>
    <row r="399">
      <c r="K399" s="596"/>
    </row>
    <row r="400">
      <c r="K400" s="596"/>
    </row>
    <row r="401">
      <c r="K401" s="596"/>
    </row>
    <row r="402">
      <c r="K402" s="596"/>
    </row>
    <row r="403">
      <c r="K403" s="596"/>
    </row>
    <row r="404">
      <c r="K404" s="596"/>
    </row>
    <row r="405">
      <c r="K405" s="596"/>
    </row>
    <row r="406">
      <c r="K406" s="596"/>
    </row>
    <row r="407">
      <c r="K407" s="596"/>
    </row>
    <row r="408">
      <c r="K408" s="596"/>
    </row>
    <row r="409">
      <c r="K409" s="596"/>
    </row>
    <row r="410">
      <c r="K410" s="596"/>
    </row>
    <row r="411">
      <c r="K411" s="596"/>
    </row>
    <row r="412">
      <c r="K412" s="596"/>
    </row>
    <row r="413">
      <c r="K413" s="596"/>
    </row>
    <row r="414">
      <c r="K414" s="596"/>
    </row>
    <row r="415">
      <c r="K415" s="596"/>
    </row>
    <row r="416">
      <c r="K416" s="596"/>
    </row>
    <row r="417">
      <c r="K417" s="596"/>
    </row>
    <row r="418">
      <c r="K418" s="596"/>
    </row>
    <row r="419">
      <c r="K419" s="596"/>
    </row>
    <row r="420">
      <c r="K420" s="596"/>
    </row>
    <row r="421">
      <c r="K421" s="596"/>
    </row>
    <row r="422">
      <c r="K422" s="596"/>
    </row>
    <row r="423">
      <c r="K423" s="596"/>
    </row>
    <row r="424">
      <c r="K424" s="596"/>
    </row>
    <row r="425">
      <c r="K425" s="596"/>
    </row>
    <row r="426">
      <c r="K426" s="596"/>
    </row>
    <row r="427">
      <c r="K427" s="596"/>
    </row>
    <row r="428">
      <c r="K428" s="596"/>
    </row>
    <row r="429">
      <c r="K429" s="596"/>
    </row>
    <row r="430">
      <c r="K430" s="596"/>
    </row>
    <row r="431">
      <c r="K431" s="596"/>
    </row>
    <row r="432">
      <c r="K432" s="596"/>
    </row>
    <row r="433">
      <c r="K433" s="596"/>
    </row>
    <row r="434">
      <c r="K434" s="596"/>
    </row>
    <row r="435">
      <c r="K435" s="596"/>
    </row>
    <row r="436">
      <c r="K436" s="596"/>
    </row>
    <row r="437">
      <c r="K437" s="596"/>
    </row>
    <row r="438">
      <c r="K438" s="596"/>
    </row>
    <row r="439">
      <c r="K439" s="596"/>
    </row>
    <row r="440">
      <c r="K440" s="596"/>
    </row>
    <row r="441">
      <c r="K441" s="596"/>
    </row>
    <row r="442">
      <c r="K442" s="596"/>
    </row>
    <row r="443">
      <c r="K443" s="596"/>
    </row>
    <row r="444">
      <c r="K444" s="596"/>
    </row>
    <row r="445">
      <c r="K445" s="596"/>
    </row>
    <row r="446">
      <c r="K446" s="596"/>
    </row>
    <row r="447">
      <c r="K447" s="596"/>
    </row>
    <row r="448">
      <c r="K448" s="596"/>
    </row>
    <row r="449">
      <c r="K449" s="596"/>
    </row>
    <row r="450">
      <c r="K450" s="596"/>
    </row>
    <row r="451">
      <c r="K451" s="596"/>
    </row>
    <row r="452">
      <c r="K452" s="596"/>
    </row>
    <row r="453">
      <c r="K453" s="596"/>
    </row>
    <row r="454">
      <c r="K454" s="596"/>
    </row>
    <row r="455">
      <c r="K455" s="596"/>
    </row>
    <row r="456">
      <c r="K456" s="596"/>
    </row>
    <row r="457">
      <c r="K457" s="596"/>
    </row>
    <row r="458">
      <c r="K458" s="596"/>
    </row>
    <row r="459">
      <c r="K459" s="596"/>
    </row>
    <row r="460">
      <c r="K460" s="596"/>
    </row>
    <row r="461">
      <c r="K461" s="596"/>
    </row>
    <row r="462">
      <c r="K462" s="596"/>
    </row>
    <row r="463">
      <c r="K463" s="596"/>
    </row>
    <row r="464">
      <c r="K464" s="596"/>
    </row>
    <row r="465">
      <c r="K465" s="596"/>
    </row>
    <row r="466">
      <c r="K466" s="596"/>
    </row>
    <row r="467">
      <c r="K467" s="596"/>
    </row>
    <row r="468">
      <c r="K468" s="596"/>
    </row>
    <row r="469">
      <c r="K469" s="596"/>
    </row>
    <row r="470">
      <c r="K470" s="596"/>
    </row>
    <row r="471">
      <c r="K471" s="596"/>
    </row>
    <row r="472">
      <c r="K472" s="596"/>
    </row>
    <row r="473">
      <c r="K473" s="596"/>
    </row>
    <row r="474">
      <c r="K474" s="596"/>
    </row>
    <row r="475">
      <c r="K475" s="596"/>
    </row>
    <row r="476">
      <c r="K476" s="596"/>
    </row>
    <row r="477">
      <c r="K477" s="596"/>
    </row>
    <row r="478">
      <c r="K478" s="596"/>
    </row>
    <row r="479">
      <c r="K479" s="596"/>
    </row>
    <row r="480">
      <c r="K480" s="596"/>
    </row>
    <row r="481">
      <c r="K481" s="596"/>
    </row>
    <row r="482">
      <c r="K482" s="596"/>
    </row>
    <row r="483">
      <c r="K483" s="596"/>
    </row>
    <row r="484">
      <c r="K484" s="596"/>
    </row>
    <row r="485">
      <c r="K485" s="596"/>
    </row>
    <row r="486">
      <c r="K486" s="596"/>
    </row>
    <row r="487">
      <c r="K487" s="596"/>
    </row>
    <row r="488">
      <c r="K488" s="596"/>
    </row>
    <row r="489">
      <c r="K489" s="596"/>
    </row>
    <row r="490">
      <c r="K490" s="596"/>
    </row>
    <row r="491">
      <c r="K491" s="596"/>
    </row>
    <row r="492">
      <c r="K492" s="596"/>
    </row>
    <row r="493">
      <c r="K493" s="596"/>
    </row>
    <row r="494">
      <c r="K494" s="596"/>
    </row>
    <row r="495">
      <c r="K495" s="596"/>
    </row>
    <row r="496">
      <c r="K496" s="596"/>
    </row>
    <row r="497">
      <c r="K497" s="596"/>
    </row>
    <row r="498">
      <c r="K498" s="596"/>
    </row>
    <row r="499">
      <c r="K499" s="596"/>
    </row>
    <row r="500">
      <c r="K500" s="596"/>
    </row>
    <row r="501">
      <c r="K501" s="596"/>
    </row>
    <row r="502">
      <c r="K502" s="596"/>
    </row>
    <row r="503">
      <c r="K503" s="596"/>
    </row>
    <row r="504">
      <c r="K504" s="596"/>
    </row>
    <row r="505">
      <c r="K505" s="596"/>
    </row>
    <row r="506">
      <c r="K506" s="596"/>
    </row>
    <row r="507">
      <c r="K507" s="596"/>
    </row>
    <row r="508">
      <c r="K508" s="596"/>
    </row>
    <row r="509">
      <c r="K509" s="596"/>
    </row>
    <row r="510">
      <c r="K510" s="596"/>
    </row>
    <row r="511">
      <c r="K511" s="596"/>
    </row>
    <row r="512">
      <c r="K512" s="596"/>
    </row>
    <row r="513">
      <c r="K513" s="596"/>
    </row>
    <row r="514">
      <c r="K514" s="596"/>
    </row>
    <row r="515">
      <c r="K515" s="596"/>
    </row>
    <row r="516">
      <c r="K516" s="596"/>
    </row>
    <row r="517">
      <c r="K517" s="596"/>
    </row>
    <row r="518">
      <c r="K518" s="596"/>
    </row>
    <row r="519">
      <c r="K519" s="596"/>
    </row>
    <row r="520">
      <c r="K520" s="596"/>
    </row>
    <row r="521">
      <c r="K521" s="596"/>
    </row>
    <row r="522">
      <c r="K522" s="596"/>
    </row>
    <row r="523">
      <c r="K523" s="596"/>
    </row>
    <row r="524">
      <c r="K524" s="596"/>
    </row>
    <row r="525">
      <c r="K525" s="596"/>
    </row>
    <row r="526">
      <c r="K526" s="596"/>
    </row>
    <row r="527">
      <c r="K527" s="596"/>
    </row>
    <row r="528">
      <c r="K528" s="596"/>
    </row>
    <row r="529">
      <c r="K529" s="596"/>
    </row>
    <row r="530">
      <c r="K530" s="596"/>
    </row>
    <row r="531">
      <c r="K531" s="596"/>
    </row>
    <row r="532">
      <c r="K532" s="596"/>
    </row>
    <row r="533">
      <c r="K533" s="596"/>
    </row>
    <row r="534">
      <c r="K534" s="596"/>
    </row>
    <row r="535">
      <c r="K535" s="596"/>
    </row>
    <row r="536">
      <c r="K536" s="596"/>
    </row>
    <row r="537">
      <c r="K537" s="596"/>
    </row>
    <row r="538">
      <c r="K538" s="596"/>
    </row>
    <row r="539">
      <c r="K539" s="596"/>
    </row>
    <row r="540">
      <c r="K540" s="596"/>
    </row>
    <row r="541">
      <c r="K541" s="596"/>
    </row>
    <row r="542">
      <c r="K542" s="596"/>
    </row>
    <row r="543">
      <c r="K543" s="596"/>
    </row>
    <row r="544">
      <c r="K544" s="596"/>
    </row>
    <row r="545">
      <c r="K545" s="596"/>
    </row>
    <row r="546">
      <c r="K546" s="596"/>
    </row>
    <row r="547">
      <c r="K547" s="596"/>
    </row>
    <row r="548">
      <c r="K548" s="596"/>
    </row>
    <row r="549">
      <c r="K549" s="596"/>
    </row>
    <row r="550">
      <c r="K550" s="596"/>
    </row>
    <row r="551">
      <c r="K551" s="596"/>
    </row>
    <row r="552">
      <c r="K552" s="596"/>
    </row>
    <row r="553">
      <c r="K553" s="596"/>
    </row>
    <row r="554">
      <c r="K554" s="596"/>
    </row>
    <row r="555">
      <c r="K555" s="596"/>
    </row>
    <row r="556">
      <c r="K556" s="596"/>
    </row>
    <row r="557">
      <c r="K557" s="596"/>
    </row>
    <row r="558">
      <c r="K558" s="596"/>
    </row>
    <row r="559">
      <c r="K559" s="596"/>
    </row>
    <row r="560">
      <c r="K560" s="596"/>
    </row>
    <row r="561">
      <c r="K561" s="596"/>
    </row>
    <row r="562">
      <c r="K562" s="596"/>
    </row>
    <row r="563">
      <c r="K563" s="596"/>
    </row>
    <row r="564">
      <c r="K564" s="596"/>
    </row>
    <row r="565">
      <c r="K565" s="596"/>
    </row>
    <row r="566">
      <c r="K566" s="596"/>
    </row>
    <row r="567">
      <c r="K567" s="596"/>
    </row>
    <row r="568">
      <c r="K568" s="596"/>
    </row>
    <row r="569">
      <c r="K569" s="596"/>
    </row>
    <row r="570">
      <c r="K570" s="596"/>
    </row>
    <row r="571">
      <c r="K571" s="596"/>
    </row>
    <row r="572">
      <c r="K572" s="596"/>
    </row>
    <row r="573">
      <c r="K573" s="596"/>
    </row>
    <row r="574">
      <c r="K574" s="596"/>
    </row>
    <row r="575">
      <c r="K575" s="596"/>
    </row>
    <row r="576">
      <c r="K576" s="596"/>
    </row>
    <row r="577">
      <c r="K577" s="596"/>
    </row>
    <row r="578">
      <c r="K578" s="596"/>
    </row>
    <row r="579">
      <c r="K579" s="596"/>
    </row>
    <row r="580">
      <c r="K580" s="596"/>
    </row>
    <row r="581">
      <c r="K581" s="596"/>
    </row>
    <row r="582">
      <c r="K582" s="596"/>
    </row>
    <row r="583">
      <c r="K583" s="596"/>
    </row>
    <row r="584">
      <c r="K584" s="596"/>
    </row>
    <row r="585">
      <c r="K585" s="596"/>
    </row>
    <row r="586">
      <c r="K586" s="596"/>
    </row>
    <row r="587">
      <c r="K587" s="596"/>
    </row>
    <row r="588">
      <c r="K588" s="596"/>
    </row>
    <row r="589">
      <c r="K589" s="596"/>
    </row>
    <row r="590">
      <c r="K590" s="596"/>
    </row>
    <row r="591">
      <c r="K591" s="596"/>
    </row>
    <row r="592">
      <c r="K592" s="596"/>
    </row>
    <row r="593">
      <c r="K593" s="596"/>
    </row>
    <row r="594">
      <c r="K594" s="596"/>
    </row>
    <row r="595">
      <c r="K595" s="596"/>
    </row>
    <row r="596">
      <c r="K596" s="596"/>
    </row>
    <row r="597">
      <c r="K597" s="596"/>
    </row>
    <row r="598">
      <c r="K598" s="596"/>
    </row>
    <row r="599">
      <c r="K599" s="596"/>
    </row>
    <row r="600">
      <c r="K600" s="596"/>
    </row>
    <row r="601">
      <c r="K601" s="596"/>
    </row>
    <row r="602">
      <c r="K602" s="596"/>
    </row>
    <row r="603">
      <c r="K603" s="596"/>
    </row>
    <row r="604">
      <c r="K604" s="596"/>
    </row>
    <row r="605">
      <c r="K605" s="596"/>
    </row>
    <row r="606">
      <c r="K606" s="596"/>
    </row>
    <row r="607">
      <c r="K607" s="596"/>
    </row>
    <row r="608">
      <c r="K608" s="596"/>
    </row>
    <row r="609">
      <c r="K609" s="596"/>
    </row>
    <row r="610">
      <c r="K610" s="596"/>
    </row>
    <row r="611">
      <c r="K611" s="596"/>
    </row>
    <row r="612">
      <c r="K612" s="596"/>
    </row>
    <row r="613">
      <c r="K613" s="596"/>
    </row>
    <row r="614">
      <c r="K614" s="596"/>
    </row>
    <row r="615">
      <c r="K615" s="596"/>
    </row>
    <row r="616">
      <c r="K616" s="596"/>
    </row>
    <row r="617">
      <c r="K617" s="596"/>
    </row>
    <row r="618">
      <c r="K618" s="596"/>
    </row>
    <row r="619">
      <c r="K619" s="596"/>
    </row>
    <row r="620">
      <c r="K620" s="596"/>
    </row>
    <row r="621">
      <c r="K621" s="596"/>
    </row>
    <row r="622">
      <c r="K622" s="596"/>
    </row>
    <row r="623">
      <c r="K623" s="596"/>
    </row>
    <row r="624">
      <c r="K624" s="596"/>
    </row>
    <row r="625">
      <c r="K625" s="596"/>
    </row>
    <row r="626">
      <c r="K626" s="596"/>
    </row>
    <row r="627">
      <c r="K627" s="596"/>
    </row>
    <row r="628">
      <c r="K628" s="596"/>
    </row>
    <row r="629">
      <c r="K629" s="596"/>
    </row>
    <row r="630">
      <c r="K630" s="596"/>
    </row>
    <row r="631">
      <c r="K631" s="596"/>
    </row>
    <row r="632">
      <c r="K632" s="596"/>
    </row>
    <row r="633">
      <c r="K633" s="596"/>
    </row>
    <row r="634">
      <c r="K634" s="596"/>
    </row>
    <row r="635">
      <c r="K635" s="596"/>
    </row>
    <row r="636">
      <c r="K636" s="596"/>
    </row>
    <row r="637">
      <c r="K637" s="596"/>
    </row>
    <row r="638">
      <c r="K638" s="596"/>
    </row>
    <row r="639">
      <c r="K639" s="596"/>
    </row>
    <row r="640">
      <c r="K640" s="596"/>
    </row>
    <row r="641">
      <c r="K641" s="596"/>
    </row>
    <row r="642">
      <c r="K642" s="596"/>
    </row>
    <row r="643">
      <c r="K643" s="596"/>
    </row>
    <row r="644">
      <c r="K644" s="596"/>
    </row>
    <row r="645">
      <c r="K645" s="596"/>
    </row>
    <row r="646">
      <c r="K646" s="596"/>
    </row>
    <row r="647">
      <c r="K647" s="596"/>
    </row>
    <row r="648">
      <c r="K648" s="596"/>
    </row>
    <row r="649">
      <c r="K649" s="596"/>
    </row>
    <row r="650">
      <c r="K650" s="596"/>
    </row>
    <row r="651">
      <c r="K651" s="596"/>
    </row>
    <row r="652">
      <c r="K652" s="596"/>
    </row>
    <row r="653">
      <c r="K653" s="596"/>
    </row>
    <row r="654">
      <c r="K654" s="596"/>
    </row>
    <row r="655">
      <c r="K655" s="596"/>
    </row>
    <row r="656">
      <c r="K656" s="596"/>
    </row>
    <row r="657">
      <c r="K657" s="596"/>
    </row>
    <row r="658">
      <c r="K658" s="596"/>
    </row>
    <row r="659">
      <c r="K659" s="596"/>
    </row>
    <row r="660">
      <c r="K660" s="596"/>
    </row>
    <row r="661">
      <c r="K661" s="596"/>
    </row>
    <row r="662">
      <c r="K662" s="596"/>
    </row>
    <row r="663">
      <c r="K663" s="596"/>
    </row>
    <row r="664">
      <c r="K664" s="596"/>
    </row>
    <row r="665">
      <c r="K665" s="596"/>
    </row>
    <row r="666">
      <c r="K666" s="596"/>
    </row>
    <row r="667">
      <c r="K667" s="596"/>
    </row>
    <row r="668">
      <c r="K668" s="596"/>
    </row>
    <row r="669">
      <c r="K669" s="596"/>
    </row>
    <row r="670">
      <c r="K670" s="596"/>
    </row>
    <row r="671">
      <c r="K671" s="596"/>
    </row>
    <row r="672">
      <c r="K672" s="596"/>
    </row>
    <row r="673">
      <c r="K673" s="596"/>
    </row>
    <row r="674">
      <c r="K674" s="596"/>
    </row>
    <row r="675">
      <c r="K675" s="596"/>
    </row>
    <row r="676">
      <c r="K676" s="596"/>
    </row>
    <row r="677">
      <c r="K677" s="596"/>
    </row>
    <row r="678">
      <c r="K678" s="596"/>
    </row>
    <row r="679">
      <c r="K679" s="596"/>
    </row>
    <row r="680">
      <c r="K680" s="596"/>
    </row>
    <row r="681">
      <c r="K681" s="596"/>
    </row>
    <row r="682">
      <c r="K682" s="596"/>
    </row>
    <row r="683">
      <c r="K683" s="596"/>
    </row>
    <row r="684">
      <c r="K684" s="596"/>
    </row>
    <row r="685">
      <c r="K685" s="596"/>
    </row>
    <row r="686">
      <c r="K686" s="596"/>
    </row>
    <row r="687">
      <c r="K687" s="596"/>
    </row>
    <row r="688">
      <c r="K688" s="596"/>
    </row>
    <row r="689">
      <c r="K689" s="596"/>
    </row>
    <row r="690">
      <c r="K690" s="596"/>
    </row>
    <row r="691">
      <c r="K691" s="596"/>
    </row>
    <row r="692">
      <c r="K692" s="596"/>
    </row>
    <row r="693">
      <c r="K693" s="596"/>
    </row>
    <row r="694">
      <c r="K694" s="596"/>
    </row>
    <row r="695">
      <c r="K695" s="596"/>
    </row>
    <row r="696">
      <c r="K696" s="596"/>
    </row>
    <row r="697">
      <c r="K697" s="596"/>
    </row>
    <row r="698">
      <c r="K698" s="596"/>
    </row>
    <row r="699">
      <c r="K699" s="596"/>
    </row>
    <row r="700">
      <c r="K700" s="596"/>
    </row>
    <row r="701">
      <c r="K701" s="596"/>
    </row>
    <row r="702">
      <c r="K702" s="596"/>
    </row>
    <row r="703">
      <c r="K703" s="596"/>
    </row>
    <row r="704">
      <c r="K704" s="596"/>
    </row>
    <row r="705">
      <c r="K705" s="596"/>
    </row>
    <row r="706">
      <c r="K706" s="596"/>
    </row>
    <row r="707">
      <c r="K707" s="596"/>
    </row>
    <row r="708">
      <c r="K708" s="596"/>
    </row>
    <row r="709">
      <c r="K709" s="596"/>
    </row>
    <row r="710">
      <c r="K710" s="596"/>
    </row>
    <row r="711">
      <c r="K711" s="596"/>
    </row>
    <row r="712">
      <c r="K712" s="596"/>
    </row>
    <row r="713">
      <c r="K713" s="596"/>
    </row>
    <row r="714">
      <c r="K714" s="596"/>
    </row>
    <row r="715">
      <c r="K715" s="596"/>
    </row>
    <row r="716">
      <c r="K716" s="596"/>
    </row>
    <row r="717">
      <c r="K717" s="596"/>
    </row>
    <row r="718">
      <c r="K718" s="596"/>
    </row>
    <row r="719">
      <c r="K719" s="596"/>
    </row>
    <row r="720">
      <c r="K720" s="596"/>
    </row>
    <row r="721">
      <c r="K721" s="596"/>
    </row>
    <row r="722">
      <c r="K722" s="596"/>
    </row>
    <row r="723">
      <c r="K723" s="596"/>
    </row>
    <row r="724">
      <c r="K724" s="596"/>
    </row>
    <row r="725">
      <c r="K725" s="596"/>
    </row>
    <row r="726">
      <c r="K726" s="596"/>
    </row>
    <row r="727">
      <c r="K727" s="596"/>
    </row>
    <row r="728">
      <c r="K728" s="596"/>
    </row>
    <row r="729">
      <c r="K729" s="596"/>
    </row>
    <row r="730">
      <c r="K730" s="596"/>
    </row>
    <row r="731">
      <c r="K731" s="596"/>
    </row>
    <row r="732">
      <c r="K732" s="596"/>
    </row>
    <row r="733">
      <c r="K733" s="596"/>
    </row>
    <row r="734">
      <c r="K734" s="596"/>
    </row>
    <row r="735">
      <c r="K735" s="596"/>
    </row>
    <row r="736">
      <c r="K736" s="596"/>
    </row>
    <row r="737">
      <c r="K737" s="596"/>
    </row>
    <row r="738">
      <c r="K738" s="596"/>
    </row>
    <row r="739">
      <c r="K739" s="596"/>
    </row>
    <row r="740">
      <c r="K740" s="596"/>
    </row>
    <row r="741">
      <c r="K741" s="596"/>
    </row>
    <row r="742">
      <c r="K742" s="596"/>
    </row>
    <row r="743">
      <c r="K743" s="596"/>
    </row>
    <row r="744">
      <c r="K744" s="596"/>
    </row>
    <row r="745">
      <c r="K745" s="596"/>
    </row>
    <row r="746">
      <c r="K746" s="596"/>
    </row>
    <row r="747">
      <c r="K747" s="596"/>
    </row>
    <row r="748">
      <c r="K748" s="596"/>
    </row>
    <row r="749">
      <c r="K749" s="596"/>
    </row>
    <row r="750">
      <c r="K750" s="596"/>
    </row>
    <row r="751">
      <c r="K751" s="596"/>
    </row>
    <row r="752">
      <c r="K752" s="596"/>
    </row>
    <row r="753">
      <c r="K753" s="596"/>
    </row>
    <row r="754">
      <c r="K754" s="596"/>
    </row>
    <row r="755">
      <c r="K755" s="596"/>
    </row>
    <row r="756">
      <c r="K756" s="596"/>
    </row>
    <row r="757">
      <c r="K757" s="596"/>
    </row>
    <row r="758">
      <c r="K758" s="596"/>
    </row>
    <row r="759">
      <c r="K759" s="596"/>
    </row>
    <row r="760">
      <c r="K760" s="596"/>
    </row>
    <row r="761">
      <c r="K761" s="596"/>
    </row>
    <row r="762">
      <c r="K762" s="596"/>
    </row>
    <row r="763">
      <c r="K763" s="596"/>
    </row>
    <row r="764">
      <c r="K764" s="596"/>
    </row>
    <row r="765">
      <c r="K765" s="596"/>
    </row>
    <row r="766">
      <c r="K766" s="596"/>
    </row>
    <row r="767">
      <c r="K767" s="596"/>
    </row>
    <row r="768">
      <c r="K768" s="596"/>
    </row>
    <row r="769">
      <c r="K769" s="596"/>
    </row>
    <row r="770">
      <c r="K770" s="596"/>
    </row>
    <row r="771">
      <c r="K771" s="596"/>
    </row>
    <row r="772">
      <c r="K772" s="596"/>
    </row>
    <row r="773">
      <c r="K773" s="596"/>
    </row>
    <row r="774">
      <c r="K774" s="596"/>
    </row>
    <row r="775">
      <c r="K775" s="596"/>
    </row>
    <row r="776">
      <c r="K776" s="596"/>
    </row>
    <row r="777">
      <c r="K777" s="596"/>
    </row>
    <row r="778">
      <c r="K778" s="596"/>
    </row>
    <row r="779">
      <c r="K779" s="596"/>
    </row>
    <row r="780">
      <c r="K780" s="596"/>
    </row>
    <row r="781">
      <c r="K781" s="596"/>
    </row>
    <row r="782">
      <c r="K782" s="596"/>
    </row>
    <row r="783">
      <c r="K783" s="596"/>
    </row>
    <row r="784">
      <c r="K784" s="596"/>
    </row>
    <row r="785">
      <c r="K785" s="596"/>
    </row>
    <row r="786">
      <c r="K786" s="596"/>
    </row>
    <row r="787">
      <c r="K787" s="596"/>
    </row>
    <row r="788">
      <c r="K788" s="596"/>
    </row>
    <row r="789">
      <c r="K789" s="596"/>
    </row>
    <row r="790">
      <c r="K790" s="596"/>
    </row>
    <row r="791">
      <c r="K791" s="596"/>
    </row>
    <row r="792">
      <c r="K792" s="596"/>
    </row>
    <row r="793">
      <c r="K793" s="596"/>
    </row>
    <row r="794">
      <c r="K794" s="596"/>
    </row>
    <row r="795">
      <c r="K795" s="596"/>
    </row>
    <row r="796">
      <c r="K796" s="596"/>
    </row>
    <row r="797">
      <c r="K797" s="596"/>
    </row>
    <row r="798">
      <c r="K798" s="596"/>
    </row>
    <row r="799">
      <c r="K799" s="596"/>
    </row>
    <row r="800">
      <c r="K800" s="596"/>
    </row>
    <row r="801">
      <c r="K801" s="596"/>
    </row>
    <row r="802">
      <c r="K802" s="596"/>
    </row>
    <row r="803">
      <c r="K803" s="596"/>
    </row>
    <row r="804">
      <c r="K804" s="596"/>
    </row>
    <row r="805">
      <c r="K805" s="596"/>
    </row>
    <row r="806">
      <c r="K806" s="596"/>
    </row>
    <row r="807">
      <c r="K807" s="596"/>
    </row>
    <row r="808">
      <c r="K808" s="596"/>
    </row>
    <row r="809">
      <c r="K809" s="596"/>
    </row>
    <row r="810">
      <c r="K810" s="596"/>
    </row>
    <row r="811">
      <c r="K811" s="596"/>
    </row>
    <row r="812">
      <c r="K812" s="596"/>
    </row>
    <row r="813">
      <c r="K813" s="596"/>
    </row>
    <row r="814">
      <c r="K814" s="596"/>
    </row>
    <row r="815">
      <c r="K815" s="596"/>
    </row>
    <row r="816">
      <c r="K816" s="596"/>
    </row>
    <row r="817">
      <c r="K817" s="596"/>
    </row>
    <row r="818">
      <c r="K818" s="596"/>
    </row>
    <row r="819">
      <c r="K819" s="596"/>
    </row>
    <row r="820">
      <c r="K820" s="596"/>
    </row>
    <row r="821">
      <c r="K821" s="596"/>
    </row>
    <row r="822">
      <c r="K822" s="596"/>
    </row>
    <row r="823">
      <c r="K823" s="596"/>
    </row>
    <row r="824">
      <c r="K824" s="596"/>
    </row>
    <row r="825">
      <c r="K825" s="596"/>
    </row>
    <row r="826">
      <c r="K826" s="596"/>
    </row>
    <row r="827">
      <c r="K827" s="596"/>
    </row>
    <row r="828">
      <c r="K828" s="596"/>
    </row>
    <row r="829">
      <c r="K829" s="596"/>
    </row>
    <row r="830">
      <c r="K830" s="596"/>
    </row>
    <row r="831">
      <c r="K831" s="596"/>
    </row>
    <row r="832">
      <c r="K832" s="596"/>
    </row>
    <row r="833">
      <c r="K833" s="596"/>
    </row>
    <row r="834">
      <c r="K834" s="596"/>
    </row>
    <row r="835">
      <c r="K835" s="596"/>
    </row>
    <row r="836">
      <c r="K836" s="596"/>
    </row>
    <row r="837">
      <c r="K837" s="596"/>
    </row>
    <row r="838">
      <c r="K838" s="596"/>
    </row>
    <row r="839">
      <c r="K839" s="596"/>
    </row>
    <row r="840">
      <c r="K840" s="596"/>
    </row>
    <row r="841">
      <c r="K841" s="596"/>
    </row>
    <row r="842">
      <c r="K842" s="596"/>
    </row>
    <row r="843">
      <c r="K843" s="596"/>
    </row>
    <row r="844">
      <c r="K844" s="596"/>
    </row>
    <row r="845">
      <c r="K845" s="596"/>
    </row>
    <row r="846">
      <c r="K846" s="596"/>
    </row>
    <row r="847">
      <c r="K847" s="596"/>
    </row>
    <row r="848">
      <c r="K848" s="596"/>
    </row>
    <row r="849">
      <c r="K849" s="596"/>
    </row>
    <row r="850">
      <c r="K850" s="596"/>
    </row>
    <row r="851">
      <c r="K851" s="596"/>
    </row>
    <row r="852">
      <c r="K852" s="596"/>
    </row>
    <row r="853">
      <c r="K853" s="596"/>
    </row>
    <row r="854">
      <c r="K854" s="596"/>
    </row>
    <row r="855">
      <c r="K855" s="596"/>
    </row>
    <row r="856">
      <c r="K856" s="596"/>
    </row>
    <row r="857">
      <c r="K857" s="596"/>
    </row>
    <row r="858">
      <c r="K858" s="596"/>
    </row>
    <row r="859">
      <c r="K859" s="596"/>
    </row>
    <row r="860">
      <c r="K860" s="596"/>
    </row>
    <row r="861">
      <c r="K861" s="596"/>
    </row>
    <row r="862">
      <c r="K862" s="596"/>
    </row>
    <row r="863">
      <c r="K863" s="596"/>
    </row>
    <row r="864">
      <c r="K864" s="596"/>
    </row>
    <row r="865">
      <c r="K865" s="596"/>
    </row>
    <row r="866">
      <c r="K866" s="596"/>
    </row>
    <row r="867">
      <c r="K867" s="596"/>
    </row>
    <row r="868">
      <c r="K868" s="596"/>
    </row>
    <row r="869">
      <c r="K869" s="596"/>
    </row>
    <row r="870">
      <c r="K870" s="596"/>
    </row>
    <row r="871">
      <c r="K871" s="596"/>
    </row>
    <row r="872">
      <c r="K872" s="596"/>
    </row>
    <row r="873">
      <c r="K873" s="596"/>
    </row>
    <row r="874">
      <c r="K874" s="596"/>
    </row>
    <row r="875">
      <c r="K875" s="596"/>
    </row>
    <row r="876">
      <c r="K876" s="596"/>
    </row>
    <row r="877">
      <c r="K877" s="596"/>
    </row>
    <row r="878">
      <c r="K878" s="596"/>
    </row>
    <row r="879">
      <c r="K879" s="596"/>
    </row>
    <row r="880">
      <c r="K880" s="596"/>
    </row>
    <row r="881">
      <c r="K881" s="596"/>
    </row>
    <row r="882">
      <c r="K882" s="596"/>
    </row>
    <row r="883">
      <c r="K883" s="596"/>
    </row>
    <row r="884">
      <c r="K884" s="596"/>
    </row>
    <row r="885">
      <c r="K885" s="596"/>
    </row>
    <row r="886">
      <c r="K886" s="596"/>
    </row>
    <row r="887">
      <c r="K887" s="596"/>
    </row>
    <row r="888">
      <c r="K888" s="596"/>
    </row>
    <row r="889">
      <c r="K889" s="596"/>
    </row>
    <row r="890">
      <c r="K890" s="596"/>
    </row>
    <row r="891">
      <c r="K891" s="596"/>
    </row>
    <row r="892">
      <c r="K892" s="596"/>
    </row>
    <row r="893">
      <c r="K893" s="596"/>
    </row>
    <row r="894">
      <c r="K894" s="596"/>
    </row>
    <row r="895">
      <c r="K895" s="596"/>
    </row>
    <row r="896">
      <c r="K896" s="596"/>
    </row>
    <row r="897">
      <c r="K897" s="596"/>
    </row>
    <row r="898">
      <c r="K898" s="596"/>
    </row>
    <row r="899">
      <c r="K899" s="596"/>
    </row>
    <row r="900">
      <c r="K900" s="596"/>
    </row>
    <row r="901">
      <c r="K901" s="596"/>
    </row>
    <row r="902">
      <c r="K902" s="596"/>
    </row>
    <row r="903">
      <c r="K903" s="596"/>
    </row>
    <row r="904">
      <c r="K904" s="596"/>
    </row>
    <row r="905">
      <c r="K905" s="596"/>
    </row>
    <row r="906">
      <c r="K906" s="596"/>
    </row>
    <row r="907">
      <c r="K907" s="596"/>
    </row>
    <row r="908">
      <c r="K908" s="596"/>
    </row>
    <row r="909">
      <c r="K909" s="596"/>
    </row>
    <row r="910">
      <c r="K910" s="596"/>
    </row>
    <row r="911">
      <c r="K911" s="596"/>
    </row>
    <row r="912">
      <c r="K912" s="596"/>
    </row>
    <row r="913">
      <c r="K913" s="596"/>
    </row>
    <row r="914">
      <c r="K914" s="596"/>
    </row>
    <row r="915">
      <c r="K915" s="596"/>
    </row>
    <row r="916">
      <c r="K916" s="596"/>
    </row>
    <row r="917">
      <c r="K917" s="596"/>
    </row>
    <row r="918">
      <c r="K918" s="596"/>
    </row>
    <row r="919">
      <c r="K919" s="596"/>
    </row>
    <row r="920">
      <c r="K920" s="596"/>
    </row>
    <row r="921">
      <c r="K921" s="596"/>
    </row>
    <row r="922">
      <c r="K922" s="596"/>
    </row>
    <row r="923">
      <c r="K923" s="596"/>
    </row>
    <row r="924">
      <c r="K924" s="596"/>
    </row>
    <row r="925">
      <c r="K925" s="596"/>
    </row>
    <row r="926">
      <c r="K926" s="596"/>
    </row>
    <row r="927">
      <c r="K927" s="596"/>
    </row>
    <row r="928">
      <c r="K928" s="596"/>
    </row>
    <row r="929">
      <c r="K929" s="596"/>
    </row>
    <row r="930">
      <c r="K930" s="596"/>
    </row>
    <row r="931">
      <c r="K931" s="596"/>
    </row>
    <row r="932">
      <c r="K932" s="596"/>
    </row>
    <row r="933">
      <c r="K933" s="596"/>
    </row>
    <row r="934">
      <c r="K934" s="596"/>
    </row>
    <row r="935">
      <c r="K935" s="596"/>
    </row>
    <row r="936">
      <c r="K936" s="596"/>
    </row>
    <row r="937">
      <c r="K937" s="596"/>
    </row>
    <row r="938">
      <c r="K938" s="596"/>
    </row>
    <row r="939">
      <c r="K939" s="596"/>
    </row>
    <row r="940">
      <c r="K940" s="596"/>
    </row>
    <row r="941">
      <c r="K941" s="596"/>
    </row>
    <row r="942">
      <c r="K942" s="596"/>
    </row>
    <row r="943">
      <c r="K943" s="596"/>
    </row>
    <row r="944">
      <c r="K944" s="596"/>
    </row>
    <row r="945">
      <c r="K945" s="596"/>
    </row>
    <row r="946">
      <c r="K946" s="596"/>
    </row>
    <row r="947">
      <c r="K947" s="596"/>
    </row>
    <row r="948">
      <c r="K948" s="596"/>
    </row>
    <row r="949">
      <c r="K949" s="596"/>
    </row>
    <row r="950">
      <c r="K950" s="596"/>
    </row>
    <row r="951">
      <c r="K951" s="596"/>
    </row>
    <row r="952">
      <c r="K952" s="596"/>
    </row>
    <row r="953">
      <c r="K953" s="596"/>
    </row>
    <row r="954">
      <c r="K954" s="596"/>
    </row>
    <row r="955">
      <c r="K955" s="596"/>
    </row>
    <row r="956">
      <c r="K956" s="596"/>
    </row>
    <row r="957">
      <c r="K957" s="596"/>
    </row>
    <row r="958">
      <c r="K958" s="596"/>
    </row>
    <row r="959">
      <c r="K959" s="596"/>
    </row>
    <row r="960">
      <c r="K960" s="596"/>
    </row>
    <row r="961">
      <c r="K961" s="596"/>
    </row>
    <row r="962">
      <c r="K962" s="596"/>
    </row>
    <row r="963">
      <c r="K963" s="596"/>
    </row>
    <row r="964">
      <c r="K964" s="596"/>
    </row>
    <row r="965">
      <c r="K965" s="596"/>
    </row>
    <row r="966">
      <c r="K966" s="596"/>
    </row>
    <row r="967">
      <c r="K967" s="596"/>
    </row>
    <row r="968">
      <c r="K968" s="596"/>
    </row>
    <row r="969">
      <c r="K969" s="596"/>
    </row>
    <row r="970">
      <c r="K970" s="596"/>
    </row>
    <row r="971">
      <c r="K971" s="596"/>
    </row>
    <row r="972">
      <c r="K972" s="596"/>
    </row>
    <row r="973">
      <c r="K973" s="596"/>
    </row>
    <row r="974">
      <c r="K974" s="596"/>
    </row>
    <row r="975">
      <c r="K975" s="596"/>
    </row>
    <row r="976">
      <c r="K976" s="596"/>
    </row>
    <row r="977">
      <c r="K977" s="596"/>
    </row>
    <row r="978">
      <c r="K978" s="596"/>
    </row>
    <row r="979">
      <c r="K979" s="596"/>
    </row>
    <row r="980">
      <c r="K980" s="596"/>
    </row>
    <row r="981">
      <c r="K981" s="596"/>
    </row>
    <row r="982">
      <c r="K982" s="596"/>
    </row>
    <row r="983">
      <c r="K983" s="596"/>
    </row>
    <row r="984">
      <c r="K984" s="596"/>
    </row>
    <row r="985">
      <c r="K985" s="596"/>
    </row>
    <row r="986">
      <c r="K986" s="596"/>
    </row>
    <row r="987">
      <c r="K987" s="596"/>
    </row>
    <row r="988">
      <c r="K988" s="596"/>
    </row>
    <row r="989">
      <c r="K989" s="596"/>
    </row>
    <row r="990">
      <c r="K990" s="596"/>
    </row>
    <row r="991">
      <c r="K991" s="596"/>
    </row>
    <row r="992">
      <c r="K992" s="596"/>
    </row>
    <row r="993">
      <c r="K993" s="596"/>
    </row>
    <row r="994">
      <c r="K994" s="596"/>
    </row>
    <row r="995">
      <c r="K995" s="596"/>
    </row>
    <row r="996">
      <c r="K996" s="596"/>
    </row>
    <row r="997">
      <c r="K997" s="596"/>
    </row>
    <row r="998">
      <c r="K998" s="596"/>
    </row>
    <row r="999">
      <c r="K999" s="596"/>
    </row>
    <row r="1000">
      <c r="K1000" s="596"/>
    </row>
    <row r="1001">
      <c r="K1001" s="596"/>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71" t="s">
        <v>4092</v>
      </c>
      <c r="B1" s="371" t="s">
        <v>4093</v>
      </c>
      <c r="C1" s="371" t="s">
        <v>4094</v>
      </c>
      <c r="D1" s="371" t="s">
        <v>4095</v>
      </c>
    </row>
    <row r="2">
      <c r="A2" s="371" t="s">
        <v>4096</v>
      </c>
      <c r="B2" s="371" t="s">
        <v>4097</v>
      </c>
      <c r="C2" s="371" t="s">
        <v>4098</v>
      </c>
      <c r="D2" s="371" t="s">
        <v>4099</v>
      </c>
    </row>
    <row r="3">
      <c r="C3" s="371" t="s">
        <v>4100</v>
      </c>
    </row>
    <row r="4">
      <c r="C4" s="371" t="s">
        <v>4101</v>
      </c>
    </row>
    <row r="5">
      <c r="C5" s="371" t="s">
        <v>4102</v>
      </c>
    </row>
    <row r="6">
      <c r="C6" s="371" t="s">
        <v>4103</v>
      </c>
    </row>
    <row r="7">
      <c r="B7" s="371" t="s">
        <v>4104</v>
      </c>
    </row>
    <row r="8">
      <c r="B8" s="371" t="s">
        <v>4105</v>
      </c>
    </row>
    <row r="10">
      <c r="A10" s="371" t="s">
        <v>4106</v>
      </c>
      <c r="B10" s="371" t="s">
        <v>4107</v>
      </c>
    </row>
    <row r="11">
      <c r="B11" s="371" t="s">
        <v>4108</v>
      </c>
    </row>
    <row r="12">
      <c r="B12" s="371" t="s">
        <v>4109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6.43"/>
    <col customWidth="1" hidden="1" min="3" max="7" width="16.43"/>
    <col customWidth="1" min="8" max="16" width="16.43"/>
    <col customWidth="1" hidden="1" min="17" max="22" width="16.43"/>
    <col customWidth="1" min="23" max="23" width="16.43"/>
    <col customWidth="1" hidden="1" min="24" max="26" width="16.43"/>
    <col customWidth="1" min="27" max="32" width="16.43"/>
  </cols>
  <sheetData>
    <row r="1">
      <c r="A1" s="8" t="s">
        <v>2996</v>
      </c>
      <c r="B1" s="4" t="s">
        <v>1</v>
      </c>
      <c r="C1" s="4" t="s">
        <v>2</v>
      </c>
      <c r="D1" s="9" t="s">
        <v>3</v>
      </c>
      <c r="E1" s="10" t="s">
        <v>4</v>
      </c>
      <c r="F1" s="10" t="s">
        <v>5</v>
      </c>
      <c r="G1" s="1" t="s">
        <v>6</v>
      </c>
      <c r="H1" s="1" t="s">
        <v>7</v>
      </c>
      <c r="I1" s="1" t="s">
        <v>8</v>
      </c>
      <c r="J1" s="1" t="s">
        <v>9</v>
      </c>
      <c r="K1" s="1" t="s">
        <v>10</v>
      </c>
      <c r="L1" s="1" t="s">
        <v>11</v>
      </c>
      <c r="M1" s="1" t="s">
        <v>12</v>
      </c>
      <c r="N1" s="1" t="s">
        <v>13</v>
      </c>
      <c r="O1" s="1" t="s">
        <v>14</v>
      </c>
      <c r="P1" s="1" t="s">
        <v>15</v>
      </c>
      <c r="Q1" s="11"/>
      <c r="R1" s="11"/>
      <c r="S1" s="4" t="s">
        <v>18</v>
      </c>
      <c r="T1" s="5" t="s">
        <v>19</v>
      </c>
      <c r="U1" s="5" t="s">
        <v>20</v>
      </c>
      <c r="V1" s="5" t="s">
        <v>21</v>
      </c>
      <c r="W1" s="6" t="s">
        <v>24</v>
      </c>
      <c r="X1" s="5" t="s">
        <v>23</v>
      </c>
      <c r="Y1" s="5" t="s">
        <v>29</v>
      </c>
      <c r="Z1" s="5" t="s">
        <v>25</v>
      </c>
      <c r="AA1" s="6" t="s">
        <v>2997</v>
      </c>
      <c r="AB1" s="5" t="s">
        <v>23</v>
      </c>
      <c r="AC1" s="5" t="s">
        <v>30</v>
      </c>
      <c r="AD1" s="5" t="s">
        <v>27</v>
      </c>
      <c r="AE1" s="12"/>
      <c r="AF1" s="12"/>
    </row>
    <row r="2" ht="168.75" customHeight="1"/>
    <row r="3" ht="168.75" customHeight="1">
      <c r="A3" s="182" t="s">
        <v>87</v>
      </c>
      <c r="B3" s="183" t="s">
        <v>88</v>
      </c>
      <c r="C3" s="183" t="s">
        <v>89</v>
      </c>
      <c r="D3" s="184" t="s">
        <v>90</v>
      </c>
      <c r="E3" s="185">
        <v>41815.166666666664</v>
      </c>
      <c r="F3" s="185">
        <v>42564.78055555555</v>
      </c>
      <c r="G3" s="186" t="s">
        <v>35</v>
      </c>
      <c r="H3" s="186" t="s">
        <v>91</v>
      </c>
      <c r="I3" s="186" t="s">
        <v>92</v>
      </c>
      <c r="J3" s="186" t="s">
        <v>37</v>
      </c>
      <c r="K3" s="186" t="s">
        <v>93</v>
      </c>
      <c r="L3" s="187" t="s">
        <v>94</v>
      </c>
      <c r="M3" s="186" t="s">
        <v>95</v>
      </c>
      <c r="N3" s="186" t="s">
        <v>96</v>
      </c>
      <c r="O3" s="186" t="s">
        <v>97</v>
      </c>
      <c r="P3" s="186" t="s">
        <v>98</v>
      </c>
      <c r="Q3" s="188"/>
      <c r="R3" s="188"/>
      <c r="S3" s="189" t="s">
        <v>47</v>
      </c>
      <c r="T3" s="190" t="str">
        <f t="shared" ref="T3:T15" si="1">IFS(#REF!=#REF!,"Same Decision", TRUE, "Diff. Decisions")</f>
        <v>#REF!</v>
      </c>
      <c r="U3" s="190" t="str">
        <f t="shared" ref="U3:U15" si="2">IFS(X3=AB3,"Same Rationale", TRUE, "Different Rationale")</f>
        <v>Different Rationale</v>
      </c>
      <c r="V3" s="190" t="s">
        <v>50</v>
      </c>
      <c r="W3" s="191">
        <v>5.0</v>
      </c>
      <c r="X3" s="183" t="s">
        <v>99</v>
      </c>
      <c r="Y3" s="192" t="s">
        <v>2998</v>
      </c>
      <c r="Z3" s="190"/>
      <c r="AA3" s="191">
        <v>5.0</v>
      </c>
      <c r="AB3" s="193" t="s">
        <v>2999</v>
      </c>
      <c r="AC3" s="194"/>
      <c r="AD3" s="195" t="str">
        <f t="shared" ref="AD3:AD6" si="3">HYPERLINK("https://docs.google.com/document/d/1SqHqXiZifDxJF3Q_hn9AHVVB6UEww_OdQXmPiKTqn1I/edit","Protocol Discussion sheet")</f>
        <v>Protocol Discussion sheet</v>
      </c>
      <c r="AE3" s="196"/>
      <c r="AF3" s="196"/>
    </row>
    <row r="4" ht="168.75" customHeight="1">
      <c r="A4" s="182" t="s">
        <v>117</v>
      </c>
      <c r="B4" s="183" t="s">
        <v>118</v>
      </c>
      <c r="C4" s="183" t="s">
        <v>119</v>
      </c>
      <c r="D4" s="184" t="s">
        <v>120</v>
      </c>
      <c r="E4" s="185">
        <v>42054.208333333336</v>
      </c>
      <c r="F4" s="185">
        <v>43297.57847222222</v>
      </c>
      <c r="G4" s="186" t="s">
        <v>35</v>
      </c>
      <c r="H4" s="186" t="s">
        <v>121</v>
      </c>
      <c r="I4" s="186" t="s">
        <v>122</v>
      </c>
      <c r="J4" s="186" t="s">
        <v>62</v>
      </c>
      <c r="K4" s="186" t="s">
        <v>123</v>
      </c>
      <c r="L4" s="187" t="s">
        <v>124</v>
      </c>
      <c r="M4" s="186" t="s">
        <v>125</v>
      </c>
      <c r="N4" s="186" t="s">
        <v>126</v>
      </c>
      <c r="O4" s="186" t="s">
        <v>127</v>
      </c>
      <c r="P4" s="186" t="s">
        <v>128</v>
      </c>
      <c r="Q4" s="188"/>
      <c r="R4" s="188"/>
      <c r="S4" s="189" t="s">
        <v>47</v>
      </c>
      <c r="T4" s="190" t="str">
        <f t="shared" si="1"/>
        <v>#REF!</v>
      </c>
      <c r="U4" s="190" t="str">
        <f t="shared" si="2"/>
        <v>Different Rationale</v>
      </c>
      <c r="V4" s="190" t="s">
        <v>50</v>
      </c>
      <c r="W4" s="191">
        <v>3.0</v>
      </c>
      <c r="X4" s="183" t="s">
        <v>72</v>
      </c>
      <c r="Y4" s="192" t="s">
        <v>3000</v>
      </c>
      <c r="Z4" s="190"/>
      <c r="AA4" s="191">
        <v>3.0</v>
      </c>
      <c r="AB4" s="183"/>
      <c r="AC4" s="194"/>
      <c r="AD4" s="195" t="str">
        <f t="shared" si="3"/>
        <v>Protocol Discussion sheet</v>
      </c>
      <c r="AE4" s="196"/>
      <c r="AF4" s="196"/>
    </row>
    <row r="5" ht="138.0" customHeight="1">
      <c r="A5" s="182" t="s">
        <v>145</v>
      </c>
      <c r="B5" s="183" t="s">
        <v>146</v>
      </c>
      <c r="C5" s="183" t="s">
        <v>147</v>
      </c>
      <c r="D5" s="184" t="s">
        <v>148</v>
      </c>
      <c r="E5" s="185">
        <v>42226.166666666664</v>
      </c>
      <c r="F5" s="185">
        <v>42902.60625</v>
      </c>
      <c r="G5" s="186" t="s">
        <v>35</v>
      </c>
      <c r="H5" s="186" t="s">
        <v>149</v>
      </c>
      <c r="I5" s="186" t="s">
        <v>150</v>
      </c>
      <c r="J5" s="186" t="s">
        <v>62</v>
      </c>
      <c r="K5" s="186" t="s">
        <v>151</v>
      </c>
      <c r="L5" s="187" t="s">
        <v>152</v>
      </c>
      <c r="M5" s="186" t="s">
        <v>153</v>
      </c>
      <c r="N5" s="186" t="s">
        <v>154</v>
      </c>
      <c r="O5" s="186" t="s">
        <v>155</v>
      </c>
      <c r="P5" s="186" t="s">
        <v>156</v>
      </c>
      <c r="Q5" s="188"/>
      <c r="R5" s="188"/>
      <c r="S5" s="189" t="s">
        <v>47</v>
      </c>
      <c r="T5" s="190" t="str">
        <f t="shared" si="1"/>
        <v>#REF!</v>
      </c>
      <c r="U5" s="190" t="str">
        <f t="shared" si="2"/>
        <v>Different Rationale</v>
      </c>
      <c r="V5" s="190" t="s">
        <v>50</v>
      </c>
      <c r="W5" s="191">
        <v>4.0</v>
      </c>
      <c r="X5" s="183" t="s">
        <v>69</v>
      </c>
      <c r="Y5" s="197"/>
      <c r="Z5" s="190"/>
      <c r="AA5" s="191">
        <v>4.0</v>
      </c>
      <c r="AB5" s="194"/>
      <c r="AC5" s="194"/>
      <c r="AD5" s="195" t="str">
        <f t="shared" si="3"/>
        <v>Protocol Discussion sheet</v>
      </c>
      <c r="AE5" s="196"/>
      <c r="AF5" s="196"/>
    </row>
    <row r="6" ht="138.0" customHeight="1">
      <c r="A6" s="182" t="s">
        <v>171</v>
      </c>
      <c r="B6" s="183" t="s">
        <v>172</v>
      </c>
      <c r="C6" s="183" t="s">
        <v>173</v>
      </c>
      <c r="D6" s="184" t="s">
        <v>174</v>
      </c>
      <c r="E6" s="185">
        <v>42867.166666666664</v>
      </c>
      <c r="F6" s="185">
        <v>43202.754166666666</v>
      </c>
      <c r="G6" s="186" t="s">
        <v>35</v>
      </c>
      <c r="H6" s="198" t="s">
        <v>3001</v>
      </c>
      <c r="I6" s="186" t="s">
        <v>176</v>
      </c>
      <c r="J6" s="186" t="s">
        <v>177</v>
      </c>
      <c r="K6" s="186" t="s">
        <v>178</v>
      </c>
      <c r="L6" s="187" t="s">
        <v>179</v>
      </c>
      <c r="M6" s="186" t="s">
        <v>180</v>
      </c>
      <c r="N6" s="186" t="s">
        <v>181</v>
      </c>
      <c r="O6" s="186" t="s">
        <v>182</v>
      </c>
      <c r="P6" s="186" t="s">
        <v>183</v>
      </c>
      <c r="Q6" s="188"/>
      <c r="R6" s="188"/>
      <c r="S6" s="189" t="s">
        <v>47</v>
      </c>
      <c r="T6" s="190" t="str">
        <f t="shared" si="1"/>
        <v>#REF!</v>
      </c>
      <c r="U6" s="190" t="str">
        <f t="shared" si="2"/>
        <v>Different Rationale</v>
      </c>
      <c r="V6" s="190" t="s">
        <v>50</v>
      </c>
      <c r="W6" s="191">
        <v>1.0</v>
      </c>
      <c r="X6" s="183" t="s">
        <v>69</v>
      </c>
      <c r="Y6" s="192" t="s">
        <v>3002</v>
      </c>
      <c r="Z6" s="190"/>
      <c r="AA6" s="191">
        <v>4.0</v>
      </c>
      <c r="AB6" s="199" t="s">
        <v>3003</v>
      </c>
      <c r="AC6" s="194"/>
      <c r="AD6" s="195" t="str">
        <f t="shared" si="3"/>
        <v>Protocol Discussion sheet</v>
      </c>
      <c r="AE6" s="196"/>
      <c r="AF6" s="196"/>
    </row>
    <row r="7" ht="138.0" customHeight="1">
      <c r="A7" s="182" t="s">
        <v>198</v>
      </c>
      <c r="B7" s="183" t="s">
        <v>199</v>
      </c>
      <c r="C7" s="183" t="s">
        <v>200</v>
      </c>
      <c r="D7" s="184" t="s">
        <v>201</v>
      </c>
      <c r="E7" s="185">
        <v>42928.166666666664</v>
      </c>
      <c r="F7" s="185">
        <v>43588.92013888889</v>
      </c>
      <c r="G7" s="186" t="s">
        <v>59</v>
      </c>
      <c r="H7" s="186" t="s">
        <v>202</v>
      </c>
      <c r="I7" s="186" t="s">
        <v>203</v>
      </c>
      <c r="J7" s="186" t="s">
        <v>204</v>
      </c>
      <c r="K7" s="186" t="s">
        <v>205</v>
      </c>
      <c r="L7" s="187" t="s">
        <v>206</v>
      </c>
      <c r="M7" s="186" t="s">
        <v>207</v>
      </c>
      <c r="N7" s="186" t="s">
        <v>208</v>
      </c>
      <c r="O7" s="186" t="s">
        <v>209</v>
      </c>
      <c r="P7" s="198" t="s">
        <v>3004</v>
      </c>
      <c r="Q7" s="188"/>
      <c r="R7" s="188"/>
      <c r="S7" s="189" t="s">
        <v>47</v>
      </c>
      <c r="T7" s="190" t="str">
        <f t="shared" si="1"/>
        <v>#REF!</v>
      </c>
      <c r="U7" s="190" t="str">
        <f t="shared" si="2"/>
        <v>Different Rationale</v>
      </c>
      <c r="V7" s="190" t="s">
        <v>50</v>
      </c>
      <c r="W7" s="191">
        <v>4.0</v>
      </c>
      <c r="X7" s="183" t="s">
        <v>69</v>
      </c>
      <c r="Y7" s="192" t="s">
        <v>3005</v>
      </c>
      <c r="Z7" s="190"/>
      <c r="AA7" s="191">
        <v>5.0</v>
      </c>
      <c r="AB7" s="199" t="s">
        <v>3006</v>
      </c>
      <c r="AC7" s="200"/>
      <c r="AD7" s="195" t="str">
        <f t="shared" ref="AD7:AD15" si="4">HYPERLINK("https://docs.google.com/document/d/1irupaMaqNofvPKuZ5tOdJEK468Js5DCkevhMNBv_Ixo/edit#","Sarah's Review Doc.")</f>
        <v>Sarah's Review Doc.</v>
      </c>
      <c r="AE7" s="196"/>
      <c r="AF7" s="196"/>
    </row>
    <row r="8" ht="138.0" customHeight="1">
      <c r="A8" s="182" t="s">
        <v>224</v>
      </c>
      <c r="B8" s="183" t="s">
        <v>225</v>
      </c>
      <c r="C8" s="183" t="s">
        <v>226</v>
      </c>
      <c r="D8" s="184" t="s">
        <v>227</v>
      </c>
      <c r="E8" s="185">
        <v>43434.208333333336</v>
      </c>
      <c r="F8" s="185">
        <v>43616.811111111114</v>
      </c>
      <c r="G8" s="186" t="s">
        <v>35</v>
      </c>
      <c r="H8" s="186" t="s">
        <v>228</v>
      </c>
      <c r="I8" s="186" t="s">
        <v>229</v>
      </c>
      <c r="J8" s="186" t="s">
        <v>230</v>
      </c>
      <c r="K8" s="186" t="s">
        <v>231</v>
      </c>
      <c r="L8" s="187" t="s">
        <v>1489</v>
      </c>
      <c r="M8" s="186" t="s">
        <v>233</v>
      </c>
      <c r="N8" s="186" t="s">
        <v>234</v>
      </c>
      <c r="O8" s="186" t="s">
        <v>235</v>
      </c>
      <c r="P8" s="186" t="s">
        <v>236</v>
      </c>
      <c r="Q8" s="188"/>
      <c r="R8" s="188"/>
      <c r="S8" s="189" t="s">
        <v>47</v>
      </c>
      <c r="T8" s="190" t="str">
        <f t="shared" si="1"/>
        <v>#REF!</v>
      </c>
      <c r="U8" s="190" t="str">
        <f t="shared" si="2"/>
        <v>Different Rationale</v>
      </c>
      <c r="V8" s="190" t="s">
        <v>50</v>
      </c>
      <c r="W8" s="191">
        <v>3.0</v>
      </c>
      <c r="X8" s="183" t="s">
        <v>69</v>
      </c>
      <c r="Y8" s="201" t="s">
        <v>237</v>
      </c>
      <c r="Z8" s="190"/>
      <c r="AA8" s="191">
        <v>3.0</v>
      </c>
      <c r="AB8" s="194"/>
      <c r="AC8" s="200"/>
      <c r="AD8" s="195" t="str">
        <f t="shared" si="4"/>
        <v>Sarah's Review Doc.</v>
      </c>
      <c r="AE8" s="196"/>
      <c r="AF8" s="196"/>
    </row>
    <row r="9" ht="138.0" customHeight="1">
      <c r="A9" s="182" t="s">
        <v>253</v>
      </c>
      <c r="B9" s="183" t="s">
        <v>254</v>
      </c>
      <c r="C9" s="183" t="s">
        <v>255</v>
      </c>
      <c r="D9" s="184" t="s">
        <v>120</v>
      </c>
      <c r="E9" s="185">
        <v>42689.208333333336</v>
      </c>
      <c r="F9" s="185">
        <v>42689.85138888889</v>
      </c>
      <c r="G9" s="186" t="s">
        <v>59</v>
      </c>
      <c r="H9" s="198" t="s">
        <v>3007</v>
      </c>
      <c r="I9" s="186" t="s">
        <v>257</v>
      </c>
      <c r="J9" s="186" t="s">
        <v>258</v>
      </c>
      <c r="K9" s="186" t="s">
        <v>259</v>
      </c>
      <c r="L9" s="187" t="s">
        <v>260</v>
      </c>
      <c r="M9" s="186" t="s">
        <v>261</v>
      </c>
      <c r="N9" s="186" t="s">
        <v>262</v>
      </c>
      <c r="O9" s="186" t="s">
        <v>263</v>
      </c>
      <c r="P9" s="198" t="s">
        <v>3008</v>
      </c>
      <c r="Q9" s="188"/>
      <c r="R9" s="188"/>
      <c r="S9" s="189" t="s">
        <v>47</v>
      </c>
      <c r="T9" s="190" t="str">
        <f t="shared" si="1"/>
        <v>#REF!</v>
      </c>
      <c r="U9" s="190" t="str">
        <f t="shared" si="2"/>
        <v>Different Rationale</v>
      </c>
      <c r="V9" s="190" t="s">
        <v>50</v>
      </c>
      <c r="W9" s="191">
        <v>5.0</v>
      </c>
      <c r="X9" s="183" t="s">
        <v>69</v>
      </c>
      <c r="Y9" s="197"/>
      <c r="Z9" s="190"/>
      <c r="AA9" s="191">
        <v>5.0</v>
      </c>
      <c r="AB9" s="199" t="s">
        <v>3009</v>
      </c>
      <c r="AC9" s="202"/>
      <c r="AD9" s="195" t="str">
        <f t="shared" si="4"/>
        <v>Sarah's Review Doc.</v>
      </c>
      <c r="AE9" s="196"/>
      <c r="AF9" s="196"/>
    </row>
    <row r="10" ht="138.0" customHeight="1">
      <c r="A10" s="182" t="s">
        <v>278</v>
      </c>
      <c r="B10" s="183" t="s">
        <v>279</v>
      </c>
      <c r="C10" s="183" t="s">
        <v>280</v>
      </c>
      <c r="D10" s="184" t="s">
        <v>281</v>
      </c>
      <c r="E10" s="185" t="s">
        <v>62</v>
      </c>
      <c r="F10" s="185">
        <v>43495.791666666664</v>
      </c>
      <c r="G10" s="186" t="s">
        <v>35</v>
      </c>
      <c r="H10" s="186" t="s">
        <v>282</v>
      </c>
      <c r="I10" s="186" t="s">
        <v>283</v>
      </c>
      <c r="J10" s="186" t="s">
        <v>62</v>
      </c>
      <c r="K10" s="186" t="s">
        <v>284</v>
      </c>
      <c r="L10" s="187" t="s">
        <v>285</v>
      </c>
      <c r="M10" s="186" t="s">
        <v>286</v>
      </c>
      <c r="N10" s="186" t="s">
        <v>287</v>
      </c>
      <c r="O10" s="186" t="s">
        <v>288</v>
      </c>
      <c r="P10" s="186" t="s">
        <v>289</v>
      </c>
      <c r="Q10" s="188"/>
      <c r="R10" s="188"/>
      <c r="S10" s="189" t="s">
        <v>47</v>
      </c>
      <c r="T10" s="190" t="str">
        <f t="shared" si="1"/>
        <v>#REF!</v>
      </c>
      <c r="U10" s="190" t="str">
        <f t="shared" si="2"/>
        <v>Different Rationale</v>
      </c>
      <c r="V10" s="190" t="s">
        <v>50</v>
      </c>
      <c r="W10" s="191">
        <v>3.0</v>
      </c>
      <c r="X10" s="183" t="s">
        <v>69</v>
      </c>
      <c r="Y10" s="197" t="s">
        <v>290</v>
      </c>
      <c r="Z10" s="190"/>
      <c r="AA10" s="191">
        <v>3.0</v>
      </c>
      <c r="AB10" s="194"/>
      <c r="AC10" s="200"/>
      <c r="AD10" s="195" t="str">
        <f t="shared" si="4"/>
        <v>Sarah's Review Doc.</v>
      </c>
      <c r="AE10" s="196"/>
      <c r="AF10" s="196"/>
    </row>
    <row r="11" ht="138.0" customHeight="1">
      <c r="A11" s="182" t="s">
        <v>303</v>
      </c>
      <c r="B11" s="183" t="s">
        <v>304</v>
      </c>
      <c r="C11" s="183" t="s">
        <v>305</v>
      </c>
      <c r="D11" s="184" t="s">
        <v>160</v>
      </c>
      <c r="E11" s="185" t="s">
        <v>62</v>
      </c>
      <c r="F11" s="185">
        <v>43332.81180555555</v>
      </c>
      <c r="G11" s="186" t="s">
        <v>35</v>
      </c>
      <c r="H11" s="186" t="s">
        <v>306</v>
      </c>
      <c r="I11" s="186" t="s">
        <v>62</v>
      </c>
      <c r="J11" s="186" t="s">
        <v>62</v>
      </c>
      <c r="K11" s="186" t="s">
        <v>307</v>
      </c>
      <c r="L11" s="187" t="s">
        <v>308</v>
      </c>
      <c r="M11" s="186" t="s">
        <v>62</v>
      </c>
      <c r="N11" s="186" t="s">
        <v>62</v>
      </c>
      <c r="O11" s="186" t="s">
        <v>309</v>
      </c>
      <c r="P11" s="186" t="s">
        <v>310</v>
      </c>
      <c r="Q11" s="188"/>
      <c r="R11" s="188"/>
      <c r="S11" s="189" t="s">
        <v>47</v>
      </c>
      <c r="T11" s="190" t="str">
        <f t="shared" si="1"/>
        <v>#REF!</v>
      </c>
      <c r="U11" s="190" t="str">
        <f t="shared" si="2"/>
        <v>Different Rationale</v>
      </c>
      <c r="V11" s="190" t="s">
        <v>50</v>
      </c>
      <c r="W11" s="191">
        <v>3.0</v>
      </c>
      <c r="X11" s="183" t="s">
        <v>69</v>
      </c>
      <c r="Y11" s="192" t="s">
        <v>3010</v>
      </c>
      <c r="Z11" s="190"/>
      <c r="AA11" s="191">
        <v>5.0</v>
      </c>
      <c r="AB11" s="199" t="s">
        <v>3011</v>
      </c>
      <c r="AC11" s="200"/>
      <c r="AD11" s="195" t="str">
        <f t="shared" si="4"/>
        <v>Sarah's Review Doc.</v>
      </c>
      <c r="AE11" s="196"/>
      <c r="AF11" s="196"/>
    </row>
    <row r="12" ht="138.0" customHeight="1">
      <c r="A12" s="182" t="s">
        <v>326</v>
      </c>
      <c r="B12" s="183" t="s">
        <v>327</v>
      </c>
      <c r="C12" s="183" t="s">
        <v>328</v>
      </c>
      <c r="D12" s="184" t="s">
        <v>90</v>
      </c>
      <c r="E12" s="183" t="s">
        <v>62</v>
      </c>
      <c r="F12" s="185">
        <v>41876.45138888889</v>
      </c>
      <c r="G12" s="186" t="s">
        <v>35</v>
      </c>
      <c r="H12" s="186" t="s">
        <v>329</v>
      </c>
      <c r="I12" s="186" t="s">
        <v>62</v>
      </c>
      <c r="J12" s="186" t="s">
        <v>62</v>
      </c>
      <c r="K12" s="186" t="s">
        <v>330</v>
      </c>
      <c r="L12" s="187" t="s">
        <v>331</v>
      </c>
      <c r="M12" s="186" t="s">
        <v>62</v>
      </c>
      <c r="N12" s="186" t="s">
        <v>62</v>
      </c>
      <c r="O12" s="186" t="s">
        <v>332</v>
      </c>
      <c r="P12" s="186" t="s">
        <v>333</v>
      </c>
      <c r="Q12" s="188"/>
      <c r="R12" s="188"/>
      <c r="S12" s="189" t="s">
        <v>47</v>
      </c>
      <c r="T12" s="190" t="str">
        <f t="shared" si="1"/>
        <v>#REF!</v>
      </c>
      <c r="U12" s="190" t="str">
        <f t="shared" si="2"/>
        <v>Different Rationale</v>
      </c>
      <c r="V12" s="190" t="s">
        <v>50</v>
      </c>
      <c r="W12" s="191">
        <v>3.0</v>
      </c>
      <c r="X12" s="183" t="s">
        <v>69</v>
      </c>
      <c r="Y12" s="192" t="s">
        <v>3012</v>
      </c>
      <c r="Z12" s="190"/>
      <c r="AA12" s="191">
        <v>4.0</v>
      </c>
      <c r="AB12" s="203" t="s">
        <v>3013</v>
      </c>
      <c r="AC12" s="194"/>
      <c r="AD12" s="195" t="str">
        <f t="shared" si="4"/>
        <v>Sarah's Review Doc.</v>
      </c>
      <c r="AE12" s="196"/>
      <c r="AF12" s="196"/>
    </row>
    <row r="13" ht="138.0" customHeight="1">
      <c r="A13" s="182" t="s">
        <v>348</v>
      </c>
      <c r="B13" s="183" t="s">
        <v>349</v>
      </c>
      <c r="C13" s="183" t="s">
        <v>305</v>
      </c>
      <c r="D13" s="184" t="s">
        <v>160</v>
      </c>
      <c r="E13" s="185">
        <v>42825.166666666664</v>
      </c>
      <c r="F13" s="185">
        <v>42825.69652777778</v>
      </c>
      <c r="G13" s="186" t="s">
        <v>59</v>
      </c>
      <c r="H13" s="186" t="s">
        <v>350</v>
      </c>
      <c r="I13" s="186" t="s">
        <v>215</v>
      </c>
      <c r="J13" s="186" t="s">
        <v>62</v>
      </c>
      <c r="K13" s="186" t="s">
        <v>351</v>
      </c>
      <c r="L13" s="187" t="s">
        <v>352</v>
      </c>
      <c r="M13" s="186" t="s">
        <v>353</v>
      </c>
      <c r="N13" s="186" t="s">
        <v>354</v>
      </c>
      <c r="O13" s="186" t="s">
        <v>355</v>
      </c>
      <c r="P13" s="186" t="s">
        <v>356</v>
      </c>
      <c r="Q13" s="188"/>
      <c r="R13" s="188"/>
      <c r="S13" s="189" t="s">
        <v>47</v>
      </c>
      <c r="T13" s="190" t="str">
        <f t="shared" si="1"/>
        <v>#REF!</v>
      </c>
      <c r="U13" s="190" t="str">
        <f t="shared" si="2"/>
        <v>Different Rationale</v>
      </c>
      <c r="V13" s="190" t="s">
        <v>50</v>
      </c>
      <c r="W13" s="191">
        <v>1.0</v>
      </c>
      <c r="X13" s="183" t="s">
        <v>357</v>
      </c>
      <c r="Y13" s="192">
        <v>4.0</v>
      </c>
      <c r="Z13" s="190"/>
      <c r="AA13" s="191" t="s">
        <v>3014</v>
      </c>
      <c r="AB13" s="183"/>
      <c r="AC13" s="194"/>
      <c r="AD13" s="195" t="str">
        <f t="shared" si="4"/>
        <v>Sarah's Review Doc.</v>
      </c>
      <c r="AE13" s="196"/>
      <c r="AF13" s="196"/>
    </row>
    <row r="14" ht="138.0" customHeight="1">
      <c r="A14" s="182" t="s">
        <v>372</v>
      </c>
      <c r="B14" s="183" t="s">
        <v>373</v>
      </c>
      <c r="C14" s="183" t="s">
        <v>159</v>
      </c>
      <c r="D14" s="184" t="s">
        <v>160</v>
      </c>
      <c r="E14" s="185" t="s">
        <v>62</v>
      </c>
      <c r="F14" s="185">
        <v>43607.77291666667</v>
      </c>
      <c r="G14" s="186" t="s">
        <v>59</v>
      </c>
      <c r="H14" s="186" t="s">
        <v>374</v>
      </c>
      <c r="I14" s="186" t="s">
        <v>375</v>
      </c>
      <c r="J14" s="186" t="s">
        <v>376</v>
      </c>
      <c r="K14" s="186" t="s">
        <v>377</v>
      </c>
      <c r="L14" s="187" t="s">
        <v>378</v>
      </c>
      <c r="M14" s="186" t="s">
        <v>379</v>
      </c>
      <c r="N14" s="186" t="s">
        <v>380</v>
      </c>
      <c r="O14" s="186" t="s">
        <v>381</v>
      </c>
      <c r="P14" s="186" t="s">
        <v>382</v>
      </c>
      <c r="Q14" s="188"/>
      <c r="R14" s="188"/>
      <c r="S14" s="189" t="s">
        <v>47</v>
      </c>
      <c r="T14" s="190" t="str">
        <f t="shared" si="1"/>
        <v>#REF!</v>
      </c>
      <c r="U14" s="190" t="str">
        <f t="shared" si="2"/>
        <v>Different Rationale</v>
      </c>
      <c r="V14" s="190" t="s">
        <v>50</v>
      </c>
      <c r="W14" s="191">
        <v>3.0</v>
      </c>
      <c r="X14" s="183" t="s">
        <v>69</v>
      </c>
      <c r="Y14" s="192">
        <v>3.0</v>
      </c>
      <c r="Z14" s="190"/>
      <c r="AA14" s="191">
        <v>4.0</v>
      </c>
      <c r="AB14" s="193" t="s">
        <v>3015</v>
      </c>
      <c r="AC14" s="194"/>
      <c r="AD14" s="195" t="str">
        <f t="shared" si="4"/>
        <v>Sarah's Review Doc.</v>
      </c>
      <c r="AE14" s="196"/>
      <c r="AF14" s="196"/>
    </row>
    <row r="15" ht="138.0" customHeight="1">
      <c r="A15" s="204" t="s">
        <v>397</v>
      </c>
      <c r="B15" s="205" t="s">
        <v>398</v>
      </c>
      <c r="C15" s="205" t="s">
        <v>399</v>
      </c>
      <c r="D15" s="206" t="s">
        <v>400</v>
      </c>
      <c r="E15" s="205" t="s">
        <v>62</v>
      </c>
      <c r="F15" s="207">
        <v>43620.63611111111</v>
      </c>
      <c r="G15" s="208" t="s">
        <v>59</v>
      </c>
      <c r="H15" s="208" t="s">
        <v>401</v>
      </c>
      <c r="I15" s="208" t="s">
        <v>402</v>
      </c>
      <c r="J15" s="208" t="s">
        <v>403</v>
      </c>
      <c r="K15" s="208" t="s">
        <v>404</v>
      </c>
      <c r="L15" s="209" t="s">
        <v>405</v>
      </c>
      <c r="M15" s="208" t="s">
        <v>406</v>
      </c>
      <c r="N15" s="208" t="s">
        <v>407</v>
      </c>
      <c r="O15" s="208" t="s">
        <v>408</v>
      </c>
      <c r="P15" s="208" t="s">
        <v>409</v>
      </c>
      <c r="Q15" s="210"/>
      <c r="R15" s="210"/>
      <c r="S15" s="211" t="s">
        <v>47</v>
      </c>
      <c r="T15" s="212" t="str">
        <f t="shared" si="1"/>
        <v>#REF!</v>
      </c>
      <c r="U15" s="212" t="str">
        <f t="shared" si="2"/>
        <v>Different Rationale</v>
      </c>
      <c r="V15" s="190" t="s">
        <v>50</v>
      </c>
      <c r="W15" s="191">
        <v>1.0</v>
      </c>
      <c r="X15" s="205" t="s">
        <v>69</v>
      </c>
      <c r="Y15" s="213" t="s">
        <v>410</v>
      </c>
      <c r="Z15" s="212"/>
      <c r="AA15" s="191">
        <v>3.0</v>
      </c>
      <c r="AB15" s="214" t="s">
        <v>3016</v>
      </c>
      <c r="AC15" s="215"/>
      <c r="AD15" s="216" t="str">
        <f t="shared" si="4"/>
        <v>Sarah's Review Doc.</v>
      </c>
      <c r="AE15" s="196"/>
      <c r="AF15" s="196"/>
    </row>
    <row r="16" ht="138.0" customHeight="1">
      <c r="A16" s="182" t="s">
        <v>424</v>
      </c>
      <c r="B16" s="183" t="s">
        <v>425</v>
      </c>
      <c r="C16" s="183" t="s">
        <v>426</v>
      </c>
      <c r="D16" s="184" t="s">
        <v>120</v>
      </c>
      <c r="E16" s="185">
        <v>42647.166666666664</v>
      </c>
      <c r="F16" s="185">
        <v>43619.822222222225</v>
      </c>
      <c r="G16" s="186" t="s">
        <v>59</v>
      </c>
      <c r="H16" s="186" t="s">
        <v>427</v>
      </c>
      <c r="I16" s="186" t="s">
        <v>428</v>
      </c>
      <c r="J16" s="186" t="s">
        <v>62</v>
      </c>
      <c r="K16" s="186" t="s">
        <v>429</v>
      </c>
      <c r="L16" s="187" t="s">
        <v>430</v>
      </c>
      <c r="M16" s="186" t="s">
        <v>431</v>
      </c>
      <c r="N16" s="186" t="s">
        <v>432</v>
      </c>
      <c r="O16" s="186" t="s">
        <v>433</v>
      </c>
      <c r="P16" s="186" t="s">
        <v>434</v>
      </c>
      <c r="Q16" s="188"/>
      <c r="R16" s="188"/>
      <c r="S16" s="189" t="s">
        <v>47</v>
      </c>
      <c r="T16" s="190" t="s">
        <v>48</v>
      </c>
      <c r="U16" s="217" t="s">
        <v>49</v>
      </c>
      <c r="V16" s="190" t="s">
        <v>50</v>
      </c>
      <c r="W16" s="191">
        <v>1.0</v>
      </c>
      <c r="X16" s="183" t="s">
        <v>72</v>
      </c>
      <c r="Y16" s="197" t="s">
        <v>435</v>
      </c>
      <c r="Z16" s="190"/>
      <c r="AA16" s="191">
        <v>5.0</v>
      </c>
      <c r="AB16" s="218" t="s">
        <v>3017</v>
      </c>
      <c r="AC16" s="200"/>
      <c r="AD16" s="195" t="s">
        <v>437</v>
      </c>
      <c r="AE16" s="196"/>
      <c r="AF16" s="196"/>
    </row>
    <row r="17" ht="138.0" customHeight="1">
      <c r="A17" s="152"/>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row>
    <row r="18" ht="138.0" customHeight="1">
      <c r="A18" s="182" t="s">
        <v>475</v>
      </c>
      <c r="B18" s="219" t="s">
        <v>476</v>
      </c>
      <c r="C18" s="219" t="s">
        <v>89</v>
      </c>
      <c r="D18" s="220" t="s">
        <v>90</v>
      </c>
      <c r="E18" s="221">
        <v>42212.166666666664</v>
      </c>
      <c r="F18" s="221">
        <v>43309.43125</v>
      </c>
      <c r="G18" s="222" t="s">
        <v>59</v>
      </c>
      <c r="H18" s="222" t="s">
        <v>477</v>
      </c>
      <c r="I18" s="222" t="s">
        <v>478</v>
      </c>
      <c r="J18" s="222" t="s">
        <v>37</v>
      </c>
      <c r="K18" s="222" t="s">
        <v>479</v>
      </c>
      <c r="L18" s="223" t="s">
        <v>480</v>
      </c>
      <c r="M18" s="222" t="s">
        <v>95</v>
      </c>
      <c r="N18" s="222" t="s">
        <v>481</v>
      </c>
      <c r="O18" s="222" t="s">
        <v>482</v>
      </c>
      <c r="P18" s="222" t="s">
        <v>483</v>
      </c>
      <c r="Q18" s="224"/>
      <c r="R18" s="224"/>
      <c r="S18" s="225" t="s">
        <v>47</v>
      </c>
      <c r="T18" s="226" t="s">
        <v>48</v>
      </c>
      <c r="U18" s="227" t="s">
        <v>49</v>
      </c>
      <c r="V18" s="190" t="s">
        <v>50</v>
      </c>
      <c r="W18" s="191">
        <v>1.0</v>
      </c>
      <c r="X18" s="224"/>
      <c r="Y18" s="228" t="s">
        <v>3018</v>
      </c>
      <c r="Z18" s="226"/>
      <c r="AA18" s="191">
        <v>5.0</v>
      </c>
      <c r="AB18" s="229" t="s">
        <v>3019</v>
      </c>
      <c r="AC18" s="230"/>
      <c r="AD18" s="231" t="s">
        <v>462</v>
      </c>
      <c r="AE18" s="196"/>
      <c r="AF18" s="196"/>
    </row>
    <row r="19" ht="138.0" customHeight="1">
      <c r="A19" s="182" t="s">
        <v>498</v>
      </c>
      <c r="B19" s="219" t="s">
        <v>499</v>
      </c>
      <c r="C19" s="219" t="s">
        <v>500</v>
      </c>
      <c r="D19" s="220" t="s">
        <v>501</v>
      </c>
      <c r="E19" s="221">
        <v>42521.166666666664</v>
      </c>
      <c r="F19" s="221">
        <v>42891.822916666664</v>
      </c>
      <c r="G19" s="222" t="s">
        <v>35</v>
      </c>
      <c r="H19" s="222" t="s">
        <v>502</v>
      </c>
      <c r="I19" s="222" t="s">
        <v>503</v>
      </c>
      <c r="J19" s="222" t="s">
        <v>504</v>
      </c>
      <c r="K19" s="222" t="s">
        <v>505</v>
      </c>
      <c r="L19" s="223" t="s">
        <v>506</v>
      </c>
      <c r="M19" s="222" t="s">
        <v>507</v>
      </c>
      <c r="N19" s="222" t="s">
        <v>508</v>
      </c>
      <c r="O19" s="222" t="s">
        <v>509</v>
      </c>
      <c r="P19" s="222" t="s">
        <v>510</v>
      </c>
      <c r="Q19" s="224"/>
      <c r="R19" s="224"/>
      <c r="S19" s="225" t="s">
        <v>47</v>
      </c>
      <c r="T19" s="226" t="s">
        <v>48</v>
      </c>
      <c r="U19" s="227" t="s">
        <v>49</v>
      </c>
      <c r="V19" s="190" t="s">
        <v>50</v>
      </c>
      <c r="W19" s="191">
        <v>1.0</v>
      </c>
      <c r="X19" s="224"/>
      <c r="Y19" s="224"/>
      <c r="Z19" s="226"/>
      <c r="AA19" s="191">
        <v>4.0</v>
      </c>
      <c r="AB19" s="229" t="s">
        <v>3020</v>
      </c>
      <c r="AC19" s="224"/>
      <c r="AD19" s="231" t="s">
        <v>462</v>
      </c>
      <c r="AE19" s="196"/>
      <c r="AF19" s="196"/>
    </row>
    <row r="20" ht="138.0" customHeight="1">
      <c r="A20" s="182" t="s">
        <v>525</v>
      </c>
      <c r="B20" s="183" t="s">
        <v>526</v>
      </c>
      <c r="C20" s="183" t="s">
        <v>527</v>
      </c>
      <c r="D20" s="184" t="s">
        <v>528</v>
      </c>
      <c r="E20" s="185" t="s">
        <v>62</v>
      </c>
      <c r="F20" s="185">
        <v>43608.5625</v>
      </c>
      <c r="G20" s="186" t="s">
        <v>35</v>
      </c>
      <c r="H20" s="186" t="s">
        <v>529</v>
      </c>
      <c r="I20" s="186" t="s">
        <v>530</v>
      </c>
      <c r="J20" s="186" t="s">
        <v>531</v>
      </c>
      <c r="K20" s="186" t="s">
        <v>532</v>
      </c>
      <c r="L20" s="187" t="s">
        <v>62</v>
      </c>
      <c r="M20" s="186" t="s">
        <v>533</v>
      </c>
      <c r="N20" s="186" t="s">
        <v>534</v>
      </c>
      <c r="O20" s="186" t="s">
        <v>535</v>
      </c>
      <c r="P20" s="186" t="s">
        <v>62</v>
      </c>
      <c r="Q20" s="188"/>
      <c r="R20" s="188"/>
      <c r="S20" s="189" t="s">
        <v>47</v>
      </c>
      <c r="T20" s="190" t="s">
        <v>536</v>
      </c>
      <c r="U20" s="217" t="s">
        <v>49</v>
      </c>
      <c r="V20" s="190" t="s">
        <v>50</v>
      </c>
      <c r="W20" s="191">
        <v>3.0</v>
      </c>
      <c r="X20" s="183" t="s">
        <v>69</v>
      </c>
      <c r="Y20" s="197"/>
      <c r="Z20" s="190"/>
      <c r="AA20" s="191">
        <v>3.0</v>
      </c>
      <c r="AB20" s="188"/>
      <c r="AC20" s="200"/>
      <c r="AD20" s="195" t="s">
        <v>437</v>
      </c>
      <c r="AE20" s="196"/>
      <c r="AF20" s="196"/>
    </row>
    <row r="21" ht="138.0" customHeight="1">
      <c r="A21" s="182" t="s">
        <v>553</v>
      </c>
      <c r="B21" s="183" t="s">
        <v>554</v>
      </c>
      <c r="C21" s="183" t="s">
        <v>555</v>
      </c>
      <c r="D21" s="184" t="s">
        <v>90</v>
      </c>
      <c r="E21" s="185">
        <v>42446.166666666664</v>
      </c>
      <c r="F21" s="185">
        <v>43469.73888888889</v>
      </c>
      <c r="G21" s="186" t="s">
        <v>35</v>
      </c>
      <c r="H21" s="186" t="s">
        <v>556</v>
      </c>
      <c r="I21" s="186" t="s">
        <v>557</v>
      </c>
      <c r="J21" s="186" t="s">
        <v>558</v>
      </c>
      <c r="K21" s="186" t="s">
        <v>559</v>
      </c>
      <c r="L21" s="187" t="s">
        <v>560</v>
      </c>
      <c r="M21" s="186" t="s">
        <v>561</v>
      </c>
      <c r="N21" s="186" t="s">
        <v>562</v>
      </c>
      <c r="O21" s="186" t="s">
        <v>563</v>
      </c>
      <c r="P21" s="186" t="s">
        <v>564</v>
      </c>
      <c r="Q21" s="188"/>
      <c r="R21" s="188"/>
      <c r="S21" s="189" t="s">
        <v>47</v>
      </c>
      <c r="T21" s="190" t="s">
        <v>536</v>
      </c>
      <c r="U21" s="217" t="s">
        <v>49</v>
      </c>
      <c r="V21" s="190" t="s">
        <v>50</v>
      </c>
      <c r="W21" s="191">
        <v>3.0</v>
      </c>
      <c r="X21" s="183" t="s">
        <v>116</v>
      </c>
      <c r="Y21" s="197"/>
      <c r="Z21" s="190"/>
      <c r="AA21" s="191">
        <v>3.0</v>
      </c>
      <c r="AB21" s="188"/>
      <c r="AC21" s="188"/>
      <c r="AD21" s="195" t="s">
        <v>462</v>
      </c>
      <c r="AE21" s="196"/>
      <c r="AF21" s="196"/>
    </row>
    <row r="22" ht="138.0" customHeight="1">
      <c r="A22" s="182" t="s">
        <v>579</v>
      </c>
      <c r="B22" s="183" t="s">
        <v>580</v>
      </c>
      <c r="C22" s="183" t="s">
        <v>581</v>
      </c>
      <c r="D22" s="184" t="s">
        <v>582</v>
      </c>
      <c r="E22" s="185">
        <v>41723.166666666664</v>
      </c>
      <c r="F22" s="185">
        <v>42340.680555555555</v>
      </c>
      <c r="G22" s="186" t="s">
        <v>35</v>
      </c>
      <c r="H22" s="186" t="s">
        <v>583</v>
      </c>
      <c r="I22" s="186" t="s">
        <v>584</v>
      </c>
      <c r="J22" s="186" t="s">
        <v>62</v>
      </c>
      <c r="K22" s="186" t="s">
        <v>585</v>
      </c>
      <c r="L22" s="187" t="s">
        <v>586</v>
      </c>
      <c r="M22" s="186" t="s">
        <v>587</v>
      </c>
      <c r="N22" s="186" t="s">
        <v>588</v>
      </c>
      <c r="O22" s="186" t="s">
        <v>589</v>
      </c>
      <c r="P22" s="186" t="s">
        <v>590</v>
      </c>
      <c r="Q22" s="188"/>
      <c r="R22" s="188"/>
      <c r="S22" s="189" t="s">
        <v>47</v>
      </c>
      <c r="T22" s="190" t="str">
        <f t="shared" ref="T22:T28" si="5">IFS(#REF!=#REF!,"Same Decision", TRUE, "Diff. Decisions")</f>
        <v>#REF!</v>
      </c>
      <c r="U22" s="217" t="str">
        <f t="shared" ref="U22:U27" si="6">IFS(X22=AB22,"Same Rationale", TRUE, "Different Rationale")</f>
        <v>Different Rationale</v>
      </c>
      <c r="V22" s="190" t="s">
        <v>50</v>
      </c>
      <c r="W22" s="191">
        <v>4.0</v>
      </c>
      <c r="X22" s="183" t="s">
        <v>592</v>
      </c>
      <c r="Y22" s="197" t="s">
        <v>593</v>
      </c>
      <c r="Z22" s="190"/>
      <c r="AA22" s="191">
        <v>4.0</v>
      </c>
      <c r="AB22" s="193" t="s">
        <v>3021</v>
      </c>
      <c r="AC22" s="202"/>
      <c r="AD22" s="195" t="str">
        <f>HYPERLINK("https://docs.google.com/document/d/1irupaMaqNofvPKuZ5tOdJEK468Js5DCkevhMNBv_Ixo/edit#","Sarah's Review Doc.")</f>
        <v>Sarah's Review Doc.</v>
      </c>
      <c r="AE22" s="196"/>
      <c r="AF22" s="196"/>
    </row>
    <row r="23" ht="138.0" customHeight="1">
      <c r="A23" s="182" t="s">
        <v>607</v>
      </c>
      <c r="B23" s="183" t="s">
        <v>608</v>
      </c>
      <c r="C23" s="183" t="s">
        <v>609</v>
      </c>
      <c r="D23" s="184" t="s">
        <v>610</v>
      </c>
      <c r="E23" s="185">
        <v>43399.166666666664</v>
      </c>
      <c r="F23" s="185">
        <v>43609.89722222222</v>
      </c>
      <c r="G23" s="186" t="s">
        <v>35</v>
      </c>
      <c r="H23" s="186" t="s">
        <v>611</v>
      </c>
      <c r="I23" s="186" t="s">
        <v>612</v>
      </c>
      <c r="J23" s="186" t="s">
        <v>613</v>
      </c>
      <c r="K23" s="186" t="s">
        <v>614</v>
      </c>
      <c r="L23" s="187" t="s">
        <v>615</v>
      </c>
      <c r="M23" s="186" t="s">
        <v>616</v>
      </c>
      <c r="N23" s="186" t="s">
        <v>617</v>
      </c>
      <c r="O23" s="186" t="s">
        <v>618</v>
      </c>
      <c r="P23" s="186" t="s">
        <v>619</v>
      </c>
      <c r="Q23" s="188"/>
      <c r="R23" s="188"/>
      <c r="S23" s="189" t="s">
        <v>47</v>
      </c>
      <c r="T23" s="190" t="str">
        <f t="shared" si="5"/>
        <v>#REF!</v>
      </c>
      <c r="U23" s="190" t="str">
        <f t="shared" si="6"/>
        <v>Different Rationale</v>
      </c>
      <c r="V23" s="190" t="s">
        <v>50</v>
      </c>
      <c r="W23" s="191">
        <v>1.0</v>
      </c>
      <c r="X23" s="194"/>
      <c r="Y23" s="232" t="s">
        <v>3022</v>
      </c>
      <c r="Z23" s="190"/>
      <c r="AA23" s="191">
        <v>2.0</v>
      </c>
      <c r="AB23" s="193" t="s">
        <v>3023</v>
      </c>
      <c r="AC23" s="200"/>
      <c r="AD23" s="197" t="s">
        <v>621</v>
      </c>
      <c r="AE23" s="233" t="str">
        <f t="shared" ref="AE23:AE27" si="7">HYPERLINK("https://docs.google.com/document/d/1irupaMaqNofvPKuZ5tOdJEK468Js5DCkevhMNBv_Ixo/edit#","Sarah's Review Doc.")</f>
        <v>Sarah's Review Doc.</v>
      </c>
      <c r="AF23" s="234" t="s">
        <v>622</v>
      </c>
    </row>
    <row r="24" ht="138.0" customHeight="1">
      <c r="A24" s="182" t="s">
        <v>636</v>
      </c>
      <c r="B24" s="183" t="s">
        <v>637</v>
      </c>
      <c r="C24" s="183" t="s">
        <v>638</v>
      </c>
      <c r="D24" s="184" t="s">
        <v>639</v>
      </c>
      <c r="E24" s="185" t="s">
        <v>62</v>
      </c>
      <c r="F24" s="185">
        <v>42512.45138888889</v>
      </c>
      <c r="G24" s="186" t="s">
        <v>35</v>
      </c>
      <c r="H24" s="186" t="s">
        <v>640</v>
      </c>
      <c r="I24" s="186" t="s">
        <v>641</v>
      </c>
      <c r="J24" s="186" t="s">
        <v>642</v>
      </c>
      <c r="K24" s="186" t="s">
        <v>643</v>
      </c>
      <c r="L24" s="187" t="s">
        <v>644</v>
      </c>
      <c r="M24" s="186" t="s">
        <v>645</v>
      </c>
      <c r="N24" s="198" t="s">
        <v>3024</v>
      </c>
      <c r="O24" s="186" t="s">
        <v>647</v>
      </c>
      <c r="P24" s="198" t="s">
        <v>3025</v>
      </c>
      <c r="Q24" s="188"/>
      <c r="R24" s="188"/>
      <c r="S24" s="189" t="s">
        <v>47</v>
      </c>
      <c r="T24" s="190" t="str">
        <f t="shared" si="5"/>
        <v>#REF!</v>
      </c>
      <c r="U24" s="190" t="str">
        <f t="shared" si="6"/>
        <v>Different Rationale</v>
      </c>
      <c r="V24" s="190" t="s">
        <v>50</v>
      </c>
      <c r="W24" s="191">
        <v>1.0</v>
      </c>
      <c r="X24" s="183"/>
      <c r="Y24" s="232" t="s">
        <v>3026</v>
      </c>
      <c r="Z24" s="190"/>
      <c r="AA24" s="191">
        <v>3.0</v>
      </c>
      <c r="AB24" s="193" t="s">
        <v>3027</v>
      </c>
      <c r="AC24" s="194"/>
      <c r="AD24" s="197" t="s">
        <v>649</v>
      </c>
      <c r="AE24" s="233" t="str">
        <f t="shared" si="7"/>
        <v>Sarah's Review Doc.</v>
      </c>
      <c r="AF24" s="234" t="s">
        <v>650</v>
      </c>
    </row>
    <row r="25" ht="138.0" customHeight="1">
      <c r="A25" s="182" t="s">
        <v>665</v>
      </c>
      <c r="B25" s="183" t="s">
        <v>666</v>
      </c>
      <c r="C25" s="183" t="s">
        <v>527</v>
      </c>
      <c r="D25" s="184" t="s">
        <v>528</v>
      </c>
      <c r="E25" s="183" t="s">
        <v>62</v>
      </c>
      <c r="F25" s="185">
        <v>41617.493055555555</v>
      </c>
      <c r="G25" s="186" t="s">
        <v>59</v>
      </c>
      <c r="H25" s="186" t="s">
        <v>667</v>
      </c>
      <c r="I25" s="186" t="s">
        <v>62</v>
      </c>
      <c r="J25" s="186" t="s">
        <v>62</v>
      </c>
      <c r="K25" s="186" t="s">
        <v>668</v>
      </c>
      <c r="L25" s="187" t="s">
        <v>669</v>
      </c>
      <c r="M25" s="186" t="s">
        <v>62</v>
      </c>
      <c r="N25" s="186" t="s">
        <v>62</v>
      </c>
      <c r="O25" s="186" t="s">
        <v>670</v>
      </c>
      <c r="P25" s="186" t="s">
        <v>671</v>
      </c>
      <c r="Q25" s="188"/>
      <c r="R25" s="188"/>
      <c r="S25" s="189" t="s">
        <v>47</v>
      </c>
      <c r="T25" s="190" t="str">
        <f t="shared" si="5"/>
        <v>#REF!</v>
      </c>
      <c r="U25" s="190" t="str">
        <f t="shared" si="6"/>
        <v>Same Rationale</v>
      </c>
      <c r="V25" s="190" t="s">
        <v>50</v>
      </c>
      <c r="W25" s="191">
        <v>1.0</v>
      </c>
      <c r="X25" s="194"/>
      <c r="Y25" s="235" t="s">
        <v>3028</v>
      </c>
      <c r="Z25" s="190"/>
      <c r="AA25" s="191">
        <v>3.0</v>
      </c>
      <c r="AB25" s="194"/>
      <c r="AC25" s="194"/>
      <c r="AD25" s="197" t="s">
        <v>672</v>
      </c>
      <c r="AE25" s="233" t="str">
        <f t="shared" si="7"/>
        <v>Sarah's Review Doc.</v>
      </c>
      <c r="AF25" s="234" t="s">
        <v>673</v>
      </c>
    </row>
    <row r="26" ht="138.0" hidden="1" customHeight="1">
      <c r="A26" s="182" t="s">
        <v>689</v>
      </c>
      <c r="B26" s="183" t="s">
        <v>690</v>
      </c>
      <c r="C26" s="183" t="s">
        <v>328</v>
      </c>
      <c r="D26" s="184" t="s">
        <v>90</v>
      </c>
      <c r="E26" s="185" t="s">
        <v>62</v>
      </c>
      <c r="F26" s="185">
        <v>43221.84305555555</v>
      </c>
      <c r="G26" s="186" t="s">
        <v>35</v>
      </c>
      <c r="H26" s="186" t="s">
        <v>691</v>
      </c>
      <c r="I26" s="186" t="s">
        <v>692</v>
      </c>
      <c r="J26" s="186" t="s">
        <v>62</v>
      </c>
      <c r="K26" s="186" t="s">
        <v>693</v>
      </c>
      <c r="L26" s="187" t="s">
        <v>694</v>
      </c>
      <c r="M26" s="186" t="s">
        <v>695</v>
      </c>
      <c r="N26" s="186" t="s">
        <v>696</v>
      </c>
      <c r="O26" s="198" t="s">
        <v>3029</v>
      </c>
      <c r="P26" s="198" t="s">
        <v>3030</v>
      </c>
      <c r="Q26" s="188"/>
      <c r="R26" s="188"/>
      <c r="S26" s="189" t="s">
        <v>47</v>
      </c>
      <c r="T26" s="190" t="str">
        <f t="shared" si="5"/>
        <v>#REF!</v>
      </c>
      <c r="U26" s="190" t="str">
        <f t="shared" si="6"/>
        <v>Different Rationale</v>
      </c>
      <c r="V26" s="190" t="s">
        <v>50</v>
      </c>
      <c r="W26" s="191">
        <v>1.0</v>
      </c>
      <c r="X26" s="183"/>
      <c r="Y26" s="236" t="s">
        <v>3031</v>
      </c>
      <c r="Z26" s="190"/>
      <c r="AA26" s="191">
        <v>3.0</v>
      </c>
      <c r="AB26" s="193" t="s">
        <v>3032</v>
      </c>
      <c r="AC26" s="194"/>
      <c r="AD26" s="194"/>
      <c r="AE26" s="233" t="str">
        <f t="shared" si="7"/>
        <v>Sarah's Review Doc.</v>
      </c>
      <c r="AF26" s="234" t="s">
        <v>673</v>
      </c>
    </row>
    <row r="27" ht="138.0" hidden="1" customHeight="1">
      <c r="A27" s="182" t="s">
        <v>713</v>
      </c>
      <c r="B27" s="183" t="s">
        <v>714</v>
      </c>
      <c r="C27" s="183" t="s">
        <v>413</v>
      </c>
      <c r="D27" s="184" t="s">
        <v>148</v>
      </c>
      <c r="E27" s="185">
        <v>41691.208333333336</v>
      </c>
      <c r="F27" s="185">
        <v>42564.76180555556</v>
      </c>
      <c r="G27" s="186" t="s">
        <v>35</v>
      </c>
      <c r="H27" s="186" t="s">
        <v>715</v>
      </c>
      <c r="I27" s="186" t="s">
        <v>716</v>
      </c>
      <c r="J27" s="186" t="s">
        <v>717</v>
      </c>
      <c r="K27" s="186" t="s">
        <v>718</v>
      </c>
      <c r="L27" s="187" t="s">
        <v>719</v>
      </c>
      <c r="M27" s="186" t="s">
        <v>720</v>
      </c>
      <c r="N27" s="186" t="s">
        <v>721</v>
      </c>
      <c r="O27" s="186" t="s">
        <v>722</v>
      </c>
      <c r="P27" s="186" t="s">
        <v>723</v>
      </c>
      <c r="Q27" s="188"/>
      <c r="R27" s="188"/>
      <c r="S27" s="189" t="s">
        <v>47</v>
      </c>
      <c r="T27" s="190" t="str">
        <f t="shared" si="5"/>
        <v>#REF!</v>
      </c>
      <c r="U27" s="190" t="str">
        <f t="shared" si="6"/>
        <v>Same Rationale</v>
      </c>
      <c r="V27" s="190" t="s">
        <v>50</v>
      </c>
      <c r="W27" s="191">
        <v>3.0</v>
      </c>
      <c r="X27" s="194"/>
      <c r="Y27" s="236" t="s">
        <v>3033</v>
      </c>
      <c r="Z27" s="190"/>
      <c r="AA27" s="191">
        <v>3.0</v>
      </c>
      <c r="AB27" s="194"/>
      <c r="AC27" s="194"/>
      <c r="AD27" s="197" t="s">
        <v>724</v>
      </c>
      <c r="AE27" s="233" t="str">
        <f t="shared" si="7"/>
        <v>Sarah's Review Doc.</v>
      </c>
      <c r="AF27" s="234" t="s">
        <v>673</v>
      </c>
    </row>
    <row r="28" ht="138.0" customHeight="1">
      <c r="A28" s="182" t="s">
        <v>739</v>
      </c>
      <c r="B28" s="183" t="s">
        <v>740</v>
      </c>
      <c r="C28" s="183" t="s">
        <v>741</v>
      </c>
      <c r="D28" s="184" t="s">
        <v>742</v>
      </c>
      <c r="E28" s="185">
        <v>43081.208333333336</v>
      </c>
      <c r="F28" s="185">
        <v>43613.82916666667</v>
      </c>
      <c r="G28" s="186" t="s">
        <v>35</v>
      </c>
      <c r="H28" s="186" t="s">
        <v>743</v>
      </c>
      <c r="I28" s="186" t="s">
        <v>744</v>
      </c>
      <c r="J28" s="186" t="s">
        <v>745</v>
      </c>
      <c r="K28" s="186" t="s">
        <v>746</v>
      </c>
      <c r="L28" s="187" t="s">
        <v>747</v>
      </c>
      <c r="M28" s="186" t="s">
        <v>748</v>
      </c>
      <c r="N28" s="186" t="s">
        <v>749</v>
      </c>
      <c r="O28" s="186" t="s">
        <v>750</v>
      </c>
      <c r="P28" s="186" t="s">
        <v>751</v>
      </c>
      <c r="Q28" s="188"/>
      <c r="R28" s="188"/>
      <c r="S28" s="189" t="s">
        <v>47</v>
      </c>
      <c r="T28" s="190" t="str">
        <f t="shared" si="5"/>
        <v>#REF!</v>
      </c>
      <c r="U28" s="190" t="str">
        <f>IFS(X28=Z28,"Same Rationale", TRUE, "Different Rationale")</f>
        <v>Same Rationale</v>
      </c>
      <c r="V28" s="190" t="s">
        <v>50</v>
      </c>
      <c r="W28" s="191">
        <v>3.0</v>
      </c>
      <c r="X28" s="194"/>
      <c r="Y28" s="190"/>
      <c r="Z28" s="190"/>
      <c r="AA28" s="191">
        <v>5.0</v>
      </c>
      <c r="AB28" s="237" t="s">
        <v>3034</v>
      </c>
      <c r="AC28" s="194"/>
      <c r="AD28" s="233"/>
      <c r="AE28" s="233" t="str">
        <f>HYPERLINK("https://docs.google.com/document/d/1SqHqXiZifDxJF3Q_hn9AHVVB6UEww_OdQXmPiKTqn1I/edit","Protocol Discussion sheet")</f>
        <v>Protocol Discussion sheet</v>
      </c>
      <c r="AF28" s="234" t="s">
        <v>752</v>
      </c>
    </row>
    <row r="30" ht="138.0" hidden="1" customHeight="1"/>
    <row r="31" ht="138.0" hidden="1" customHeight="1">
      <c r="A31" s="182" t="s">
        <v>819</v>
      </c>
      <c r="B31" s="183" t="s">
        <v>820</v>
      </c>
      <c r="C31" s="183" t="s">
        <v>821</v>
      </c>
      <c r="D31" s="184" t="s">
        <v>822</v>
      </c>
      <c r="E31" s="185">
        <v>41564.166666666664</v>
      </c>
      <c r="F31" s="185">
        <v>43682.4375</v>
      </c>
      <c r="G31" s="186" t="s">
        <v>808</v>
      </c>
      <c r="H31" s="186" t="s">
        <v>823</v>
      </c>
      <c r="I31" s="186" t="s">
        <v>824</v>
      </c>
      <c r="J31" s="186" t="s">
        <v>62</v>
      </c>
      <c r="K31" s="186" t="s">
        <v>825</v>
      </c>
      <c r="L31" s="187" t="s">
        <v>826</v>
      </c>
      <c r="M31" s="186" t="s">
        <v>827</v>
      </c>
      <c r="N31" s="187" t="s">
        <v>828</v>
      </c>
      <c r="O31" s="187" t="s">
        <v>829</v>
      </c>
      <c r="P31" s="187" t="s">
        <v>830</v>
      </c>
      <c r="Q31" s="238"/>
      <c r="R31" s="238"/>
      <c r="S31" s="189" t="s">
        <v>47</v>
      </c>
      <c r="T31" s="190" t="str">
        <f t="shared" ref="T31:T48" si="8">IFS(#REF!=#REF!,"Same Decision", TRUE, "Diff. Decisions")</f>
        <v>#REF!</v>
      </c>
      <c r="U31" s="239" t="str">
        <f t="shared" ref="U31:U34" si="9">IFS(X31=#REF!,"Same Rationale", TRUE, "Different Rationale")</f>
        <v>#REF!</v>
      </c>
      <c r="V31" s="190" t="s">
        <v>50</v>
      </c>
      <c r="W31" s="191">
        <v>1.0</v>
      </c>
      <c r="X31" s="194"/>
      <c r="Y31" s="240"/>
      <c r="Z31" s="190"/>
      <c r="AA31" s="191">
        <v>1.0</v>
      </c>
      <c r="AB31" s="188"/>
      <c r="AC31" s="188"/>
      <c r="AD31" s="240"/>
      <c r="AE31" s="241"/>
      <c r="AF31" s="242" t="s">
        <v>51</v>
      </c>
    </row>
    <row r="32" ht="138.0" hidden="1" customHeight="1">
      <c r="A32" s="182" t="s">
        <v>844</v>
      </c>
      <c r="B32" s="183" t="s">
        <v>845</v>
      </c>
      <c r="C32" s="183" t="s">
        <v>846</v>
      </c>
      <c r="D32" s="184" t="s">
        <v>148</v>
      </c>
      <c r="E32" s="185">
        <v>43283.166666666664</v>
      </c>
      <c r="F32" s="185">
        <v>43622.66736111111</v>
      </c>
      <c r="G32" s="186" t="s">
        <v>35</v>
      </c>
      <c r="H32" s="186" t="s">
        <v>847</v>
      </c>
      <c r="I32" s="186" t="s">
        <v>848</v>
      </c>
      <c r="J32" s="186" t="s">
        <v>849</v>
      </c>
      <c r="K32" s="186" t="s">
        <v>850</v>
      </c>
      <c r="L32" s="187" t="s">
        <v>851</v>
      </c>
      <c r="M32" s="186" t="s">
        <v>852</v>
      </c>
      <c r="N32" s="187" t="s">
        <v>853</v>
      </c>
      <c r="O32" s="187" t="s">
        <v>854</v>
      </c>
      <c r="P32" s="243" t="s">
        <v>3035</v>
      </c>
      <c r="Q32" s="238"/>
      <c r="R32" s="238"/>
      <c r="S32" s="189" t="s">
        <v>47</v>
      </c>
      <c r="T32" s="190" t="str">
        <f t="shared" si="8"/>
        <v>#REF!</v>
      </c>
      <c r="U32" s="239" t="str">
        <f t="shared" si="9"/>
        <v>#REF!</v>
      </c>
      <c r="V32" s="190" t="s">
        <v>50</v>
      </c>
      <c r="W32" s="191">
        <v>1.0</v>
      </c>
      <c r="X32" s="194"/>
      <c r="Y32" s="240"/>
      <c r="Z32" s="190"/>
      <c r="AA32" s="191">
        <v>3.0</v>
      </c>
      <c r="AB32" s="218" t="s">
        <v>3036</v>
      </c>
      <c r="AC32" s="188"/>
      <c r="AD32" s="240"/>
      <c r="AE32" s="241"/>
      <c r="AF32" s="242" t="s">
        <v>51</v>
      </c>
    </row>
    <row r="33" ht="138.0" hidden="1" customHeight="1">
      <c r="A33" s="182" t="s">
        <v>867</v>
      </c>
      <c r="B33" s="183" t="s">
        <v>868</v>
      </c>
      <c r="C33" s="183" t="s">
        <v>869</v>
      </c>
      <c r="D33" s="184" t="s">
        <v>281</v>
      </c>
      <c r="E33" s="185">
        <v>42688.208333333336</v>
      </c>
      <c r="F33" s="185">
        <v>43509.63055555556</v>
      </c>
      <c r="G33" s="186" t="s">
        <v>35</v>
      </c>
      <c r="H33" s="186" t="s">
        <v>870</v>
      </c>
      <c r="I33" s="186" t="s">
        <v>871</v>
      </c>
      <c r="J33" s="186" t="s">
        <v>872</v>
      </c>
      <c r="K33" s="186" t="s">
        <v>873</v>
      </c>
      <c r="L33" s="187" t="s">
        <v>874</v>
      </c>
      <c r="M33" s="186" t="s">
        <v>875</v>
      </c>
      <c r="N33" s="187" t="s">
        <v>876</v>
      </c>
      <c r="O33" s="187" t="s">
        <v>877</v>
      </c>
      <c r="P33" s="187" t="s">
        <v>878</v>
      </c>
      <c r="Q33" s="238"/>
      <c r="R33" s="238"/>
      <c r="S33" s="189" t="s">
        <v>47</v>
      </c>
      <c r="T33" s="190" t="str">
        <f t="shared" si="8"/>
        <v>#REF!</v>
      </c>
      <c r="U33" s="239" t="str">
        <f t="shared" si="9"/>
        <v>#REF!</v>
      </c>
      <c r="V33" s="190" t="s">
        <v>50</v>
      </c>
      <c r="W33" s="191">
        <v>4.0</v>
      </c>
      <c r="X33" s="194"/>
      <c r="Y33" s="240"/>
      <c r="Z33" s="190"/>
      <c r="AA33" s="191">
        <v>4.0</v>
      </c>
      <c r="AB33" s="188"/>
      <c r="AC33" s="188"/>
      <c r="AD33" s="240"/>
      <c r="AE33" s="241"/>
      <c r="AF33" s="242" t="s">
        <v>51</v>
      </c>
    </row>
    <row r="34" ht="138.0" customHeight="1">
      <c r="A34" s="182" t="s">
        <v>893</v>
      </c>
      <c r="B34" s="183" t="s">
        <v>894</v>
      </c>
      <c r="C34" s="183" t="s">
        <v>895</v>
      </c>
      <c r="D34" s="184" t="s">
        <v>90</v>
      </c>
      <c r="E34" s="185">
        <v>42403.208333333336</v>
      </c>
      <c r="F34" s="185">
        <v>43090.802777777775</v>
      </c>
      <c r="G34" s="186" t="s">
        <v>59</v>
      </c>
      <c r="H34" s="186" t="s">
        <v>896</v>
      </c>
      <c r="I34" s="186" t="s">
        <v>897</v>
      </c>
      <c r="J34" s="186" t="s">
        <v>898</v>
      </c>
      <c r="K34" s="186" t="s">
        <v>899</v>
      </c>
      <c r="L34" s="187" t="s">
        <v>900</v>
      </c>
      <c r="M34" s="186" t="s">
        <v>901</v>
      </c>
      <c r="N34" s="187" t="s">
        <v>902</v>
      </c>
      <c r="O34" s="187" t="s">
        <v>903</v>
      </c>
      <c r="P34" s="187" t="s">
        <v>904</v>
      </c>
      <c r="Q34" s="238"/>
      <c r="R34" s="238"/>
      <c r="S34" s="189" t="s">
        <v>47</v>
      </c>
      <c r="T34" s="190" t="str">
        <f t="shared" si="8"/>
        <v>#REF!</v>
      </c>
      <c r="U34" s="239" t="str">
        <f t="shared" si="9"/>
        <v>#REF!</v>
      </c>
      <c r="V34" s="190" t="s">
        <v>50</v>
      </c>
      <c r="W34" s="191">
        <v>1.0</v>
      </c>
      <c r="X34" s="194"/>
      <c r="Y34" s="240"/>
      <c r="Z34" s="190"/>
      <c r="AA34" s="191">
        <v>3.0</v>
      </c>
      <c r="AB34" s="188"/>
      <c r="AC34" s="188"/>
      <c r="AD34" s="240"/>
      <c r="AE34" s="241"/>
      <c r="AF34" s="242" t="s">
        <v>51</v>
      </c>
    </row>
    <row r="35" ht="138.0" customHeight="1">
      <c r="A35" s="244" t="s">
        <v>917</v>
      </c>
      <c r="B35" s="245" t="s">
        <v>918</v>
      </c>
      <c r="C35" s="245" t="s">
        <v>919</v>
      </c>
      <c r="D35" s="246" t="s">
        <v>756</v>
      </c>
      <c r="E35" s="247">
        <v>43483.208333333336</v>
      </c>
      <c r="F35" s="247">
        <v>43687.4375</v>
      </c>
      <c r="G35" s="248" t="s">
        <v>35</v>
      </c>
      <c r="H35" s="248" t="s">
        <v>920</v>
      </c>
      <c r="I35" s="248" t="s">
        <v>921</v>
      </c>
      <c r="J35" s="248" t="s">
        <v>62</v>
      </c>
      <c r="K35" s="248" t="s">
        <v>922</v>
      </c>
      <c r="L35" s="249" t="s">
        <v>923</v>
      </c>
      <c r="M35" s="248" t="s">
        <v>924</v>
      </c>
      <c r="N35" s="249" t="s">
        <v>925</v>
      </c>
      <c r="O35" s="249" t="s">
        <v>926</v>
      </c>
      <c r="P35" s="249" t="s">
        <v>927</v>
      </c>
      <c r="Q35" s="146"/>
      <c r="R35" s="146"/>
      <c r="S35" s="250" t="s">
        <v>47</v>
      </c>
      <c r="T35" s="251" t="str">
        <f t="shared" si="8"/>
        <v>#REF!</v>
      </c>
      <c r="U35" s="252" t="str">
        <f>IFS(X35=#REF!,"Same Rationale", TRUE, "Different Rationale")</f>
        <v>#REF!</v>
      </c>
      <c r="V35" s="251" t="s">
        <v>50</v>
      </c>
      <c r="W35" s="25">
        <v>3.0</v>
      </c>
      <c r="X35" s="253"/>
      <c r="Z35" s="251"/>
      <c r="AA35" s="25">
        <v>3.0</v>
      </c>
      <c r="AB35" s="33"/>
      <c r="AC35" s="33"/>
      <c r="AE35" s="254"/>
      <c r="AF35" s="255" t="s">
        <v>51</v>
      </c>
    </row>
    <row r="36" ht="138.0" customHeight="1">
      <c r="A36" s="244" t="s">
        <v>939</v>
      </c>
      <c r="B36" s="245" t="s">
        <v>940</v>
      </c>
      <c r="C36" s="245" t="s">
        <v>89</v>
      </c>
      <c r="D36" s="246" t="s">
        <v>90</v>
      </c>
      <c r="E36" s="247">
        <v>43551.166666666664</v>
      </c>
      <c r="F36" s="247">
        <v>43602.625</v>
      </c>
      <c r="G36" s="248" t="s">
        <v>59</v>
      </c>
      <c r="H36" s="248" t="s">
        <v>941</v>
      </c>
      <c r="I36" s="248" t="s">
        <v>942</v>
      </c>
      <c r="J36" s="248" t="s">
        <v>943</v>
      </c>
      <c r="K36" s="248" t="s">
        <v>944</v>
      </c>
      <c r="L36" s="249" t="s">
        <v>945</v>
      </c>
      <c r="M36" s="248" t="s">
        <v>946</v>
      </c>
      <c r="N36" s="249" t="s">
        <v>947</v>
      </c>
      <c r="O36" s="249" t="s">
        <v>948</v>
      </c>
      <c r="P36" s="249" t="s">
        <v>949</v>
      </c>
      <c r="Q36" s="146"/>
      <c r="R36" s="146"/>
      <c r="S36" s="250" t="s">
        <v>47</v>
      </c>
      <c r="T36" s="251" t="str">
        <f t="shared" si="8"/>
        <v>#REF!</v>
      </c>
      <c r="U36" s="252" t="str">
        <f t="shared" ref="U36:U48" si="10">IFS(X36=#REF!,"Same Rationale", TRUE, "Different Rationale")</f>
        <v>#REF!</v>
      </c>
      <c r="V36" s="251" t="s">
        <v>50</v>
      </c>
      <c r="W36" s="25">
        <v>5.0</v>
      </c>
      <c r="X36" s="253"/>
      <c r="Y36" s="256" t="s">
        <v>3037</v>
      </c>
      <c r="Z36" s="251"/>
      <c r="AA36" s="25">
        <v>5.0</v>
      </c>
      <c r="AB36" s="257" t="s">
        <v>3038</v>
      </c>
      <c r="AC36" s="33"/>
      <c r="AE36" s="254"/>
      <c r="AF36" s="255" t="s">
        <v>51</v>
      </c>
    </row>
    <row r="37" ht="138.0" customHeight="1">
      <c r="A37" s="244" t="s">
        <v>963</v>
      </c>
      <c r="B37" s="245" t="s">
        <v>964</v>
      </c>
      <c r="C37" s="245" t="s">
        <v>965</v>
      </c>
      <c r="D37" s="246" t="s">
        <v>120</v>
      </c>
      <c r="E37" s="247">
        <v>41451.166666666664</v>
      </c>
      <c r="F37" s="247">
        <v>42564.763194444444</v>
      </c>
      <c r="G37" s="248" t="s">
        <v>35</v>
      </c>
      <c r="H37" s="248" t="s">
        <v>966</v>
      </c>
      <c r="I37" s="248" t="s">
        <v>967</v>
      </c>
      <c r="J37" s="248" t="s">
        <v>968</v>
      </c>
      <c r="K37" s="248" t="s">
        <v>969</v>
      </c>
      <c r="L37" s="249" t="s">
        <v>970</v>
      </c>
      <c r="M37" s="248" t="s">
        <v>971</v>
      </c>
      <c r="N37" s="249" t="s">
        <v>972</v>
      </c>
      <c r="O37" s="249" t="s">
        <v>973</v>
      </c>
      <c r="P37" s="249" t="s">
        <v>974</v>
      </c>
      <c r="Q37" s="146"/>
      <c r="R37" s="146"/>
      <c r="S37" s="250" t="s">
        <v>47</v>
      </c>
      <c r="T37" s="251" t="str">
        <f t="shared" si="8"/>
        <v>#REF!</v>
      </c>
      <c r="U37" s="252" t="str">
        <f t="shared" si="10"/>
        <v>#REF!</v>
      </c>
      <c r="V37" s="251" t="s">
        <v>50</v>
      </c>
      <c r="W37" s="25">
        <v>2.0</v>
      </c>
      <c r="X37" s="253"/>
      <c r="Y37" s="258" t="s">
        <v>3039</v>
      </c>
      <c r="Z37" s="251"/>
      <c r="AA37" s="25">
        <v>2.0</v>
      </c>
      <c r="AB37" s="33"/>
      <c r="AC37" s="33"/>
      <c r="AE37" s="254"/>
      <c r="AF37" s="255" t="s">
        <v>51</v>
      </c>
    </row>
    <row r="38" ht="138.0" customHeight="1">
      <c r="A38" s="244" t="s">
        <v>988</v>
      </c>
      <c r="B38" s="245" t="s">
        <v>989</v>
      </c>
      <c r="C38" s="245" t="s">
        <v>990</v>
      </c>
      <c r="D38" s="246" t="s">
        <v>582</v>
      </c>
      <c r="E38" s="247">
        <v>41521.166666666664</v>
      </c>
      <c r="F38" s="247">
        <v>42195.760416666664</v>
      </c>
      <c r="G38" s="248" t="s">
        <v>35</v>
      </c>
      <c r="H38" s="248" t="s">
        <v>991</v>
      </c>
      <c r="I38" s="248" t="s">
        <v>992</v>
      </c>
      <c r="J38" s="248" t="s">
        <v>993</v>
      </c>
      <c r="K38" s="248" t="s">
        <v>994</v>
      </c>
      <c r="L38" s="249" t="s">
        <v>995</v>
      </c>
      <c r="M38" s="248" t="s">
        <v>996</v>
      </c>
      <c r="N38" s="249" t="s">
        <v>997</v>
      </c>
      <c r="O38" s="249" t="s">
        <v>998</v>
      </c>
      <c r="P38" s="249" t="s">
        <v>999</v>
      </c>
      <c r="Q38" s="146"/>
      <c r="R38" s="146"/>
      <c r="S38" s="250" t="s">
        <v>47</v>
      </c>
      <c r="T38" s="251" t="str">
        <f t="shared" si="8"/>
        <v>#REF!</v>
      </c>
      <c r="U38" s="252" t="str">
        <f t="shared" si="10"/>
        <v>#REF!</v>
      </c>
      <c r="V38" s="251" t="s">
        <v>50</v>
      </c>
      <c r="W38" s="25">
        <v>2.0</v>
      </c>
      <c r="X38" s="253"/>
      <c r="Z38" s="251"/>
      <c r="AA38" s="25">
        <v>2.0</v>
      </c>
      <c r="AB38" s="33"/>
      <c r="AC38" s="33"/>
      <c r="AE38" s="254"/>
      <c r="AF38" s="255" t="s">
        <v>51</v>
      </c>
    </row>
    <row r="39" ht="138.0" customHeight="1">
      <c r="A39" s="182" t="s">
        <v>1013</v>
      </c>
      <c r="B39" s="183" t="s">
        <v>1014</v>
      </c>
      <c r="C39" s="183" t="s">
        <v>89</v>
      </c>
      <c r="D39" s="184" t="s">
        <v>90</v>
      </c>
      <c r="E39" s="185">
        <v>41691.208333333336</v>
      </c>
      <c r="F39" s="185">
        <v>42564.775</v>
      </c>
      <c r="G39" s="186" t="s">
        <v>35</v>
      </c>
      <c r="H39" s="186" t="s">
        <v>1015</v>
      </c>
      <c r="I39" s="186" t="s">
        <v>1016</v>
      </c>
      <c r="J39" s="186" t="s">
        <v>1017</v>
      </c>
      <c r="K39" s="186" t="s">
        <v>1018</v>
      </c>
      <c r="L39" s="187" t="s">
        <v>1019</v>
      </c>
      <c r="M39" s="186" t="s">
        <v>1020</v>
      </c>
      <c r="N39" s="187" t="s">
        <v>1021</v>
      </c>
      <c r="O39" s="187" t="s">
        <v>1022</v>
      </c>
      <c r="P39" s="187" t="s">
        <v>1023</v>
      </c>
      <c r="Q39" s="238"/>
      <c r="R39" s="238"/>
      <c r="S39" s="189" t="s">
        <v>47</v>
      </c>
      <c r="T39" s="190" t="str">
        <f t="shared" si="8"/>
        <v>#REF!</v>
      </c>
      <c r="U39" s="239" t="str">
        <f t="shared" si="10"/>
        <v>#REF!</v>
      </c>
      <c r="V39" s="190" t="s">
        <v>50</v>
      </c>
      <c r="W39" s="191">
        <v>2.0</v>
      </c>
      <c r="X39" s="194"/>
      <c r="Y39" s="240"/>
      <c r="Z39" s="190"/>
      <c r="AA39" s="191">
        <v>3.0</v>
      </c>
      <c r="AB39" s="218" t="s">
        <v>3040</v>
      </c>
      <c r="AC39" s="188"/>
      <c r="AD39" s="240"/>
      <c r="AE39" s="241"/>
      <c r="AF39" s="242" t="s">
        <v>51</v>
      </c>
    </row>
    <row r="40" ht="138.0" customHeight="1">
      <c r="A40" s="244" t="s">
        <v>1035</v>
      </c>
      <c r="B40" s="245" t="s">
        <v>1036</v>
      </c>
      <c r="C40" s="245" t="s">
        <v>1037</v>
      </c>
      <c r="D40" s="246" t="s">
        <v>822</v>
      </c>
      <c r="E40" s="247">
        <v>41718.166666666664</v>
      </c>
      <c r="F40" s="247">
        <v>42606.78680555556</v>
      </c>
      <c r="G40" s="248" t="s">
        <v>35</v>
      </c>
      <c r="H40" s="248" t="s">
        <v>1038</v>
      </c>
      <c r="I40" s="248" t="s">
        <v>1039</v>
      </c>
      <c r="J40" s="248" t="s">
        <v>1040</v>
      </c>
      <c r="K40" s="248" t="s">
        <v>1041</v>
      </c>
      <c r="L40" s="249" t="s">
        <v>1042</v>
      </c>
      <c r="M40" s="248" t="s">
        <v>1043</v>
      </c>
      <c r="N40" s="249" t="s">
        <v>1044</v>
      </c>
      <c r="O40" s="249" t="s">
        <v>1045</v>
      </c>
      <c r="P40" s="249" t="s">
        <v>1046</v>
      </c>
      <c r="Q40" s="146"/>
      <c r="R40" s="146"/>
      <c r="S40" s="250" t="s">
        <v>47</v>
      </c>
      <c r="T40" s="251" t="str">
        <f t="shared" si="8"/>
        <v>#REF!</v>
      </c>
      <c r="U40" s="252" t="str">
        <f t="shared" si="10"/>
        <v>#REF!</v>
      </c>
      <c r="V40" s="251" t="s">
        <v>50</v>
      </c>
      <c r="W40" s="25">
        <v>2.0</v>
      </c>
      <c r="X40" s="253"/>
      <c r="Z40" s="251"/>
      <c r="AA40" s="25">
        <v>2.0</v>
      </c>
      <c r="AB40" s="33"/>
      <c r="AC40" s="33"/>
      <c r="AE40" s="254"/>
      <c r="AF40" s="255" t="s">
        <v>51</v>
      </c>
    </row>
    <row r="41" ht="138.0" customHeight="1">
      <c r="A41" s="182" t="s">
        <v>1060</v>
      </c>
      <c r="B41" s="183" t="s">
        <v>1061</v>
      </c>
      <c r="C41" s="183" t="s">
        <v>676</v>
      </c>
      <c r="D41" s="184" t="s">
        <v>677</v>
      </c>
      <c r="E41" s="185">
        <v>41892.166666666664</v>
      </c>
      <c r="F41" s="185">
        <v>43433.87569444445</v>
      </c>
      <c r="G41" s="186" t="s">
        <v>35</v>
      </c>
      <c r="H41" s="186" t="s">
        <v>1062</v>
      </c>
      <c r="I41" s="186" t="s">
        <v>1063</v>
      </c>
      <c r="J41" s="186" t="s">
        <v>661</v>
      </c>
      <c r="K41" s="186" t="s">
        <v>1064</v>
      </c>
      <c r="L41" s="187" t="s">
        <v>1065</v>
      </c>
      <c r="M41" s="186" t="s">
        <v>1066</v>
      </c>
      <c r="N41" s="187" t="s">
        <v>1067</v>
      </c>
      <c r="O41" s="187" t="s">
        <v>1068</v>
      </c>
      <c r="P41" s="187" t="s">
        <v>1069</v>
      </c>
      <c r="Q41" s="238"/>
      <c r="R41" s="238"/>
      <c r="S41" s="189" t="s">
        <v>47</v>
      </c>
      <c r="T41" s="190" t="str">
        <f t="shared" si="8"/>
        <v>#REF!</v>
      </c>
      <c r="U41" s="239" t="str">
        <f t="shared" si="10"/>
        <v>#REF!</v>
      </c>
      <c r="V41" s="190" t="s">
        <v>50</v>
      </c>
      <c r="W41" s="191">
        <v>1.0</v>
      </c>
      <c r="X41" s="194"/>
      <c r="Y41" s="240"/>
      <c r="Z41" s="190"/>
      <c r="AA41" s="191">
        <v>3.0</v>
      </c>
      <c r="AB41" s="218" t="s">
        <v>3041</v>
      </c>
      <c r="AC41" s="188"/>
      <c r="AD41" s="240"/>
      <c r="AE41" s="241"/>
      <c r="AF41" s="242" t="s">
        <v>51</v>
      </c>
    </row>
    <row r="42" ht="138.0" customHeight="1">
      <c r="A42" s="182" t="s">
        <v>1083</v>
      </c>
      <c r="B42" s="183" t="s">
        <v>1084</v>
      </c>
      <c r="C42" s="183" t="s">
        <v>147</v>
      </c>
      <c r="D42" s="184" t="s">
        <v>148</v>
      </c>
      <c r="E42" s="185">
        <v>42338.208333333336</v>
      </c>
      <c r="F42" s="185">
        <v>42653.75277777778</v>
      </c>
      <c r="G42" s="186" t="s">
        <v>35</v>
      </c>
      <c r="H42" s="186" t="s">
        <v>1085</v>
      </c>
      <c r="I42" s="186" t="s">
        <v>1086</v>
      </c>
      <c r="J42" s="186" t="s">
        <v>62</v>
      </c>
      <c r="K42" s="186" t="s">
        <v>1087</v>
      </c>
      <c r="L42" s="187" t="s">
        <v>1088</v>
      </c>
      <c r="M42" s="186" t="s">
        <v>1089</v>
      </c>
      <c r="N42" s="187" t="s">
        <v>1090</v>
      </c>
      <c r="O42" s="187" t="s">
        <v>1091</v>
      </c>
      <c r="P42" s="187" t="s">
        <v>1092</v>
      </c>
      <c r="Q42" s="238"/>
      <c r="R42" s="238"/>
      <c r="S42" s="189" t="s">
        <v>47</v>
      </c>
      <c r="T42" s="190" t="str">
        <f t="shared" si="8"/>
        <v>#REF!</v>
      </c>
      <c r="U42" s="239" t="str">
        <f t="shared" si="10"/>
        <v>#REF!</v>
      </c>
      <c r="V42" s="190" t="s">
        <v>50</v>
      </c>
      <c r="W42" s="191">
        <v>2.0</v>
      </c>
      <c r="X42" s="194"/>
      <c r="Y42" s="240"/>
      <c r="Z42" s="190"/>
      <c r="AA42" s="191">
        <v>4.0</v>
      </c>
      <c r="AB42" s="218" t="s">
        <v>3042</v>
      </c>
      <c r="AC42" s="188"/>
      <c r="AD42" s="240"/>
      <c r="AE42" s="241"/>
      <c r="AF42" s="242" t="s">
        <v>51</v>
      </c>
    </row>
    <row r="43" ht="138.0" customHeight="1">
      <c r="A43" s="182" t="s">
        <v>1106</v>
      </c>
      <c r="B43" s="183" t="s">
        <v>1107</v>
      </c>
      <c r="C43" s="183" t="s">
        <v>1108</v>
      </c>
      <c r="D43" s="184" t="s">
        <v>597</v>
      </c>
      <c r="E43" s="185">
        <v>42727.208333333336</v>
      </c>
      <c r="F43" s="185">
        <v>42916.75555555556</v>
      </c>
      <c r="G43" s="186" t="s">
        <v>59</v>
      </c>
      <c r="H43" s="186" t="s">
        <v>1109</v>
      </c>
      <c r="I43" s="186" t="s">
        <v>1110</v>
      </c>
      <c r="J43" s="186" t="s">
        <v>62</v>
      </c>
      <c r="K43" s="186" t="s">
        <v>1111</v>
      </c>
      <c r="L43" s="187" t="s">
        <v>1112</v>
      </c>
      <c r="M43" s="186" t="s">
        <v>1113</v>
      </c>
      <c r="N43" s="187" t="s">
        <v>1114</v>
      </c>
      <c r="O43" s="187" t="s">
        <v>1115</v>
      </c>
      <c r="P43" s="187" t="s">
        <v>1116</v>
      </c>
      <c r="Q43" s="238"/>
      <c r="R43" s="238"/>
      <c r="S43" s="189" t="s">
        <v>47</v>
      </c>
      <c r="T43" s="190" t="str">
        <f t="shared" si="8"/>
        <v>#REF!</v>
      </c>
      <c r="U43" s="239" t="str">
        <f t="shared" si="10"/>
        <v>#REF!</v>
      </c>
      <c r="V43" s="190" t="s">
        <v>50</v>
      </c>
      <c r="W43" s="191">
        <v>1.0</v>
      </c>
      <c r="X43" s="194"/>
      <c r="Y43" s="240"/>
      <c r="Z43" s="190"/>
      <c r="AA43" s="191">
        <v>2.0</v>
      </c>
      <c r="AB43" s="218" t="s">
        <v>3043</v>
      </c>
      <c r="AC43" s="188"/>
      <c r="AD43" s="240"/>
      <c r="AE43" s="241"/>
      <c r="AF43" s="242" t="s">
        <v>51</v>
      </c>
    </row>
    <row r="44" ht="138.0" customHeight="1">
      <c r="A44" s="182" t="s">
        <v>1131</v>
      </c>
      <c r="B44" s="183" t="s">
        <v>1132</v>
      </c>
      <c r="C44" s="183" t="s">
        <v>1133</v>
      </c>
      <c r="D44" s="184" t="s">
        <v>597</v>
      </c>
      <c r="E44" s="185">
        <v>42836.166666666664</v>
      </c>
      <c r="F44" s="185">
        <v>43574.65694444445</v>
      </c>
      <c r="G44" s="186" t="s">
        <v>35</v>
      </c>
      <c r="H44" s="186" t="s">
        <v>1134</v>
      </c>
      <c r="I44" s="186" t="s">
        <v>1135</v>
      </c>
      <c r="J44" s="186" t="s">
        <v>1136</v>
      </c>
      <c r="K44" s="186" t="s">
        <v>1137</v>
      </c>
      <c r="L44" s="187" t="s">
        <v>1138</v>
      </c>
      <c r="M44" s="186" t="s">
        <v>1139</v>
      </c>
      <c r="N44" s="187" t="s">
        <v>1140</v>
      </c>
      <c r="O44" s="187" t="s">
        <v>1141</v>
      </c>
      <c r="P44" s="187" t="s">
        <v>1142</v>
      </c>
      <c r="Q44" s="238"/>
      <c r="R44" s="238"/>
      <c r="S44" s="189" t="s">
        <v>47</v>
      </c>
      <c r="T44" s="190" t="str">
        <f t="shared" si="8"/>
        <v>#REF!</v>
      </c>
      <c r="U44" s="239" t="str">
        <f t="shared" si="10"/>
        <v>#REF!</v>
      </c>
      <c r="V44" s="190" t="s">
        <v>50</v>
      </c>
      <c r="W44" s="191">
        <v>1.0</v>
      </c>
      <c r="X44" s="194"/>
      <c r="Y44" s="240"/>
      <c r="Z44" s="190"/>
      <c r="AA44" s="191">
        <v>3.0</v>
      </c>
      <c r="AB44" s="218" t="s">
        <v>3044</v>
      </c>
      <c r="AC44" s="188"/>
      <c r="AD44" s="240"/>
      <c r="AE44" s="241"/>
      <c r="AF44" s="242" t="s">
        <v>51</v>
      </c>
    </row>
    <row r="45" ht="138.0" customHeight="1">
      <c r="A45" s="182" t="s">
        <v>1156</v>
      </c>
      <c r="B45" s="183" t="s">
        <v>1157</v>
      </c>
      <c r="C45" s="183" t="s">
        <v>1158</v>
      </c>
      <c r="D45" s="184" t="s">
        <v>1159</v>
      </c>
      <c r="E45" s="185">
        <v>42443.166666666664</v>
      </c>
      <c r="F45" s="185">
        <v>43439.697222222225</v>
      </c>
      <c r="G45" s="186" t="s">
        <v>35</v>
      </c>
      <c r="H45" s="186" t="s">
        <v>1160</v>
      </c>
      <c r="I45" s="186" t="s">
        <v>1161</v>
      </c>
      <c r="J45" s="186" t="s">
        <v>62</v>
      </c>
      <c r="K45" s="186" t="s">
        <v>1162</v>
      </c>
      <c r="L45" s="187" t="s">
        <v>1163</v>
      </c>
      <c r="M45" s="186" t="s">
        <v>1164</v>
      </c>
      <c r="N45" s="187" t="s">
        <v>1165</v>
      </c>
      <c r="O45" s="187" t="s">
        <v>1166</v>
      </c>
      <c r="P45" s="187" t="s">
        <v>1167</v>
      </c>
      <c r="Q45" s="238"/>
      <c r="R45" s="238"/>
      <c r="S45" s="189" t="s">
        <v>47</v>
      </c>
      <c r="T45" s="190" t="str">
        <f t="shared" si="8"/>
        <v>#REF!</v>
      </c>
      <c r="U45" s="239" t="str">
        <f t="shared" si="10"/>
        <v>#REF!</v>
      </c>
      <c r="V45" s="190" t="s">
        <v>50</v>
      </c>
      <c r="W45" s="191">
        <v>2.0</v>
      </c>
      <c r="X45" s="194"/>
      <c r="Y45" s="240"/>
      <c r="Z45" s="190"/>
      <c r="AA45" s="191">
        <v>1.0</v>
      </c>
      <c r="AB45" s="218" t="s">
        <v>3045</v>
      </c>
      <c r="AC45" s="188"/>
      <c r="AD45" s="240"/>
      <c r="AE45" s="241"/>
      <c r="AF45" s="242" t="s">
        <v>51</v>
      </c>
    </row>
    <row r="46" ht="138.0" customHeight="1">
      <c r="A46" s="244" t="s">
        <v>1180</v>
      </c>
      <c r="B46" s="245" t="s">
        <v>1181</v>
      </c>
      <c r="C46" s="245" t="s">
        <v>1182</v>
      </c>
      <c r="D46" s="246" t="s">
        <v>148</v>
      </c>
      <c r="E46" s="247">
        <v>42793.208333333336</v>
      </c>
      <c r="F46" s="247">
        <v>43666.438888888886</v>
      </c>
      <c r="G46" s="248" t="s">
        <v>35</v>
      </c>
      <c r="H46" s="248" t="s">
        <v>1183</v>
      </c>
      <c r="I46" s="248" t="s">
        <v>1184</v>
      </c>
      <c r="J46" s="248" t="s">
        <v>62</v>
      </c>
      <c r="K46" s="248" t="s">
        <v>1185</v>
      </c>
      <c r="L46" s="249" t="s">
        <v>1186</v>
      </c>
      <c r="M46" s="248" t="s">
        <v>1187</v>
      </c>
      <c r="N46" s="249" t="s">
        <v>1188</v>
      </c>
      <c r="O46" s="249" t="s">
        <v>1189</v>
      </c>
      <c r="P46" s="249" t="s">
        <v>1190</v>
      </c>
      <c r="Q46" s="146"/>
      <c r="R46" s="146"/>
      <c r="S46" s="250" t="s">
        <v>47</v>
      </c>
      <c r="T46" s="251" t="str">
        <f t="shared" si="8"/>
        <v>#REF!</v>
      </c>
      <c r="U46" s="252" t="str">
        <f t="shared" si="10"/>
        <v>#REF!</v>
      </c>
      <c r="V46" s="251" t="s">
        <v>50</v>
      </c>
      <c r="W46" s="25">
        <v>1.0</v>
      </c>
      <c r="X46" s="253"/>
      <c r="Z46" s="251"/>
      <c r="AA46" s="25">
        <v>1.0</v>
      </c>
      <c r="AB46" s="33"/>
      <c r="AC46" s="33"/>
      <c r="AE46" s="254"/>
      <c r="AF46" s="255" t="s">
        <v>51</v>
      </c>
    </row>
    <row r="47" ht="138.0" customHeight="1">
      <c r="A47" s="244" t="s">
        <v>1204</v>
      </c>
      <c r="B47" s="245" t="s">
        <v>1205</v>
      </c>
      <c r="C47" s="245" t="s">
        <v>1206</v>
      </c>
      <c r="D47" s="246" t="s">
        <v>76</v>
      </c>
      <c r="E47" s="247">
        <v>41893.166666666664</v>
      </c>
      <c r="F47" s="247">
        <v>43620.62708333333</v>
      </c>
      <c r="G47" s="248" t="s">
        <v>35</v>
      </c>
      <c r="H47" s="248" t="s">
        <v>1207</v>
      </c>
      <c r="I47" s="248" t="s">
        <v>1208</v>
      </c>
      <c r="J47" s="248" t="s">
        <v>1209</v>
      </c>
      <c r="K47" s="248" t="s">
        <v>1210</v>
      </c>
      <c r="L47" s="249" t="s">
        <v>1211</v>
      </c>
      <c r="M47" s="248" t="s">
        <v>1212</v>
      </c>
      <c r="N47" s="249" t="s">
        <v>1213</v>
      </c>
      <c r="O47" s="249" t="s">
        <v>1214</v>
      </c>
      <c r="P47" s="249" t="s">
        <v>1215</v>
      </c>
      <c r="Q47" s="146"/>
      <c r="R47" s="146"/>
      <c r="S47" s="250" t="s">
        <v>47</v>
      </c>
      <c r="T47" s="251" t="str">
        <f t="shared" si="8"/>
        <v>#REF!</v>
      </c>
      <c r="U47" s="252" t="str">
        <f t="shared" si="10"/>
        <v>#REF!</v>
      </c>
      <c r="V47" s="251" t="s">
        <v>50</v>
      </c>
      <c r="W47" s="25">
        <v>1.0</v>
      </c>
      <c r="X47" s="245" t="s">
        <v>592</v>
      </c>
      <c r="Z47" s="251"/>
      <c r="AA47" s="25">
        <v>1.0</v>
      </c>
      <c r="AB47" s="257"/>
      <c r="AC47" s="33"/>
      <c r="AE47" s="254"/>
      <c r="AF47" s="255" t="s">
        <v>51</v>
      </c>
    </row>
    <row r="48" ht="138.0" customHeight="1">
      <c r="A48" s="182" t="s">
        <v>1227</v>
      </c>
      <c r="B48" s="183" t="s">
        <v>1228</v>
      </c>
      <c r="C48" s="183" t="s">
        <v>1229</v>
      </c>
      <c r="D48" s="184" t="s">
        <v>120</v>
      </c>
      <c r="E48" s="185">
        <v>43217.166666666664</v>
      </c>
      <c r="F48" s="185">
        <v>43608.95</v>
      </c>
      <c r="G48" s="186" t="s">
        <v>59</v>
      </c>
      <c r="H48" s="186" t="s">
        <v>1230</v>
      </c>
      <c r="I48" s="186" t="s">
        <v>1231</v>
      </c>
      <c r="J48" s="186" t="s">
        <v>1232</v>
      </c>
      <c r="K48" s="186" t="s">
        <v>1233</v>
      </c>
      <c r="L48" s="187" t="s">
        <v>1234</v>
      </c>
      <c r="M48" s="186" t="s">
        <v>1235</v>
      </c>
      <c r="N48" s="187" t="s">
        <v>1236</v>
      </c>
      <c r="O48" s="187" t="s">
        <v>1237</v>
      </c>
      <c r="P48" s="243" t="s">
        <v>3046</v>
      </c>
      <c r="Q48" s="238"/>
      <c r="R48" s="238"/>
      <c r="S48" s="189" t="s">
        <v>47</v>
      </c>
      <c r="T48" s="190" t="str">
        <f t="shared" si="8"/>
        <v>#REF!</v>
      </c>
      <c r="U48" s="239" t="str">
        <f t="shared" si="10"/>
        <v>#REF!</v>
      </c>
      <c r="V48" s="190" t="s">
        <v>50</v>
      </c>
      <c r="W48" s="191">
        <v>1.0</v>
      </c>
      <c r="X48" s="183" t="s">
        <v>592</v>
      </c>
      <c r="Y48" s="240"/>
      <c r="Z48" s="190"/>
      <c r="AA48" s="191">
        <v>1.0</v>
      </c>
      <c r="AB48" s="218" t="s">
        <v>3047</v>
      </c>
      <c r="AC48" s="188"/>
      <c r="AD48" s="240"/>
      <c r="AE48" s="241"/>
      <c r="AF48" s="242" t="s">
        <v>51</v>
      </c>
    </row>
    <row r="49" hidden="1"/>
    <row r="50" ht="138.0" customHeight="1">
      <c r="A50" s="182" t="s">
        <v>1277</v>
      </c>
      <c r="B50" s="183" t="s">
        <v>1278</v>
      </c>
      <c r="C50" s="183" t="s">
        <v>1279</v>
      </c>
      <c r="D50" s="184" t="s">
        <v>597</v>
      </c>
      <c r="E50" s="185">
        <v>42150.166666666664</v>
      </c>
      <c r="F50" s="185">
        <v>43367.77777777778</v>
      </c>
      <c r="G50" s="186" t="s">
        <v>808</v>
      </c>
      <c r="H50" s="186" t="s">
        <v>1280</v>
      </c>
      <c r="I50" s="186" t="s">
        <v>1281</v>
      </c>
      <c r="J50" s="186" t="s">
        <v>1282</v>
      </c>
      <c r="K50" s="186" t="s">
        <v>1283</v>
      </c>
      <c r="L50" s="187" t="s">
        <v>1284</v>
      </c>
      <c r="M50" s="186" t="s">
        <v>1285</v>
      </c>
      <c r="N50" s="187" t="s">
        <v>1286</v>
      </c>
      <c r="O50" s="187" t="s">
        <v>1287</v>
      </c>
      <c r="P50" s="187" t="s">
        <v>1288</v>
      </c>
      <c r="Q50" s="238"/>
      <c r="R50" s="238"/>
      <c r="S50" s="189" t="s">
        <v>47</v>
      </c>
      <c r="T50" s="190" t="str">
        <f t="shared" ref="T50:T51" si="11">IFS(#REF!=#REF!,"Same Decision", TRUE, "Diff. Decisions")</f>
        <v>#REF!</v>
      </c>
      <c r="U50" s="239" t="str">
        <f t="shared" ref="U50:U51" si="12">IFS(X50=#REF!,"Same Rationale", TRUE, "Different Rationale")</f>
        <v>#REF!</v>
      </c>
      <c r="V50" s="190" t="s">
        <v>50</v>
      </c>
      <c r="W50" s="191">
        <v>3.0</v>
      </c>
      <c r="X50" s="183" t="s">
        <v>592</v>
      </c>
      <c r="Y50" s="240"/>
      <c r="Z50" s="190"/>
      <c r="AA50" s="191">
        <v>3.0</v>
      </c>
      <c r="AB50" s="218" t="s">
        <v>3048</v>
      </c>
      <c r="AC50" s="188"/>
      <c r="AD50" s="240"/>
      <c r="AE50" s="241"/>
      <c r="AF50" s="242" t="s">
        <v>51</v>
      </c>
    </row>
    <row r="51" ht="138.0" customHeight="1">
      <c r="A51" s="244" t="s">
        <v>1302</v>
      </c>
      <c r="B51" s="245" t="s">
        <v>1303</v>
      </c>
      <c r="C51" s="245" t="s">
        <v>1304</v>
      </c>
      <c r="D51" s="246" t="s">
        <v>120</v>
      </c>
      <c r="E51" s="247">
        <v>43613.166666666664</v>
      </c>
      <c r="F51" s="247">
        <v>43613.80972222222</v>
      </c>
      <c r="G51" s="248" t="s">
        <v>59</v>
      </c>
      <c r="H51" s="248" t="s">
        <v>1305</v>
      </c>
      <c r="I51" s="248" t="s">
        <v>1306</v>
      </c>
      <c r="J51" s="248" t="s">
        <v>1307</v>
      </c>
      <c r="K51" s="248" t="s">
        <v>1308</v>
      </c>
      <c r="L51" s="249" t="s">
        <v>1309</v>
      </c>
      <c r="M51" s="248" t="s">
        <v>1310</v>
      </c>
      <c r="N51" s="249" t="s">
        <v>1311</v>
      </c>
      <c r="O51" s="249" t="s">
        <v>1312</v>
      </c>
      <c r="P51" s="249" t="s">
        <v>1313</v>
      </c>
      <c r="Q51" s="146"/>
      <c r="R51" s="146"/>
      <c r="S51" s="250" t="s">
        <v>47</v>
      </c>
      <c r="T51" s="251" t="str">
        <f t="shared" si="11"/>
        <v>#REF!</v>
      </c>
      <c r="U51" s="252" t="str">
        <f t="shared" si="12"/>
        <v>#REF!</v>
      </c>
      <c r="V51" s="251" t="s">
        <v>50</v>
      </c>
      <c r="W51" s="25">
        <v>3.0</v>
      </c>
      <c r="X51" s="245"/>
      <c r="Z51" s="251"/>
      <c r="AA51" s="25">
        <v>3.0</v>
      </c>
      <c r="AB51" s="33"/>
      <c r="AC51" s="33"/>
      <c r="AE51" s="254"/>
      <c r="AF51" s="255" t="s">
        <v>51</v>
      </c>
    </row>
    <row r="53" ht="138.0" hidden="1" customHeight="1">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row>
    <row r="54" ht="138.0" hidden="1" customHeight="1">
      <c r="A54" s="182" t="s">
        <v>1377</v>
      </c>
      <c r="B54" s="183" t="s">
        <v>1378</v>
      </c>
      <c r="C54" s="183" t="s">
        <v>1379</v>
      </c>
      <c r="D54" s="184" t="s">
        <v>1380</v>
      </c>
      <c r="E54" s="185" t="s">
        <v>62</v>
      </c>
      <c r="F54" s="185">
        <v>43240.45138888889</v>
      </c>
      <c r="G54" s="186" t="s">
        <v>808</v>
      </c>
      <c r="H54" s="186" t="s">
        <v>1381</v>
      </c>
      <c r="I54" s="186" t="s">
        <v>215</v>
      </c>
      <c r="J54" s="186" t="s">
        <v>1382</v>
      </c>
      <c r="K54" s="186" t="s">
        <v>1383</v>
      </c>
      <c r="L54" s="187" t="s">
        <v>1384</v>
      </c>
      <c r="M54" s="186" t="s">
        <v>1385</v>
      </c>
      <c r="N54" s="187" t="s">
        <v>1386</v>
      </c>
      <c r="O54" s="187" t="s">
        <v>1387</v>
      </c>
      <c r="P54" s="187" t="s">
        <v>1388</v>
      </c>
      <c r="Q54" s="238"/>
      <c r="R54" s="238"/>
      <c r="S54" s="189" t="s">
        <v>47</v>
      </c>
      <c r="T54" s="190" t="str">
        <f t="shared" ref="T54:T67" si="13">IFS(#REF!=#REF!,"Same Decision", TRUE, "Diff. Decisions")</f>
        <v>#REF!</v>
      </c>
      <c r="U54" s="239" t="str">
        <f t="shared" ref="U54:U56" si="14">IFS(X54=#REF!,"Same Rationale", TRUE, "Different Rationale")</f>
        <v>#REF!</v>
      </c>
      <c r="V54" s="190" t="s">
        <v>50</v>
      </c>
      <c r="W54" s="191">
        <v>2.0</v>
      </c>
      <c r="X54" s="183" t="s">
        <v>592</v>
      </c>
      <c r="Y54" s="235" t="s">
        <v>3049</v>
      </c>
      <c r="Z54" s="190"/>
      <c r="AA54" s="191">
        <v>2.0</v>
      </c>
      <c r="AB54" s="218" t="s">
        <v>3050</v>
      </c>
      <c r="AC54" s="188"/>
      <c r="AD54" s="240"/>
      <c r="AE54" s="241"/>
      <c r="AF54" s="242" t="s">
        <v>51</v>
      </c>
    </row>
    <row r="55" ht="138.0" hidden="1" customHeight="1">
      <c r="A55" s="182" t="s">
        <v>1401</v>
      </c>
      <c r="B55" s="183" t="s">
        <v>1402</v>
      </c>
      <c r="C55" s="183" t="s">
        <v>1403</v>
      </c>
      <c r="D55" s="184" t="s">
        <v>1159</v>
      </c>
      <c r="E55" s="185" t="s">
        <v>62</v>
      </c>
      <c r="F55" s="185">
        <v>42529.58541666667</v>
      </c>
      <c r="G55" s="186" t="s">
        <v>35</v>
      </c>
      <c r="H55" s="186" t="s">
        <v>1404</v>
      </c>
      <c r="I55" s="186" t="s">
        <v>62</v>
      </c>
      <c r="J55" s="186" t="s">
        <v>1405</v>
      </c>
      <c r="K55" s="186" t="s">
        <v>1406</v>
      </c>
      <c r="L55" s="187" t="s">
        <v>1407</v>
      </c>
      <c r="M55" s="186" t="s">
        <v>62</v>
      </c>
      <c r="N55" s="187" t="s">
        <v>1408</v>
      </c>
      <c r="O55" s="187" t="s">
        <v>1409</v>
      </c>
      <c r="P55" s="187" t="s">
        <v>1410</v>
      </c>
      <c r="Q55" s="238"/>
      <c r="R55" s="238"/>
      <c r="S55" s="189" t="s">
        <v>47</v>
      </c>
      <c r="T55" s="190" t="str">
        <f t="shared" si="13"/>
        <v>#REF!</v>
      </c>
      <c r="U55" s="239" t="str">
        <f t="shared" si="14"/>
        <v>#REF!</v>
      </c>
      <c r="V55" s="190" t="s">
        <v>50</v>
      </c>
      <c r="W55" s="191">
        <v>2.0</v>
      </c>
      <c r="X55" s="183" t="s">
        <v>592</v>
      </c>
      <c r="Y55" s="240"/>
      <c r="Z55" s="190"/>
      <c r="AA55" s="191">
        <v>2.0</v>
      </c>
      <c r="AB55" s="218" t="s">
        <v>3050</v>
      </c>
      <c r="AC55" s="188"/>
      <c r="AD55" s="240"/>
      <c r="AE55" s="241"/>
      <c r="AF55" s="242" t="s">
        <v>51</v>
      </c>
    </row>
    <row r="56" ht="138.0" hidden="1" customHeight="1">
      <c r="A56" s="182" t="s">
        <v>1424</v>
      </c>
      <c r="B56" s="183" t="s">
        <v>1425</v>
      </c>
      <c r="C56" s="183" t="s">
        <v>267</v>
      </c>
      <c r="D56" s="184" t="s">
        <v>268</v>
      </c>
      <c r="E56" s="183" t="s">
        <v>62</v>
      </c>
      <c r="F56" s="185">
        <v>43146.575</v>
      </c>
      <c r="G56" s="186" t="s">
        <v>62</v>
      </c>
      <c r="H56" s="186" t="s">
        <v>1426</v>
      </c>
      <c r="I56" s="186" t="s">
        <v>1427</v>
      </c>
      <c r="J56" s="186" t="s">
        <v>1428</v>
      </c>
      <c r="K56" s="186" t="s">
        <v>1429</v>
      </c>
      <c r="L56" s="187" t="s">
        <v>1430</v>
      </c>
      <c r="M56" s="186" t="s">
        <v>1431</v>
      </c>
      <c r="N56" s="187" t="s">
        <v>1432</v>
      </c>
      <c r="O56" s="187" t="s">
        <v>1433</v>
      </c>
      <c r="P56" s="187" t="s">
        <v>1434</v>
      </c>
      <c r="Q56" s="238"/>
      <c r="R56" s="238"/>
      <c r="S56" s="189" t="s">
        <v>47</v>
      </c>
      <c r="T56" s="190" t="str">
        <f t="shared" si="13"/>
        <v>#REF!</v>
      </c>
      <c r="U56" s="239" t="str">
        <f t="shared" si="14"/>
        <v>#REF!</v>
      </c>
      <c r="V56" s="190" t="s">
        <v>50</v>
      </c>
      <c r="W56" s="191">
        <v>1.0</v>
      </c>
      <c r="X56" s="183" t="s">
        <v>592</v>
      </c>
      <c r="Y56" s="240"/>
      <c r="Z56" s="190"/>
      <c r="AA56" s="191">
        <v>3.0</v>
      </c>
      <c r="AB56" s="218" t="s">
        <v>3051</v>
      </c>
      <c r="AC56" s="188"/>
      <c r="AD56" s="240"/>
      <c r="AE56" s="241"/>
      <c r="AF56" s="242" t="s">
        <v>51</v>
      </c>
    </row>
    <row r="57" ht="138.0" hidden="1" customHeight="1">
      <c r="A57" s="182" t="s">
        <v>1448</v>
      </c>
      <c r="B57" s="183" t="s">
        <v>1449</v>
      </c>
      <c r="C57" s="183" t="s">
        <v>1450</v>
      </c>
      <c r="D57" s="184" t="s">
        <v>1451</v>
      </c>
      <c r="E57" s="185">
        <v>41843.166666666664</v>
      </c>
      <c r="F57" s="185">
        <v>42278.55</v>
      </c>
      <c r="G57" s="186" t="s">
        <v>35</v>
      </c>
      <c r="H57" s="186" t="s">
        <v>1452</v>
      </c>
      <c r="I57" s="186" t="s">
        <v>1453</v>
      </c>
      <c r="J57" s="186" t="s">
        <v>1052</v>
      </c>
      <c r="K57" s="186" t="s">
        <v>1454</v>
      </c>
      <c r="L57" s="187" t="s">
        <v>1455</v>
      </c>
      <c r="M57" s="186" t="s">
        <v>1456</v>
      </c>
      <c r="N57" s="186" t="s">
        <v>1457</v>
      </c>
      <c r="O57" s="186" t="s">
        <v>1458</v>
      </c>
      <c r="P57" s="186" t="s">
        <v>1459</v>
      </c>
      <c r="Q57" s="188"/>
      <c r="R57" s="188"/>
      <c r="S57" s="189" t="s">
        <v>47</v>
      </c>
      <c r="T57" s="190" t="str">
        <f t="shared" si="13"/>
        <v>#REF!</v>
      </c>
      <c r="U57" s="217" t="str">
        <f t="shared" ref="U57:U59" si="15">IFS(X57=AB57,"Same Rationale", TRUE, "Different Rationale")</f>
        <v>Same Rationale</v>
      </c>
      <c r="V57" s="190" t="s">
        <v>50</v>
      </c>
      <c r="W57" s="191">
        <v>1.0</v>
      </c>
      <c r="X57" s="194"/>
      <c r="Y57" s="240"/>
      <c r="Z57" s="190"/>
      <c r="AA57" s="191">
        <v>1.0</v>
      </c>
      <c r="AB57" s="194"/>
      <c r="AC57" s="194"/>
      <c r="AD57" s="241"/>
      <c r="AE57" s="195" t="str">
        <f t="shared" ref="AE57:AE60" si="16">HYPERLINK("https://docs.google.com/document/d/1SqHqXiZifDxJF3Q_hn9AHVVB6UEww_OdQXmPiKTqn1I/edit","Protocol Discussion sheet")</f>
        <v>Protocol Discussion sheet</v>
      </c>
      <c r="AF57" s="234" t="s">
        <v>51</v>
      </c>
    </row>
    <row r="58" ht="138.0" customHeight="1">
      <c r="A58" s="182" t="s">
        <v>1472</v>
      </c>
      <c r="B58" s="183" t="s">
        <v>1473</v>
      </c>
      <c r="C58" s="183" t="s">
        <v>1474</v>
      </c>
      <c r="D58" s="184" t="s">
        <v>90</v>
      </c>
      <c r="E58" s="185">
        <v>41477.166666666664</v>
      </c>
      <c r="F58" s="185">
        <v>42564.75763888889</v>
      </c>
      <c r="G58" s="186" t="s">
        <v>35</v>
      </c>
      <c r="H58" s="186" t="s">
        <v>1475</v>
      </c>
      <c r="I58" s="186" t="s">
        <v>1476</v>
      </c>
      <c r="J58" s="186" t="s">
        <v>62</v>
      </c>
      <c r="K58" s="186" t="s">
        <v>1477</v>
      </c>
      <c r="L58" s="187" t="s">
        <v>1478</v>
      </c>
      <c r="M58" s="186" t="s">
        <v>1479</v>
      </c>
      <c r="N58" s="186" t="s">
        <v>1480</v>
      </c>
      <c r="O58" s="186" t="s">
        <v>1481</v>
      </c>
      <c r="P58" s="186" t="s">
        <v>1482</v>
      </c>
      <c r="Q58" s="188"/>
      <c r="R58" s="188"/>
      <c r="S58" s="189" t="s">
        <v>47</v>
      </c>
      <c r="T58" s="190" t="str">
        <f t="shared" si="13"/>
        <v>#REF!</v>
      </c>
      <c r="U58" s="217" t="str">
        <f t="shared" si="15"/>
        <v>Different Rationale</v>
      </c>
      <c r="V58" s="190" t="s">
        <v>50</v>
      </c>
      <c r="W58" s="191">
        <v>1.0</v>
      </c>
      <c r="X58" s="194"/>
      <c r="Y58" s="240"/>
      <c r="Z58" s="190"/>
      <c r="AA58" s="191">
        <v>4.0</v>
      </c>
      <c r="AB58" s="193" t="s">
        <v>3052</v>
      </c>
      <c r="AC58" s="197"/>
      <c r="AD58" s="241"/>
      <c r="AE58" s="195" t="str">
        <f t="shared" si="16"/>
        <v>Protocol Discussion sheet</v>
      </c>
      <c r="AF58" s="234" t="s">
        <v>51</v>
      </c>
    </row>
    <row r="59" ht="138.0" customHeight="1">
      <c r="A59" s="182" t="s">
        <v>1494</v>
      </c>
      <c r="B59" s="183" t="s">
        <v>1495</v>
      </c>
      <c r="C59" s="183" t="s">
        <v>1496</v>
      </c>
      <c r="D59" s="184" t="s">
        <v>120</v>
      </c>
      <c r="E59" s="185">
        <v>42493.166666666664</v>
      </c>
      <c r="F59" s="185">
        <v>42817.64861111111</v>
      </c>
      <c r="G59" s="186" t="s">
        <v>35</v>
      </c>
      <c r="H59" s="186" t="s">
        <v>1497</v>
      </c>
      <c r="I59" s="186" t="s">
        <v>1498</v>
      </c>
      <c r="J59" s="186" t="s">
        <v>1499</v>
      </c>
      <c r="K59" s="186" t="s">
        <v>1500</v>
      </c>
      <c r="L59" s="187" t="s">
        <v>1501</v>
      </c>
      <c r="M59" s="186" t="s">
        <v>1502</v>
      </c>
      <c r="N59" s="186" t="s">
        <v>1503</v>
      </c>
      <c r="O59" s="186" t="s">
        <v>1504</v>
      </c>
      <c r="P59" s="186" t="s">
        <v>1505</v>
      </c>
      <c r="Q59" s="188"/>
      <c r="R59" s="188"/>
      <c r="S59" s="189" t="s">
        <v>47</v>
      </c>
      <c r="T59" s="190" t="str">
        <f t="shared" si="13"/>
        <v>#REF!</v>
      </c>
      <c r="U59" s="217" t="str">
        <f t="shared" si="15"/>
        <v>Different Rationale</v>
      </c>
      <c r="V59" s="190" t="s">
        <v>50</v>
      </c>
      <c r="W59" s="191">
        <v>1.0</v>
      </c>
      <c r="X59" s="194"/>
      <c r="Y59" s="240"/>
      <c r="Z59" s="190"/>
      <c r="AA59" s="191">
        <v>4.0</v>
      </c>
      <c r="AB59" s="193" t="s">
        <v>3053</v>
      </c>
      <c r="AC59" s="194"/>
      <c r="AD59" s="241"/>
      <c r="AE59" s="195" t="str">
        <f t="shared" si="16"/>
        <v>Protocol Discussion sheet</v>
      </c>
      <c r="AF59" s="234" t="s">
        <v>51</v>
      </c>
    </row>
    <row r="60" ht="138.0" hidden="1" customHeight="1">
      <c r="A60" s="182" t="s">
        <v>1518</v>
      </c>
      <c r="B60" s="183" t="s">
        <v>1519</v>
      </c>
      <c r="C60" s="183" t="s">
        <v>1520</v>
      </c>
      <c r="D60" s="184" t="s">
        <v>120</v>
      </c>
      <c r="E60" s="185">
        <v>41387.166666666664</v>
      </c>
      <c r="F60" s="185">
        <v>41666.76458333333</v>
      </c>
      <c r="G60" s="186" t="s">
        <v>35</v>
      </c>
      <c r="H60" s="186" t="s">
        <v>1521</v>
      </c>
      <c r="I60" s="186" t="s">
        <v>1522</v>
      </c>
      <c r="J60" s="186" t="s">
        <v>62</v>
      </c>
      <c r="K60" s="186" t="s">
        <v>1523</v>
      </c>
      <c r="L60" s="187" t="s">
        <v>1524</v>
      </c>
      <c r="M60" s="186" t="s">
        <v>1525</v>
      </c>
      <c r="N60" s="186" t="s">
        <v>1526</v>
      </c>
      <c r="O60" s="186" t="s">
        <v>1527</v>
      </c>
      <c r="P60" s="186" t="s">
        <v>1528</v>
      </c>
      <c r="Q60" s="188"/>
      <c r="R60" s="188"/>
      <c r="S60" s="189" t="s">
        <v>47</v>
      </c>
      <c r="T60" s="190" t="str">
        <f t="shared" si="13"/>
        <v>#REF!</v>
      </c>
      <c r="U60" s="217" t="s">
        <v>1529</v>
      </c>
      <c r="V60" s="190" t="s">
        <v>50</v>
      </c>
      <c r="W60" s="191">
        <v>3.0</v>
      </c>
      <c r="X60" s="194"/>
      <c r="Y60" s="240"/>
      <c r="Z60" s="190"/>
      <c r="AA60" s="191">
        <v>3.0</v>
      </c>
      <c r="AB60" s="194"/>
      <c r="AC60" s="194"/>
      <c r="AD60" s="241"/>
      <c r="AE60" s="195" t="str">
        <f t="shared" si="16"/>
        <v>Protocol Discussion sheet</v>
      </c>
      <c r="AF60" s="234" t="s">
        <v>51</v>
      </c>
    </row>
    <row r="61" ht="138.0" hidden="1" customHeight="1">
      <c r="A61" s="182" t="s">
        <v>1542</v>
      </c>
      <c r="B61" s="183" t="s">
        <v>1543</v>
      </c>
      <c r="C61" s="183" t="s">
        <v>1544</v>
      </c>
      <c r="D61" s="184" t="s">
        <v>120</v>
      </c>
      <c r="E61" s="185" t="s">
        <v>62</v>
      </c>
      <c r="F61" s="185">
        <v>43621.720138888886</v>
      </c>
      <c r="G61" s="186" t="s">
        <v>59</v>
      </c>
      <c r="H61" s="186" t="s">
        <v>1545</v>
      </c>
      <c r="I61" s="186" t="s">
        <v>1546</v>
      </c>
      <c r="J61" s="186" t="s">
        <v>1547</v>
      </c>
      <c r="K61" s="186" t="s">
        <v>1548</v>
      </c>
      <c r="L61" s="187" t="s">
        <v>1549</v>
      </c>
      <c r="M61" s="186" t="s">
        <v>1550</v>
      </c>
      <c r="N61" s="186" t="s">
        <v>1551</v>
      </c>
      <c r="O61" s="186" t="s">
        <v>1552</v>
      </c>
      <c r="P61" s="186" t="s">
        <v>1553</v>
      </c>
      <c r="Q61" s="188"/>
      <c r="R61" s="188"/>
      <c r="S61" s="189" t="s">
        <v>47</v>
      </c>
      <c r="T61" s="190" t="str">
        <f t="shared" si="13"/>
        <v>#REF!</v>
      </c>
      <c r="U61" s="217" t="str">
        <f t="shared" ref="U61:U67" si="17">IFS(X61=AB61,"Same Rationale", TRUE, "Different Rationale")</f>
        <v>Different Rationale</v>
      </c>
      <c r="V61" s="190" t="s">
        <v>50</v>
      </c>
      <c r="W61" s="191">
        <v>2.0</v>
      </c>
      <c r="X61" s="183" t="s">
        <v>592</v>
      </c>
      <c r="Y61" s="240"/>
      <c r="Z61" s="190"/>
      <c r="AA61" s="191">
        <v>3.0</v>
      </c>
      <c r="AB61" s="194"/>
      <c r="AC61" s="194"/>
      <c r="AD61" s="241"/>
      <c r="AE61" s="195" t="str">
        <f t="shared" ref="AE61:AE66" si="18">HYPERLINK("https://docs.google.com/document/d/1irupaMaqNofvPKuZ5tOdJEK468Js5DCkevhMNBv_Ixo/edit#","Sarah's Review Doc.")</f>
        <v>Sarah's Review Doc.</v>
      </c>
      <c r="AF61" s="234" t="s">
        <v>51</v>
      </c>
    </row>
    <row r="62" ht="138.0" hidden="1" customHeight="1">
      <c r="A62" s="182" t="s">
        <v>1567</v>
      </c>
      <c r="B62" s="183" t="s">
        <v>1568</v>
      </c>
      <c r="C62" s="183" t="s">
        <v>1569</v>
      </c>
      <c r="D62" s="184" t="s">
        <v>174</v>
      </c>
      <c r="E62" s="185">
        <v>41691.208333333336</v>
      </c>
      <c r="F62" s="185">
        <v>43243.58888888889</v>
      </c>
      <c r="G62" s="186" t="s">
        <v>59</v>
      </c>
      <c r="H62" s="186" t="s">
        <v>1570</v>
      </c>
      <c r="I62" s="186" t="s">
        <v>1571</v>
      </c>
      <c r="J62" s="186" t="s">
        <v>37</v>
      </c>
      <c r="K62" s="186" t="s">
        <v>1572</v>
      </c>
      <c r="L62" s="187" t="s">
        <v>1573</v>
      </c>
      <c r="M62" s="186" t="s">
        <v>1574</v>
      </c>
      <c r="N62" s="186" t="s">
        <v>1575</v>
      </c>
      <c r="O62" s="186" t="s">
        <v>1576</v>
      </c>
      <c r="P62" s="198" t="s">
        <v>3054</v>
      </c>
      <c r="Q62" s="188"/>
      <c r="R62" s="188"/>
      <c r="S62" s="189" t="s">
        <v>47</v>
      </c>
      <c r="T62" s="190" t="str">
        <f t="shared" si="13"/>
        <v>#REF!</v>
      </c>
      <c r="U62" s="217" t="str">
        <f t="shared" si="17"/>
        <v>Different Rationale</v>
      </c>
      <c r="V62" s="190" t="s">
        <v>50</v>
      </c>
      <c r="W62" s="191">
        <v>2.0</v>
      </c>
      <c r="X62" s="183" t="s">
        <v>592</v>
      </c>
      <c r="Y62" s="240"/>
      <c r="Z62" s="190"/>
      <c r="AA62" s="191">
        <v>3.0</v>
      </c>
      <c r="AB62" s="194"/>
      <c r="AC62" s="197"/>
      <c r="AD62" s="241"/>
      <c r="AE62" s="195" t="str">
        <f t="shared" si="18"/>
        <v>Sarah's Review Doc.</v>
      </c>
      <c r="AF62" s="234" t="s">
        <v>51</v>
      </c>
    </row>
    <row r="63" ht="138.0" hidden="1" customHeight="1">
      <c r="A63" s="182" t="s">
        <v>1592</v>
      </c>
      <c r="B63" s="183" t="s">
        <v>1593</v>
      </c>
      <c r="C63" s="183" t="s">
        <v>1594</v>
      </c>
      <c r="D63" s="184" t="s">
        <v>1595</v>
      </c>
      <c r="E63" s="185">
        <v>42762.208333333336</v>
      </c>
      <c r="F63" s="185">
        <v>43579.614583333336</v>
      </c>
      <c r="G63" s="186" t="s">
        <v>35</v>
      </c>
      <c r="H63" s="186" t="s">
        <v>1596</v>
      </c>
      <c r="I63" s="186" t="s">
        <v>1597</v>
      </c>
      <c r="J63" s="186" t="s">
        <v>1598</v>
      </c>
      <c r="K63" s="186" t="s">
        <v>1599</v>
      </c>
      <c r="L63" s="187" t="s">
        <v>1600</v>
      </c>
      <c r="M63" s="186" t="s">
        <v>1601</v>
      </c>
      <c r="N63" s="186" t="s">
        <v>1602</v>
      </c>
      <c r="O63" s="186" t="s">
        <v>1603</v>
      </c>
      <c r="P63" s="186" t="s">
        <v>1604</v>
      </c>
      <c r="Q63" s="188"/>
      <c r="R63" s="188"/>
      <c r="S63" s="189" t="s">
        <v>47</v>
      </c>
      <c r="T63" s="190" t="str">
        <f t="shared" si="13"/>
        <v>#REF!</v>
      </c>
      <c r="U63" s="217" t="str">
        <f t="shared" si="17"/>
        <v>Different Rationale</v>
      </c>
      <c r="V63" s="190" t="s">
        <v>50</v>
      </c>
      <c r="W63" s="191">
        <v>2.0</v>
      </c>
      <c r="X63" s="183" t="s">
        <v>69</v>
      </c>
      <c r="Y63" s="235" t="s">
        <v>3055</v>
      </c>
      <c r="Z63" s="190"/>
      <c r="AA63" s="191">
        <v>3.0</v>
      </c>
      <c r="AB63" s="194"/>
      <c r="AC63" s="197"/>
      <c r="AD63" s="241"/>
      <c r="AE63" s="195" t="str">
        <f t="shared" si="18"/>
        <v>Sarah's Review Doc.</v>
      </c>
      <c r="AF63" s="234" t="s">
        <v>51</v>
      </c>
    </row>
    <row r="64" ht="138.0" hidden="1" customHeight="1">
      <c r="A64" s="182" t="s">
        <v>1618</v>
      </c>
      <c r="B64" s="183" t="s">
        <v>1619</v>
      </c>
      <c r="C64" s="183" t="s">
        <v>1620</v>
      </c>
      <c r="D64" s="184" t="s">
        <v>201</v>
      </c>
      <c r="E64" s="185">
        <v>41987.208333333336</v>
      </c>
      <c r="F64" s="185">
        <v>42632.83263888889</v>
      </c>
      <c r="G64" s="186" t="s">
        <v>35</v>
      </c>
      <c r="H64" s="186" t="s">
        <v>1621</v>
      </c>
      <c r="I64" s="186" t="s">
        <v>1622</v>
      </c>
      <c r="J64" s="186" t="s">
        <v>62</v>
      </c>
      <c r="K64" s="186" t="s">
        <v>1623</v>
      </c>
      <c r="L64" s="187" t="s">
        <v>1624</v>
      </c>
      <c r="M64" s="186" t="s">
        <v>1625</v>
      </c>
      <c r="N64" s="186" t="s">
        <v>1052</v>
      </c>
      <c r="O64" s="186" t="s">
        <v>1626</v>
      </c>
      <c r="P64" s="186" t="s">
        <v>1627</v>
      </c>
      <c r="Q64" s="188"/>
      <c r="R64" s="188"/>
      <c r="S64" s="189" t="s">
        <v>47</v>
      </c>
      <c r="T64" s="190" t="str">
        <f t="shared" si="13"/>
        <v>#REF!</v>
      </c>
      <c r="U64" s="217" t="str">
        <f t="shared" si="17"/>
        <v>Different Rationale</v>
      </c>
      <c r="V64" s="190" t="s">
        <v>50</v>
      </c>
      <c r="W64" s="191">
        <v>1.0</v>
      </c>
      <c r="X64" s="183" t="s">
        <v>99</v>
      </c>
      <c r="Y64" s="240"/>
      <c r="Z64" s="190"/>
      <c r="AA64" s="191">
        <v>4.0</v>
      </c>
      <c r="AB64" s="193" t="s">
        <v>3056</v>
      </c>
      <c r="AC64" s="197"/>
      <c r="AD64" s="241"/>
      <c r="AE64" s="195" t="str">
        <f t="shared" si="18"/>
        <v>Sarah's Review Doc.</v>
      </c>
      <c r="AF64" s="234" t="s">
        <v>51</v>
      </c>
    </row>
    <row r="65" ht="138.0" hidden="1" customHeight="1">
      <c r="A65" s="182" t="s">
        <v>1642</v>
      </c>
      <c r="B65" s="183" t="s">
        <v>1643</v>
      </c>
      <c r="C65" s="183" t="s">
        <v>328</v>
      </c>
      <c r="D65" s="184" t="s">
        <v>90</v>
      </c>
      <c r="E65" s="185" t="s">
        <v>62</v>
      </c>
      <c r="F65" s="185">
        <v>43588.87847222222</v>
      </c>
      <c r="G65" s="186" t="s">
        <v>62</v>
      </c>
      <c r="H65" s="186" t="s">
        <v>1644</v>
      </c>
      <c r="I65" s="186" t="s">
        <v>1645</v>
      </c>
      <c r="J65" s="186" t="s">
        <v>1646</v>
      </c>
      <c r="K65" s="198" t="s">
        <v>3057</v>
      </c>
      <c r="L65" s="187" t="s">
        <v>1648</v>
      </c>
      <c r="M65" s="186" t="s">
        <v>1649</v>
      </c>
      <c r="N65" s="198">
        <v>0.0</v>
      </c>
      <c r="O65" s="186" t="s">
        <v>1651</v>
      </c>
      <c r="P65" s="198" t="s">
        <v>3058</v>
      </c>
      <c r="Q65" s="188"/>
      <c r="R65" s="188"/>
      <c r="S65" s="189" t="s">
        <v>47</v>
      </c>
      <c r="T65" s="190" t="str">
        <f t="shared" si="13"/>
        <v>#REF!</v>
      </c>
      <c r="U65" s="217" t="str">
        <f t="shared" si="17"/>
        <v>Different Rationale</v>
      </c>
      <c r="V65" s="190" t="s">
        <v>50</v>
      </c>
      <c r="W65" s="191">
        <v>1.0</v>
      </c>
      <c r="X65" s="183"/>
      <c r="Y65" s="240"/>
      <c r="Z65" s="190"/>
      <c r="AA65" s="191">
        <v>3.0</v>
      </c>
      <c r="AB65" s="193" t="s">
        <v>3059</v>
      </c>
      <c r="AC65" s="197"/>
      <c r="AD65" s="241"/>
      <c r="AE65" s="195" t="str">
        <f t="shared" si="18"/>
        <v>Sarah's Review Doc.</v>
      </c>
      <c r="AF65" s="234" t="s">
        <v>51</v>
      </c>
    </row>
    <row r="66" ht="138.0" hidden="1" customHeight="1">
      <c r="A66" s="182" t="s">
        <v>1666</v>
      </c>
      <c r="B66" s="183" t="s">
        <v>1667</v>
      </c>
      <c r="C66" s="183" t="s">
        <v>1668</v>
      </c>
      <c r="D66" s="184" t="s">
        <v>120</v>
      </c>
      <c r="E66" s="185">
        <v>41387.166666666664</v>
      </c>
      <c r="F66" s="185">
        <v>42564.763194444444</v>
      </c>
      <c r="G66" s="186" t="s">
        <v>35</v>
      </c>
      <c r="H66" s="186" t="s">
        <v>1669</v>
      </c>
      <c r="I66" s="186" t="s">
        <v>1670</v>
      </c>
      <c r="J66" s="186" t="s">
        <v>1671</v>
      </c>
      <c r="K66" s="186" t="s">
        <v>1672</v>
      </c>
      <c r="L66" s="187" t="s">
        <v>1673</v>
      </c>
      <c r="M66" s="186" t="s">
        <v>1674</v>
      </c>
      <c r="N66" s="186" t="s">
        <v>1675</v>
      </c>
      <c r="O66" s="186" t="s">
        <v>1676</v>
      </c>
      <c r="P66" s="186" t="s">
        <v>1677</v>
      </c>
      <c r="Q66" s="188"/>
      <c r="R66" s="188"/>
      <c r="S66" s="189" t="s">
        <v>47</v>
      </c>
      <c r="T66" s="190" t="str">
        <f t="shared" si="13"/>
        <v>#REF!</v>
      </c>
      <c r="U66" s="217" t="str">
        <f t="shared" si="17"/>
        <v>Same Rationale</v>
      </c>
      <c r="V66" s="190" t="s">
        <v>50</v>
      </c>
      <c r="W66" s="191">
        <v>1.0</v>
      </c>
      <c r="X66" s="183"/>
      <c r="Y66" s="240"/>
      <c r="Z66" s="190"/>
      <c r="AA66" s="191">
        <v>3.0</v>
      </c>
      <c r="AB66" s="194"/>
      <c r="AC66" s="194"/>
      <c r="AD66" s="241"/>
      <c r="AE66" s="195" t="str">
        <f t="shared" si="18"/>
        <v>Sarah's Review Doc.</v>
      </c>
      <c r="AF66" s="234" t="s">
        <v>51</v>
      </c>
    </row>
    <row r="67" ht="138.0" hidden="1" customHeight="1">
      <c r="A67" s="182" t="s">
        <v>1691</v>
      </c>
      <c r="B67" s="183" t="s">
        <v>1692</v>
      </c>
      <c r="C67" s="183" t="s">
        <v>147</v>
      </c>
      <c r="D67" s="184" t="s">
        <v>148</v>
      </c>
      <c r="E67" s="185">
        <v>42173.166666666664</v>
      </c>
      <c r="F67" s="185">
        <v>43179.620833333334</v>
      </c>
      <c r="G67" s="186" t="s">
        <v>35</v>
      </c>
      <c r="H67" s="186" t="s">
        <v>1693</v>
      </c>
      <c r="I67" s="186" t="s">
        <v>1694</v>
      </c>
      <c r="J67" s="186" t="s">
        <v>62</v>
      </c>
      <c r="K67" s="186" t="s">
        <v>1695</v>
      </c>
      <c r="L67" s="187" t="s">
        <v>1696</v>
      </c>
      <c r="M67" s="186" t="s">
        <v>1697</v>
      </c>
      <c r="N67" s="186" t="s">
        <v>1698</v>
      </c>
      <c r="O67" s="186" t="s">
        <v>1699</v>
      </c>
      <c r="P67" s="186" t="s">
        <v>1700</v>
      </c>
      <c r="Q67" s="188"/>
      <c r="R67" s="188"/>
      <c r="S67" s="189" t="s">
        <v>47</v>
      </c>
      <c r="T67" s="190" t="str">
        <f t="shared" si="13"/>
        <v>#REF!</v>
      </c>
      <c r="U67" s="217" t="str">
        <f t="shared" si="17"/>
        <v>Different Rationale</v>
      </c>
      <c r="V67" s="212" t="s">
        <v>50</v>
      </c>
      <c r="W67" s="191">
        <v>2.0</v>
      </c>
      <c r="X67" s="194"/>
      <c r="Y67" s="240"/>
      <c r="Z67" s="190"/>
      <c r="AA67" s="191">
        <v>3.0</v>
      </c>
      <c r="AB67" s="193" t="s">
        <v>3060</v>
      </c>
      <c r="AC67" s="194"/>
      <c r="AD67" s="241"/>
      <c r="AE67" s="195" t="str">
        <f>HYPERLINK("https://docs.google.com/document/d/1SqHqXiZifDxJF3Q_hn9AHVVB6UEww_OdQXmPiKTqn1I/edit","Protocol Discussion sheet")</f>
        <v>Protocol Discussion sheet</v>
      </c>
      <c r="AF67" s="234" t="s">
        <v>51</v>
      </c>
    </row>
    <row r="68" ht="138.0" hidden="1" customHeight="1">
      <c r="A68" s="190" t="s">
        <v>2944</v>
      </c>
      <c r="B68" s="183" t="s">
        <v>2945</v>
      </c>
      <c r="C68" s="259" t="s">
        <v>2946</v>
      </c>
      <c r="D68" s="260" t="s">
        <v>120</v>
      </c>
      <c r="E68" s="261">
        <v>42689.208333333336</v>
      </c>
      <c r="F68" s="261">
        <v>43369.779861111114</v>
      </c>
      <c r="G68" s="259" t="s">
        <v>59</v>
      </c>
      <c r="H68" s="259" t="s">
        <v>2947</v>
      </c>
      <c r="I68" s="259" t="s">
        <v>2948</v>
      </c>
      <c r="J68" s="259" t="s">
        <v>2949</v>
      </c>
      <c r="K68" s="259" t="s">
        <v>2950</v>
      </c>
      <c r="L68" s="259" t="s">
        <v>2951</v>
      </c>
      <c r="M68" s="259" t="s">
        <v>2952</v>
      </c>
      <c r="N68" s="259" t="s">
        <v>2953</v>
      </c>
      <c r="O68" s="259" t="s">
        <v>2954</v>
      </c>
      <c r="P68" s="259" t="s">
        <v>2955</v>
      </c>
      <c r="Q68" s="185" t="s">
        <v>2956</v>
      </c>
      <c r="R68" s="185" t="s">
        <v>2427</v>
      </c>
      <c r="S68" s="189" t="s">
        <v>47</v>
      </c>
      <c r="T68" s="190" t="str">
        <f>IFS('New classes(1-5) Emily'!Y85='New classes(1-5) Emily'!AB85,"Same Decision", TRUE, "Diff. Decisions")</f>
        <v>Same Decision</v>
      </c>
      <c r="U68" s="239" t="str">
        <f>IFS('New classes(1-5) Emily'!Z85=#REF!,"Same Rationale", TRUE, "Different Rationale")</f>
        <v>#REF!</v>
      </c>
      <c r="V68" s="262"/>
      <c r="W68" s="191">
        <v>2.0</v>
      </c>
      <c r="X68" s="194"/>
      <c r="Y68" s="190"/>
      <c r="Z68" s="190"/>
      <c r="AA68" s="191">
        <v>3.0</v>
      </c>
      <c r="AB68" s="193" t="s">
        <v>3061</v>
      </c>
      <c r="AC68" s="194"/>
      <c r="AD68" s="195" t="str">
        <f>HYPERLINK("https://docs.google.com/document/d/1vgJGancMRWOC5fpG_XZKlmvZ036cG_5jw0TJteY-90E/edit","Brian's Review Sheet")</f>
        <v>Brian's Review Sheet</v>
      </c>
      <c r="AE68" s="196"/>
      <c r="AF68" s="240"/>
    </row>
    <row r="69" ht="138.0" customHeight="1">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row>
    <row r="70" ht="138.0" customHeight="1"/>
    <row r="71" ht="138.0" hidden="1" customHeight="1">
      <c r="A71" s="13" t="s">
        <v>2983</v>
      </c>
      <c r="B71" s="14" t="s">
        <v>2984</v>
      </c>
      <c r="C71" s="15" t="s">
        <v>2985</v>
      </c>
      <c r="D71" s="16" t="s">
        <v>90</v>
      </c>
      <c r="E71" s="17">
        <v>42018.208333333336</v>
      </c>
      <c r="F71" s="17">
        <v>43115.47222222222</v>
      </c>
      <c r="G71" s="15" t="s">
        <v>59</v>
      </c>
      <c r="H71" s="15" t="s">
        <v>2986</v>
      </c>
      <c r="I71" s="15" t="s">
        <v>2987</v>
      </c>
      <c r="J71" s="15" t="s">
        <v>2988</v>
      </c>
      <c r="K71" s="15" t="s">
        <v>2989</v>
      </c>
      <c r="L71" s="15" t="s">
        <v>2990</v>
      </c>
      <c r="M71" s="15" t="s">
        <v>2991</v>
      </c>
      <c r="N71" s="15" t="s">
        <v>2992</v>
      </c>
      <c r="O71" s="15" t="s">
        <v>2993</v>
      </c>
      <c r="P71" s="15" t="s">
        <v>2994</v>
      </c>
      <c r="Q71" s="18" t="s">
        <v>2995</v>
      </c>
      <c r="R71" s="18" t="s">
        <v>144</v>
      </c>
      <c r="S71" s="19" t="s">
        <v>47</v>
      </c>
      <c r="T71" s="26" t="str">
        <f>IFS(W71=Z71,"Same Decision", TRUE, "Diff. Decisions")</f>
        <v>Diff. Decisions</v>
      </c>
      <c r="U71" s="38" t="str">
        <f>IFS(X71=AA71,"Same Rationale", TRUE, "Different Rationale")</f>
        <v>Different Rationale</v>
      </c>
      <c r="V71" s="41"/>
      <c r="W71" s="25">
        <v>2.0</v>
      </c>
      <c r="X71" s="24"/>
      <c r="Y71" s="22"/>
      <c r="Z71" s="22"/>
      <c r="AA71" s="25">
        <v>3.0</v>
      </c>
      <c r="AB71" s="263"/>
      <c r="AC71" s="24"/>
      <c r="AD71" s="144" t="str">
        <f>HYPERLINK("https://docs.google.com/document/d/1vgJGancMRWOC5fpG_XZKlmvZ036cG_5jw0TJteY-90E/edit","Brian's Review Sheet")</f>
        <v>Brian's Review Sheet</v>
      </c>
      <c r="AE71" s="37"/>
    </row>
    <row r="72" ht="138.0" hidden="1" customHeight="1">
      <c r="A72" s="108" t="s">
        <v>1869</v>
      </c>
      <c r="B72" s="43" t="s">
        <v>1870</v>
      </c>
      <c r="C72" s="43" t="s">
        <v>1871</v>
      </c>
      <c r="D72" s="109" t="s">
        <v>120</v>
      </c>
      <c r="E72" s="48" t="s">
        <v>62</v>
      </c>
      <c r="F72" s="48">
        <v>43620.91111111111</v>
      </c>
      <c r="G72" s="43" t="s">
        <v>59</v>
      </c>
      <c r="H72" s="43" t="s">
        <v>1872</v>
      </c>
      <c r="I72" s="43" t="s">
        <v>1873</v>
      </c>
      <c r="J72" s="43" t="s">
        <v>1874</v>
      </c>
      <c r="K72" s="43" t="s">
        <v>1870</v>
      </c>
      <c r="L72" s="110" t="s">
        <v>1875</v>
      </c>
      <c r="M72" s="43" t="s">
        <v>1876</v>
      </c>
      <c r="N72" s="43" t="s">
        <v>1877</v>
      </c>
      <c r="O72" s="43" t="s">
        <v>1878</v>
      </c>
      <c r="P72" s="43" t="s">
        <v>1879</v>
      </c>
      <c r="Q72" s="43" t="s">
        <v>1880</v>
      </c>
      <c r="R72" s="43" t="s">
        <v>115</v>
      </c>
      <c r="S72" s="111"/>
      <c r="T72" s="56" t="str">
        <f t="shared" ref="T72:T80" si="19">IFS(W72=AA72,"Same Decision", TRUE, "Diff. Decisions")</f>
        <v>Diff. Decisions</v>
      </c>
      <c r="U72" s="57" t="str">
        <f t="shared" ref="U72:U80" si="20">IFS(X72=AB72,"Same Rationale", TRUE, "Different Rationale")</f>
        <v>Different Rationale</v>
      </c>
      <c r="V72" s="112" t="s">
        <v>524</v>
      </c>
      <c r="W72" s="25">
        <v>4.0</v>
      </c>
      <c r="X72" s="43" t="s">
        <v>72</v>
      </c>
      <c r="Y72" s="41"/>
      <c r="Z72" s="52" t="s">
        <v>50</v>
      </c>
      <c r="AA72" s="25">
        <v>3.0</v>
      </c>
      <c r="AB72" s="54"/>
      <c r="AC72" s="24"/>
      <c r="AD72" s="55" t="str">
        <f>HYPERLINK("https://docs.google.com/document/d/1pSRoyrB8sXgVlZOkaxEcpRW3vl7yKjVe_ZJIhI7GlCg/edit","Emily's Protocol Word Doc")</f>
        <v>Emily's Protocol Word Doc</v>
      </c>
      <c r="AE72" s="96"/>
    </row>
    <row r="73" ht="138.0" hidden="1" customHeight="1">
      <c r="A73" s="13" t="s">
        <v>1881</v>
      </c>
      <c r="B73" s="14" t="s">
        <v>1882</v>
      </c>
      <c r="C73" s="15" t="s">
        <v>1883</v>
      </c>
      <c r="D73" s="16" t="s">
        <v>1884</v>
      </c>
      <c r="E73" s="17">
        <v>41414.166666666664</v>
      </c>
      <c r="F73" s="17">
        <v>42564.75</v>
      </c>
      <c r="G73" s="15" t="s">
        <v>35</v>
      </c>
      <c r="H73" s="15" t="s">
        <v>1885</v>
      </c>
      <c r="I73" s="15" t="s">
        <v>979</v>
      </c>
      <c r="J73" s="15" t="s">
        <v>1886</v>
      </c>
      <c r="K73" s="15" t="s">
        <v>1887</v>
      </c>
      <c r="L73" s="15" t="s">
        <v>1888</v>
      </c>
      <c r="M73" s="15" t="s">
        <v>1889</v>
      </c>
      <c r="N73" s="15" t="s">
        <v>1890</v>
      </c>
      <c r="O73" s="15" t="s">
        <v>1891</v>
      </c>
      <c r="P73" s="15" t="s">
        <v>1892</v>
      </c>
      <c r="Q73" s="18" t="s">
        <v>1893</v>
      </c>
      <c r="R73" s="18" t="s">
        <v>1894</v>
      </c>
      <c r="S73" s="19" t="s">
        <v>47</v>
      </c>
      <c r="T73" s="20" t="str">
        <f t="shared" si="19"/>
        <v>Diff. Decisions</v>
      </c>
      <c r="U73" s="34" t="str">
        <f t="shared" si="20"/>
        <v>Same Rationale</v>
      </c>
      <c r="V73" s="22" t="s">
        <v>50</v>
      </c>
      <c r="W73" s="25">
        <v>2.0</v>
      </c>
      <c r="X73" s="24"/>
      <c r="Y73" s="41"/>
      <c r="Z73" s="26" t="s">
        <v>53</v>
      </c>
      <c r="AA73" s="25">
        <v>1.0</v>
      </c>
      <c r="AB73" s="24"/>
      <c r="AC73" s="24"/>
      <c r="AD73" s="28" t="str">
        <f t="shared" ref="AD73:AD80" si="21">HYPERLINK("https://docs.google.com/document/d/1vgJGancMRWOC5fpG_XZKlmvZ036cG_5jw0TJteY-90E/edit","Brian's Review Sheet")</f>
        <v>Brian's Review Sheet</v>
      </c>
      <c r="AE73" s="96"/>
    </row>
    <row r="74" ht="138.0" hidden="1" customHeight="1">
      <c r="A74" s="13" t="s">
        <v>1895</v>
      </c>
      <c r="B74" s="14" t="s">
        <v>1896</v>
      </c>
      <c r="C74" s="15" t="s">
        <v>1897</v>
      </c>
      <c r="D74" s="16" t="s">
        <v>148</v>
      </c>
      <c r="E74" s="17">
        <v>41499.166666666664</v>
      </c>
      <c r="F74" s="17">
        <v>43688.438888888886</v>
      </c>
      <c r="G74" s="15" t="s">
        <v>35</v>
      </c>
      <c r="H74" s="15" t="s">
        <v>1898</v>
      </c>
      <c r="I74" s="15" t="s">
        <v>1899</v>
      </c>
      <c r="J74" s="15" t="s">
        <v>1900</v>
      </c>
      <c r="K74" s="15" t="s">
        <v>1901</v>
      </c>
      <c r="L74" s="15" t="s">
        <v>1902</v>
      </c>
      <c r="M74" s="15" t="s">
        <v>1903</v>
      </c>
      <c r="N74" s="15" t="s">
        <v>1904</v>
      </c>
      <c r="O74" s="159" t="s">
        <v>3062</v>
      </c>
      <c r="P74" s="15" t="s">
        <v>1906</v>
      </c>
      <c r="Q74" s="18" t="s">
        <v>1907</v>
      </c>
      <c r="R74" s="18" t="s">
        <v>635</v>
      </c>
      <c r="S74" s="19" t="s">
        <v>47</v>
      </c>
      <c r="T74" s="20" t="str">
        <f t="shared" si="19"/>
        <v>Diff. Decisions</v>
      </c>
      <c r="U74" s="34" t="str">
        <f t="shared" si="20"/>
        <v>Different Rationale</v>
      </c>
      <c r="V74" s="22" t="s">
        <v>50</v>
      </c>
      <c r="W74" s="25">
        <v>1.0</v>
      </c>
      <c r="X74" s="24"/>
      <c r="Y74" s="264" t="s">
        <v>3063</v>
      </c>
      <c r="Z74" s="26" t="s">
        <v>53</v>
      </c>
      <c r="AA74" s="25">
        <v>4.0</v>
      </c>
      <c r="AB74" s="265" t="s">
        <v>3064</v>
      </c>
      <c r="AC74" s="24"/>
      <c r="AD74" s="28" t="str">
        <f t="shared" si="21"/>
        <v>Brian's Review Sheet</v>
      </c>
      <c r="AE74" s="96"/>
    </row>
    <row r="75" ht="138.0" hidden="1" customHeight="1">
      <c r="A75" s="13" t="s">
        <v>1908</v>
      </c>
      <c r="B75" s="14" t="s">
        <v>1909</v>
      </c>
      <c r="C75" s="15" t="s">
        <v>1910</v>
      </c>
      <c r="D75" s="16" t="s">
        <v>1911</v>
      </c>
      <c r="E75" s="17">
        <v>41493.166666666664</v>
      </c>
      <c r="F75" s="17">
        <v>41709.754166666666</v>
      </c>
      <c r="G75" s="15" t="s">
        <v>35</v>
      </c>
      <c r="H75" s="15" t="s">
        <v>37</v>
      </c>
      <c r="I75" s="15" t="s">
        <v>1912</v>
      </c>
      <c r="J75" s="15" t="s">
        <v>62</v>
      </c>
      <c r="K75" s="15" t="s">
        <v>1913</v>
      </c>
      <c r="L75" s="15" t="s">
        <v>1914</v>
      </c>
      <c r="M75" s="15" t="s">
        <v>1915</v>
      </c>
      <c r="N75" s="15" t="s">
        <v>1916</v>
      </c>
      <c r="O75" s="15" t="s">
        <v>1917</v>
      </c>
      <c r="P75" s="159" t="s">
        <v>3065</v>
      </c>
      <c r="Q75" s="18" t="s">
        <v>1919</v>
      </c>
      <c r="R75" s="18" t="s">
        <v>371</v>
      </c>
      <c r="S75" s="19" t="s">
        <v>47</v>
      </c>
      <c r="T75" s="20" t="str">
        <f t="shared" si="19"/>
        <v>Diff. Decisions</v>
      </c>
      <c r="U75" s="34" t="str">
        <f t="shared" si="20"/>
        <v>Same Rationale</v>
      </c>
      <c r="V75" s="22" t="s">
        <v>50</v>
      </c>
      <c r="W75" s="25">
        <v>2.0</v>
      </c>
      <c r="X75" s="24"/>
      <c r="Y75" s="41"/>
      <c r="Z75" s="26" t="s">
        <v>53</v>
      </c>
      <c r="AA75" s="25">
        <v>3.0</v>
      </c>
      <c r="AB75" s="24"/>
      <c r="AC75" s="24"/>
      <c r="AD75" s="28" t="str">
        <f t="shared" si="21"/>
        <v>Brian's Review Sheet</v>
      </c>
      <c r="AE75" s="96"/>
      <c r="AF75" s="96"/>
    </row>
    <row r="76" ht="138.0" hidden="1" customHeight="1">
      <c r="A76" s="13" t="s">
        <v>1920</v>
      </c>
      <c r="B76" s="14" t="s">
        <v>1921</v>
      </c>
      <c r="C76" s="15" t="s">
        <v>846</v>
      </c>
      <c r="D76" s="16" t="s">
        <v>148</v>
      </c>
      <c r="E76" s="17">
        <v>41533.166666666664</v>
      </c>
      <c r="F76" s="17">
        <v>42564.76666666667</v>
      </c>
      <c r="G76" s="15" t="s">
        <v>35</v>
      </c>
      <c r="H76" s="15" t="s">
        <v>1922</v>
      </c>
      <c r="I76" s="15" t="s">
        <v>1923</v>
      </c>
      <c r="J76" s="15" t="s">
        <v>62</v>
      </c>
      <c r="K76" s="15" t="s">
        <v>1924</v>
      </c>
      <c r="L76" s="15" t="s">
        <v>1925</v>
      </c>
      <c r="M76" s="15" t="s">
        <v>1926</v>
      </c>
      <c r="N76" s="15" t="s">
        <v>1927</v>
      </c>
      <c r="O76" s="15" t="s">
        <v>1928</v>
      </c>
      <c r="P76" s="159" t="s">
        <v>3066</v>
      </c>
      <c r="Q76" s="18" t="s">
        <v>1930</v>
      </c>
      <c r="R76" s="18" t="s">
        <v>1931</v>
      </c>
      <c r="S76" s="19" t="s">
        <v>47</v>
      </c>
      <c r="T76" s="20" t="str">
        <f t="shared" si="19"/>
        <v>Diff. Decisions</v>
      </c>
      <c r="U76" s="34" t="str">
        <f t="shared" si="20"/>
        <v>Same Rationale</v>
      </c>
      <c r="V76" s="22" t="s">
        <v>50</v>
      </c>
      <c r="W76" s="25">
        <v>2.0</v>
      </c>
      <c r="X76" s="24"/>
      <c r="Y76" s="41"/>
      <c r="Z76" s="26" t="s">
        <v>53</v>
      </c>
      <c r="AA76" s="25">
        <v>3.0</v>
      </c>
      <c r="AB76" s="24"/>
      <c r="AC76" s="24"/>
      <c r="AD76" s="28" t="str">
        <f t="shared" si="21"/>
        <v>Brian's Review Sheet</v>
      </c>
      <c r="AE76" s="96"/>
      <c r="AF76" s="96"/>
    </row>
    <row r="77" ht="138.0" hidden="1" customHeight="1">
      <c r="A77" s="13" t="s">
        <v>1932</v>
      </c>
      <c r="B77" s="14" t="s">
        <v>1933</v>
      </c>
      <c r="C77" s="15" t="s">
        <v>1934</v>
      </c>
      <c r="D77" s="16" t="s">
        <v>582</v>
      </c>
      <c r="E77" s="17">
        <v>41576.166666666664</v>
      </c>
      <c r="F77" s="17">
        <v>42564.76736111111</v>
      </c>
      <c r="G77" s="15" t="s">
        <v>35</v>
      </c>
      <c r="H77" s="15" t="s">
        <v>1935</v>
      </c>
      <c r="I77" s="15" t="s">
        <v>1936</v>
      </c>
      <c r="J77" s="15" t="s">
        <v>62</v>
      </c>
      <c r="K77" s="15" t="s">
        <v>1937</v>
      </c>
      <c r="L77" s="15" t="s">
        <v>1938</v>
      </c>
      <c r="M77" s="15" t="s">
        <v>1939</v>
      </c>
      <c r="N77" s="15" t="s">
        <v>1940</v>
      </c>
      <c r="O77" s="15" t="s">
        <v>1941</v>
      </c>
      <c r="P77" s="159" t="s">
        <v>3067</v>
      </c>
      <c r="Q77" s="18" t="s">
        <v>1943</v>
      </c>
      <c r="R77" s="18" t="s">
        <v>223</v>
      </c>
      <c r="S77" s="19" t="s">
        <v>47</v>
      </c>
      <c r="T77" s="20" t="str">
        <f t="shared" si="19"/>
        <v>Diff. Decisions</v>
      </c>
      <c r="U77" s="34" t="str">
        <f t="shared" si="20"/>
        <v>Different Rationale</v>
      </c>
      <c r="V77" s="22" t="s">
        <v>50</v>
      </c>
      <c r="W77" s="25">
        <v>2.0</v>
      </c>
      <c r="X77" s="24"/>
      <c r="Y77" s="41"/>
      <c r="Z77" s="26" t="s">
        <v>53</v>
      </c>
      <c r="AA77" s="25">
        <v>3.0</v>
      </c>
      <c r="AB77" s="265" t="s">
        <v>3068</v>
      </c>
      <c r="AC77" s="24"/>
      <c r="AD77" s="28" t="str">
        <f t="shared" si="21"/>
        <v>Brian's Review Sheet</v>
      </c>
      <c r="AE77" s="96"/>
      <c r="AF77" s="96"/>
    </row>
    <row r="78" ht="138.0" hidden="1" customHeight="1">
      <c r="A78" s="13" t="s">
        <v>1944</v>
      </c>
      <c r="B78" s="14" t="s">
        <v>1945</v>
      </c>
      <c r="C78" s="15" t="s">
        <v>1946</v>
      </c>
      <c r="D78" s="16" t="s">
        <v>34</v>
      </c>
      <c r="E78" s="17">
        <v>41627.208333333336</v>
      </c>
      <c r="F78" s="17">
        <v>42724.47222222222</v>
      </c>
      <c r="G78" s="15" t="s">
        <v>59</v>
      </c>
      <c r="H78" s="15" t="s">
        <v>1947</v>
      </c>
      <c r="I78" s="15" t="s">
        <v>1948</v>
      </c>
      <c r="J78" s="15" t="s">
        <v>1949</v>
      </c>
      <c r="K78" s="15" t="s">
        <v>1950</v>
      </c>
      <c r="L78" s="15" t="s">
        <v>1951</v>
      </c>
      <c r="M78" s="15" t="s">
        <v>1952</v>
      </c>
      <c r="N78" s="15" t="s">
        <v>1953</v>
      </c>
      <c r="O78" s="15" t="s">
        <v>1954</v>
      </c>
      <c r="P78" s="15" t="s">
        <v>1955</v>
      </c>
      <c r="Q78" s="18" t="s">
        <v>1956</v>
      </c>
      <c r="R78" s="18" t="s">
        <v>144</v>
      </c>
      <c r="S78" s="19" t="s">
        <v>47</v>
      </c>
      <c r="T78" s="20" t="str">
        <f t="shared" si="19"/>
        <v>Same Decision</v>
      </c>
      <c r="U78" s="34" t="str">
        <f t="shared" si="20"/>
        <v>Same Rationale</v>
      </c>
      <c r="V78" s="22" t="s">
        <v>50</v>
      </c>
      <c r="W78" s="25">
        <v>3.0</v>
      </c>
      <c r="X78" s="24"/>
      <c r="Y78" s="41"/>
      <c r="Z78" s="26" t="s">
        <v>53</v>
      </c>
      <c r="AA78" s="25">
        <v>3.0</v>
      </c>
      <c r="AB78" s="24"/>
      <c r="AC78" s="24"/>
      <c r="AD78" s="28" t="str">
        <f t="shared" si="21"/>
        <v>Brian's Review Sheet</v>
      </c>
      <c r="AE78" s="96"/>
      <c r="AF78" s="96"/>
    </row>
    <row r="79" ht="138.0" hidden="1" customHeight="1">
      <c r="A79" s="13" t="s">
        <v>1957</v>
      </c>
      <c r="B79" s="14" t="s">
        <v>1958</v>
      </c>
      <c r="C79" s="15" t="s">
        <v>1959</v>
      </c>
      <c r="D79" s="16" t="s">
        <v>597</v>
      </c>
      <c r="E79" s="17">
        <v>41835.166666666664</v>
      </c>
      <c r="F79" s="17">
        <v>42932.430555555555</v>
      </c>
      <c r="G79" s="15" t="s">
        <v>59</v>
      </c>
      <c r="H79" s="15" t="s">
        <v>1960</v>
      </c>
      <c r="I79" s="15" t="s">
        <v>1961</v>
      </c>
      <c r="J79" s="15" t="s">
        <v>62</v>
      </c>
      <c r="K79" s="15" t="s">
        <v>1962</v>
      </c>
      <c r="L79" s="15" t="s">
        <v>1963</v>
      </c>
      <c r="M79" s="15" t="s">
        <v>1964</v>
      </c>
      <c r="N79" s="15" t="s">
        <v>1965</v>
      </c>
      <c r="O79" s="15" t="s">
        <v>1966</v>
      </c>
      <c r="P79" s="15" t="s">
        <v>1967</v>
      </c>
      <c r="Q79" s="18" t="s">
        <v>1968</v>
      </c>
      <c r="R79" s="18" t="s">
        <v>1894</v>
      </c>
      <c r="S79" s="19" t="s">
        <v>47</v>
      </c>
      <c r="T79" s="20" t="str">
        <f t="shared" si="19"/>
        <v>Diff. Decisions</v>
      </c>
      <c r="U79" s="34" t="str">
        <f t="shared" si="20"/>
        <v>Different Rationale</v>
      </c>
      <c r="V79" s="22" t="s">
        <v>50</v>
      </c>
      <c r="W79" s="25">
        <v>1.0</v>
      </c>
      <c r="X79" s="24"/>
      <c r="Y79" s="41"/>
      <c r="Z79" s="26" t="s">
        <v>53</v>
      </c>
      <c r="AA79" s="25">
        <v>4.0</v>
      </c>
      <c r="AB79" s="265" t="s">
        <v>3069</v>
      </c>
      <c r="AC79" s="24"/>
      <c r="AD79" s="28" t="str">
        <f t="shared" si="21"/>
        <v>Brian's Review Sheet</v>
      </c>
      <c r="AE79" s="96"/>
      <c r="AF79" s="96"/>
    </row>
    <row r="80" ht="138.0" hidden="1" customHeight="1">
      <c r="A80" s="13" t="s">
        <v>1969</v>
      </c>
      <c r="B80" s="14" t="s">
        <v>1970</v>
      </c>
      <c r="C80" s="15" t="s">
        <v>1971</v>
      </c>
      <c r="D80" s="16" t="s">
        <v>120</v>
      </c>
      <c r="E80" s="17">
        <v>42504.166666666664</v>
      </c>
      <c r="F80" s="17">
        <v>43479.677083333336</v>
      </c>
      <c r="G80" s="15" t="s">
        <v>35</v>
      </c>
      <c r="H80" s="15" t="s">
        <v>1972</v>
      </c>
      <c r="I80" s="15" t="s">
        <v>1973</v>
      </c>
      <c r="J80" s="15" t="s">
        <v>1974</v>
      </c>
      <c r="K80" s="15" t="s">
        <v>1975</v>
      </c>
      <c r="L80" s="15" t="s">
        <v>1976</v>
      </c>
      <c r="M80" s="15" t="s">
        <v>1977</v>
      </c>
      <c r="N80" s="15" t="s">
        <v>1978</v>
      </c>
      <c r="O80" s="15" t="s">
        <v>1979</v>
      </c>
      <c r="P80" s="15" t="s">
        <v>1980</v>
      </c>
      <c r="Q80" s="18" t="s">
        <v>1981</v>
      </c>
      <c r="R80" s="18" t="s">
        <v>1931</v>
      </c>
      <c r="S80" s="19" t="s">
        <v>47</v>
      </c>
      <c r="T80" s="20" t="str">
        <f t="shared" si="19"/>
        <v>Diff. Decisions</v>
      </c>
      <c r="U80" s="34" t="str">
        <f t="shared" si="20"/>
        <v>Same Rationale</v>
      </c>
      <c r="V80" s="22" t="s">
        <v>50</v>
      </c>
      <c r="W80" s="25">
        <v>4.0</v>
      </c>
      <c r="X80" s="24"/>
      <c r="Y80" s="41"/>
      <c r="Z80" s="26" t="s">
        <v>53</v>
      </c>
      <c r="AA80" s="25">
        <v>3.0</v>
      </c>
      <c r="AB80" s="24"/>
      <c r="AC80" s="24"/>
      <c r="AD80" s="28" t="str">
        <f t="shared" si="21"/>
        <v>Brian's Review Sheet</v>
      </c>
      <c r="AE80" s="96"/>
      <c r="AF80" s="96"/>
    </row>
    <row r="81" ht="138.0"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12"/>
      <c r="AD81" s="96"/>
      <c r="AE81" s="96"/>
      <c r="AF81" s="96"/>
    </row>
    <row r="82" ht="138.0"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12"/>
      <c r="AD82" s="96"/>
      <c r="AE82" s="96"/>
      <c r="AF82" s="96"/>
    </row>
    <row r="83" ht="138.0"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12"/>
      <c r="AD83" s="96"/>
      <c r="AE83" s="96"/>
      <c r="AF83" s="96"/>
    </row>
    <row r="84" ht="138.0" customHeight="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ht="138.0" customHeight="1">
      <c r="A85" s="152"/>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row>
    <row r="86" ht="138.0" customHeight="1">
      <c r="A86" s="152"/>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row>
    <row r="87" ht="138.0" customHeight="1">
      <c r="A87" s="152"/>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row>
    <row r="88" ht="138.0" customHeight="1">
      <c r="A88" s="152"/>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row>
    <row r="89" ht="138.0" customHeight="1">
      <c r="A89" s="152"/>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row>
    <row r="90" ht="138.0" customHeight="1">
      <c r="A90" s="152"/>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row>
    <row r="91" ht="138.0" customHeight="1">
      <c r="A91" s="152"/>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row>
    <row r="92" ht="138.0" customHeight="1">
      <c r="A92" s="152"/>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row>
    <row r="93" ht="138.0" customHeight="1">
      <c r="A93" s="152"/>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row>
    <row r="94" ht="138.0" customHeight="1">
      <c r="A94" s="152"/>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row>
    <row r="95" ht="138.0" customHeight="1">
      <c r="A95" s="152"/>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row>
    <row r="96" ht="138.0" customHeight="1">
      <c r="A96" s="152"/>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row>
    <row r="97" ht="138.0" customHeight="1">
      <c r="A97" s="152"/>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row>
    <row r="98" ht="138.0" customHeight="1">
      <c r="A98" s="152"/>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row>
    <row r="99" ht="138.0" customHeight="1">
      <c r="A99" s="152"/>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row>
    <row r="100" ht="138.0" customHeight="1">
      <c r="A100" s="152"/>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row>
    <row r="101" ht="138.0" customHeight="1">
      <c r="A101" s="152"/>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row>
    <row r="102" ht="138.0" customHeight="1">
      <c r="A102" s="152"/>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1"/>
    </row>
    <row r="103" ht="114.75" customHeight="1">
      <c r="A103" s="152"/>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row>
    <row r="104" ht="114.75" customHeight="1">
      <c r="A104" s="152"/>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row>
    <row r="105" ht="114.75"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row>
    <row r="106" ht="138.0"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row>
    <row r="107" ht="138.0"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row>
    <row r="108" ht="138.0"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row>
    <row r="109" ht="138.0"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row>
    <row r="110" ht="138.0"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row>
    <row r="111" ht="138.0" customHeight="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row>
    <row r="112" ht="138.0" customHeight="1">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row>
    <row r="113" ht="138.0" customHeight="1">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row>
    <row r="114" ht="138.0" customHeight="1">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row>
    <row r="115" ht="138.0" customHeight="1">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row>
    <row r="116" ht="138.0" customHeight="1">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row>
    <row r="117" ht="138.0" customHeight="1">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row>
    <row r="118" ht="138.0" customHeight="1"/>
    <row r="119" ht="138.0" customHeight="1"/>
    <row r="120" ht="138.0" customHeight="1"/>
    <row r="121" ht="138.0" customHeight="1"/>
    <row r="122" ht="138.0" customHeight="1"/>
    <row r="123" ht="138.0" customHeight="1"/>
    <row r="124" ht="138.0" customHeight="1"/>
    <row r="125" ht="138.0" customHeight="1"/>
    <row r="126" ht="138.0" customHeight="1"/>
    <row r="127" ht="138.0" customHeight="1"/>
    <row r="128" ht="138.0" customHeight="1"/>
    <row r="129" ht="138.0" customHeight="1"/>
    <row r="130" ht="138.0" customHeight="1"/>
    <row r="131" ht="138.0" customHeight="1"/>
    <row r="132" ht="138.0" customHeight="1"/>
    <row r="133" ht="138.0" customHeight="1"/>
    <row r="134" ht="138.0" customHeight="1"/>
    <row r="135" ht="138.0" customHeight="1"/>
    <row r="136" ht="138.0" customHeight="1"/>
    <row r="137" ht="138.0" customHeight="1"/>
    <row r="138" ht="138.0" customHeight="1"/>
    <row r="139" ht="138.0" customHeight="1"/>
    <row r="140" ht="138.0" customHeight="1"/>
    <row r="141" ht="138.0" customHeight="1"/>
    <row r="142" ht="138.0" customHeight="1"/>
    <row r="143" ht="138.0" customHeight="1"/>
    <row r="144" ht="138.0" customHeight="1"/>
    <row r="145" ht="138.0" customHeight="1"/>
    <row r="146" ht="138.0" customHeight="1"/>
    <row r="147" ht="138.0" customHeight="1"/>
    <row r="148" ht="138.0" customHeight="1"/>
    <row r="149" ht="138.0" customHeight="1"/>
    <row r="150" ht="138.0" customHeight="1"/>
    <row r="151" ht="138.0" customHeight="1"/>
    <row r="152" ht="138.0" customHeight="1"/>
    <row r="153" ht="114.75" customHeight="1">
      <c r="A153" s="175" t="s">
        <v>2765</v>
      </c>
    </row>
    <row r="154" ht="114.75" customHeight="1">
      <c r="A154" s="175" t="s">
        <v>2778</v>
      </c>
    </row>
    <row r="155" ht="114.75" customHeight="1">
      <c r="A155" s="175" t="s">
        <v>2789</v>
      </c>
    </row>
    <row r="156" ht="138.0" customHeight="1">
      <c r="A156" s="179"/>
    </row>
    <row r="157" ht="138.0" customHeight="1">
      <c r="A157" s="179"/>
    </row>
    <row r="158" ht="138.0" customHeight="1">
      <c r="A158" s="179"/>
    </row>
    <row r="159" ht="138.0" customHeight="1">
      <c r="A159" s="179"/>
    </row>
    <row r="160" ht="138.0" customHeight="1">
      <c r="A160" s="179"/>
    </row>
    <row r="161" ht="138.0" customHeight="1">
      <c r="A161" s="179"/>
    </row>
    <row r="162" ht="138.0" customHeight="1">
      <c r="A162" s="179"/>
    </row>
    <row r="163" ht="138.0" customHeight="1">
      <c r="A163" s="179"/>
    </row>
    <row r="164" ht="138.0" customHeight="1">
      <c r="A164" s="179"/>
    </row>
    <row r="165" ht="138.0" customHeight="1">
      <c r="A165" s="179"/>
    </row>
    <row r="166" ht="138.0" customHeight="1">
      <c r="A166" s="179"/>
    </row>
    <row r="167" ht="138.0" customHeight="1">
      <c r="A167" s="179"/>
    </row>
    <row r="168" ht="138.0" customHeight="1">
      <c r="A168" s="179"/>
    </row>
    <row r="169" ht="138.0" customHeight="1">
      <c r="A169" s="179"/>
    </row>
    <row r="170" ht="138.0" customHeight="1">
      <c r="A170" s="179"/>
    </row>
    <row r="171" ht="138.0" customHeight="1">
      <c r="A171" s="179"/>
    </row>
    <row r="172" ht="138.0" customHeight="1"/>
    <row r="173" ht="138.0" customHeight="1"/>
    <row r="174" ht="138.0" customHeight="1"/>
    <row r="175" ht="138.0" customHeight="1"/>
    <row r="176" ht="138.0" customHeight="1"/>
    <row r="177" ht="138.0" customHeight="1"/>
    <row r="178" ht="138.0" customHeight="1"/>
    <row r="179" ht="138.0" customHeight="1"/>
    <row r="180" ht="138.0" customHeight="1"/>
    <row r="181" ht="138.0" customHeight="1"/>
    <row r="182" ht="138.0" customHeight="1"/>
    <row r="183" ht="138.0" customHeight="1"/>
    <row r="184" ht="138.0" customHeight="1"/>
    <row r="185" ht="138.0" customHeight="1"/>
    <row r="186" ht="138.0" customHeight="1"/>
    <row r="187" ht="138.0" customHeight="1"/>
    <row r="188" ht="138.0" customHeight="1"/>
    <row r="189" ht="138.0" customHeight="1"/>
    <row r="190" ht="138.0" customHeight="1"/>
    <row r="191" ht="138.0" customHeight="1"/>
    <row r="192" ht="138.0" customHeight="1"/>
    <row r="193" ht="138.0" customHeight="1"/>
    <row r="194" ht="138.0" customHeight="1"/>
    <row r="195" ht="138.0" customHeight="1"/>
    <row r="196" ht="138.0" customHeight="1"/>
    <row r="197" ht="138.0" customHeight="1"/>
    <row r="198" ht="138.0" customHeight="1"/>
    <row r="199" ht="138.0" customHeight="1"/>
    <row r="200" ht="138.0" customHeight="1"/>
    <row r="201" ht="138.0" customHeight="1"/>
    <row r="202" ht="138.0" customHeight="1"/>
    <row r="203" ht="138.0" customHeight="1"/>
    <row r="204" ht="138.0" customHeight="1"/>
    <row r="205" ht="138.0" customHeight="1"/>
    <row r="206" ht="138.0" customHeight="1"/>
    <row r="207" ht="138.0" customHeight="1"/>
    <row r="208" ht="138.0" customHeight="1"/>
    <row r="209" ht="138.0" customHeight="1"/>
    <row r="210" ht="138.0" customHeight="1"/>
    <row r="211" ht="138.0" customHeight="1"/>
    <row r="212" ht="138.0" customHeight="1"/>
    <row r="213" ht="138.0" customHeight="1"/>
    <row r="214" ht="138.0" customHeight="1"/>
    <row r="215" ht="138.0" customHeight="1"/>
    <row r="216" ht="138.0" customHeight="1"/>
    <row r="217" ht="138.0" customHeight="1"/>
    <row r="218" ht="138.0" customHeight="1"/>
    <row r="219" ht="138.0" customHeight="1"/>
    <row r="220" ht="138.0" customHeight="1"/>
    <row r="221" ht="138.0" customHeight="1"/>
    <row r="222" ht="138.0" customHeight="1"/>
    <row r="223" ht="138.0" customHeight="1"/>
    <row r="224" ht="138.0" customHeight="1"/>
    <row r="225" ht="138.0" customHeight="1"/>
    <row r="226" ht="138.0" customHeight="1"/>
    <row r="227" ht="138.0" customHeight="1"/>
    <row r="228" ht="138.0" customHeight="1"/>
    <row r="229" ht="138.0" customHeight="1"/>
    <row r="230" ht="138.0" customHeight="1"/>
    <row r="231" ht="138.0" customHeight="1"/>
    <row r="232" ht="138.0" customHeight="1"/>
    <row r="233" ht="138.0" customHeight="1"/>
    <row r="234" ht="138.0" customHeight="1"/>
    <row r="235" ht="138.0" customHeight="1"/>
    <row r="236" ht="138.0" customHeight="1"/>
    <row r="237" ht="138.0" customHeight="1"/>
    <row r="238" ht="138.0" customHeight="1"/>
    <row r="239" ht="138.0" customHeight="1"/>
    <row r="240" ht="138.0" customHeight="1"/>
    <row r="241" ht="138.0" customHeight="1"/>
    <row r="242" ht="138.0" customHeight="1"/>
    <row r="243" ht="138.0" customHeight="1"/>
    <row r="244" ht="138.0" customHeight="1"/>
    <row r="245" ht="138.0" customHeight="1"/>
    <row r="246" ht="138.0" customHeight="1"/>
    <row r="247" ht="138.0" customHeight="1"/>
    <row r="248" ht="138.0" customHeight="1"/>
    <row r="249" ht="138.0" customHeight="1"/>
    <row r="250" ht="138.0" customHeight="1"/>
    <row r="251" ht="138.0" customHeight="1"/>
    <row r="252" ht="138.0" customHeight="1"/>
    <row r="253" ht="138.0" customHeight="1"/>
    <row r="254" ht="138.0" customHeight="1"/>
    <row r="255" ht="138.0" customHeight="1"/>
    <row r="256" ht="138.0" customHeight="1"/>
    <row r="257" ht="138.0" customHeight="1"/>
    <row r="258" ht="138.0" customHeight="1"/>
    <row r="259" ht="138.0" customHeight="1"/>
    <row r="260" ht="138.0" customHeight="1"/>
    <row r="261" ht="138.0" customHeight="1"/>
    <row r="262" ht="138.0" customHeight="1"/>
    <row r="263" ht="138.0" customHeight="1"/>
    <row r="264" ht="138.0" customHeight="1"/>
    <row r="265" ht="138.0" customHeight="1"/>
    <row r="266" ht="138.0" customHeight="1"/>
    <row r="267" ht="138.0" customHeight="1"/>
    <row r="268" ht="138.0" customHeight="1"/>
    <row r="269" ht="138.0" customHeight="1"/>
    <row r="270" ht="138.0" customHeight="1"/>
    <row r="271" ht="138.0" customHeight="1"/>
    <row r="272" ht="138.0" customHeight="1"/>
    <row r="273" ht="138.0" customHeight="1"/>
    <row r="274" ht="138.0" customHeight="1"/>
    <row r="275" ht="138.0" customHeight="1"/>
    <row r="276" ht="138.0" customHeight="1"/>
    <row r="277" ht="138.0" customHeight="1"/>
    <row r="278" ht="138.0" customHeight="1"/>
    <row r="279" ht="138.0" customHeight="1"/>
    <row r="280" ht="138.0" customHeight="1"/>
    <row r="281" ht="138.0" customHeight="1"/>
    <row r="282" ht="138.0" customHeight="1"/>
    <row r="283" ht="138.0" customHeight="1"/>
    <row r="284" ht="138.0" customHeight="1"/>
    <row r="285" ht="138.0" customHeight="1"/>
    <row r="286" ht="138.0" customHeight="1"/>
    <row r="287" ht="138.0" customHeight="1"/>
    <row r="288" ht="138.0" customHeight="1"/>
    <row r="289" ht="138.0" customHeight="1"/>
    <row r="290" ht="138.0" customHeight="1"/>
    <row r="291" ht="138.0" customHeight="1"/>
    <row r="292" ht="138.0" customHeight="1"/>
    <row r="293" ht="138.0" customHeight="1"/>
    <row r="294" ht="138.0" customHeight="1"/>
    <row r="295" ht="138.0" customHeight="1"/>
    <row r="296" ht="138.0" customHeight="1"/>
    <row r="297" ht="138.0" customHeight="1"/>
    <row r="298" ht="138.0" customHeight="1"/>
    <row r="299" ht="138.0" customHeight="1"/>
    <row r="300" ht="138.0" customHeight="1"/>
    <row r="301" ht="138.0" customHeight="1"/>
    <row r="302" ht="138.0" customHeight="1"/>
    <row r="303" ht="138.0" customHeight="1"/>
    <row r="304" ht="138.0" customHeight="1"/>
    <row r="305" ht="138.0" customHeight="1"/>
    <row r="306" ht="138.0" customHeight="1"/>
    <row r="307" ht="138.0" customHeight="1"/>
    <row r="308" ht="138.0" customHeight="1"/>
    <row r="309" ht="138.0" customHeight="1"/>
    <row r="310" ht="138.0" customHeight="1"/>
    <row r="311" ht="138.0" customHeight="1"/>
    <row r="312" ht="138.0" customHeight="1"/>
    <row r="313" ht="138.0" customHeight="1"/>
    <row r="314" ht="138.0" customHeight="1"/>
    <row r="315" ht="138.0" customHeight="1"/>
    <row r="316" ht="138.0" customHeight="1"/>
    <row r="317" ht="138.0" customHeight="1"/>
    <row r="318" ht="138.0" customHeight="1"/>
    <row r="319" ht="138.0" customHeight="1"/>
    <row r="320" ht="138.0" customHeight="1"/>
    <row r="321" ht="138.0" customHeight="1"/>
    <row r="322" ht="138.0" customHeight="1"/>
    <row r="323" ht="138.0" customHeight="1"/>
    <row r="324" ht="138.0" customHeight="1"/>
    <row r="325" ht="138.0" customHeight="1"/>
    <row r="326" ht="138.0" customHeight="1"/>
    <row r="327" ht="138.0" customHeight="1"/>
    <row r="328" ht="138.0" customHeight="1"/>
    <row r="329" ht="138.0" customHeight="1"/>
    <row r="330" ht="138.0" customHeight="1"/>
    <row r="331" ht="138.0" customHeight="1"/>
    <row r="332" ht="138.0" customHeight="1"/>
    <row r="333" ht="138.0" customHeight="1"/>
    <row r="334" ht="138.0" customHeight="1"/>
    <row r="335" ht="138.0" customHeight="1"/>
    <row r="336" ht="138.0" customHeight="1"/>
    <row r="337" ht="138.0" customHeight="1"/>
    <row r="338" ht="138.0" customHeight="1"/>
    <row r="339" ht="138.0" customHeight="1"/>
    <row r="340" ht="138.0" customHeight="1"/>
    <row r="341" ht="138.0" customHeight="1"/>
    <row r="342" ht="138.0" customHeight="1"/>
    <row r="343" ht="138.0" customHeight="1"/>
    <row r="344" ht="138.0" customHeight="1"/>
    <row r="345" ht="138.0" customHeight="1"/>
    <row r="346" ht="138.0" customHeight="1"/>
    <row r="347" ht="138.0" customHeight="1"/>
    <row r="348" ht="138.0" customHeight="1"/>
    <row r="349" ht="138.0" customHeight="1"/>
    <row r="350" ht="138.0" customHeight="1"/>
    <row r="351" ht="138.0" customHeight="1"/>
    <row r="352" ht="138.0" customHeight="1"/>
    <row r="353" ht="138.0" customHeight="1"/>
    <row r="354" ht="138.0" customHeight="1"/>
    <row r="355" ht="138.0" customHeight="1"/>
    <row r="356" ht="138.0" customHeight="1"/>
    <row r="357" ht="138.0" customHeight="1"/>
    <row r="358" ht="138.0" customHeight="1"/>
    <row r="359" ht="138.0" customHeight="1"/>
    <row r="360" ht="138.0" customHeight="1"/>
    <row r="361" ht="138.0" customHeight="1"/>
    <row r="362" ht="138.0" customHeight="1"/>
    <row r="363" ht="138.0" customHeight="1"/>
    <row r="364" ht="138.0" customHeight="1"/>
    <row r="365" ht="138.0" customHeight="1"/>
    <row r="366" ht="138.0" customHeight="1"/>
    <row r="367" ht="138.0" customHeight="1"/>
    <row r="368" ht="138.0" customHeight="1"/>
    <row r="369" ht="138.0" customHeight="1"/>
    <row r="370" ht="138.0" customHeight="1"/>
    <row r="371" ht="138.0" customHeight="1"/>
    <row r="372" ht="138.0" customHeight="1"/>
    <row r="373" ht="138.0" customHeight="1"/>
    <row r="374" ht="138.0" customHeight="1"/>
    <row r="375" ht="138.0" customHeight="1"/>
    <row r="376" ht="138.0" customHeight="1"/>
    <row r="377" ht="138.0" customHeight="1"/>
    <row r="378" ht="138.0" customHeight="1"/>
    <row r="379" ht="138.0" customHeight="1"/>
    <row r="380" ht="138.0" customHeight="1"/>
    <row r="381" ht="138.0" customHeight="1"/>
    <row r="382" ht="138.0" customHeight="1"/>
    <row r="383" ht="138.0" customHeight="1"/>
    <row r="384" ht="138.0" customHeight="1"/>
    <row r="385" ht="138.0" customHeight="1"/>
    <row r="386" ht="138.0" customHeight="1"/>
    <row r="387" ht="138.0" customHeight="1"/>
    <row r="388" ht="138.0" customHeight="1"/>
    <row r="389" ht="138.0" customHeight="1"/>
    <row r="390" ht="138.0" customHeight="1"/>
    <row r="391" ht="138.0" customHeight="1"/>
    <row r="392" ht="138.0" customHeight="1"/>
    <row r="393" ht="138.0" customHeight="1"/>
    <row r="394" ht="138.0" customHeight="1"/>
    <row r="395" ht="138.0" customHeight="1"/>
    <row r="396" ht="138.0" customHeight="1"/>
    <row r="397" ht="138.0" customHeight="1"/>
    <row r="398" ht="138.0" customHeight="1"/>
    <row r="399" ht="138.0" customHeight="1"/>
    <row r="400" ht="138.0" customHeight="1"/>
    <row r="401" ht="138.0" customHeight="1"/>
    <row r="402" ht="138.0" customHeight="1"/>
    <row r="403" ht="138.0" customHeight="1"/>
    <row r="404" ht="138.0" customHeight="1"/>
    <row r="405" ht="138.0" customHeight="1"/>
    <row r="406" ht="138.0" customHeight="1"/>
    <row r="407" ht="138.0" customHeight="1"/>
    <row r="408" ht="138.0" customHeight="1"/>
    <row r="409" ht="138.0" customHeight="1"/>
    <row r="410" ht="138.0" customHeight="1"/>
    <row r="411" ht="138.0" customHeight="1"/>
    <row r="412" ht="138.0" customHeight="1"/>
    <row r="413" ht="138.0" customHeight="1"/>
    <row r="414" ht="138.0" customHeight="1"/>
    <row r="415" ht="138.0" customHeight="1"/>
    <row r="416" ht="138.0" customHeight="1"/>
    <row r="417" ht="138.0" customHeight="1"/>
    <row r="418" ht="138.0" customHeight="1"/>
    <row r="419" ht="138.0" customHeight="1"/>
    <row r="420" ht="138.0" customHeight="1"/>
    <row r="421" ht="138.0" customHeight="1"/>
    <row r="422" ht="138.0" customHeight="1"/>
    <row r="423" ht="138.0" customHeight="1"/>
    <row r="424" ht="138.0" customHeight="1"/>
    <row r="425" ht="138.0" customHeight="1"/>
    <row r="426" ht="138.0" customHeight="1"/>
    <row r="427" ht="138.0" customHeight="1"/>
    <row r="428" ht="138.0" customHeight="1"/>
    <row r="429" ht="138.0" customHeight="1"/>
    <row r="430" ht="138.0" customHeight="1"/>
    <row r="431" ht="138.0" customHeight="1"/>
    <row r="432" ht="138.0" customHeight="1"/>
    <row r="433" ht="138.0" customHeight="1"/>
    <row r="434" ht="138.0" customHeight="1"/>
    <row r="435" ht="138.0" customHeight="1"/>
    <row r="436" ht="138.0" customHeight="1"/>
    <row r="437" ht="138.0" customHeight="1"/>
    <row r="438" ht="138.0" customHeight="1"/>
    <row r="439" ht="138.0" customHeight="1"/>
    <row r="440" ht="138.0" customHeight="1"/>
    <row r="441" ht="138.0" customHeight="1"/>
    <row r="442" ht="138.0" customHeight="1"/>
    <row r="443" ht="138.0" customHeight="1"/>
    <row r="444" ht="138.0" customHeight="1"/>
    <row r="445" ht="138.0" customHeight="1"/>
    <row r="446" ht="138.0" customHeight="1"/>
    <row r="447" ht="138.0" customHeight="1"/>
    <row r="448" ht="138.0" customHeight="1"/>
    <row r="449" ht="138.0" customHeight="1"/>
    <row r="450" ht="138.0" customHeight="1"/>
    <row r="451" ht="138.0" customHeight="1"/>
    <row r="452" ht="138.0" customHeight="1"/>
    <row r="453" ht="138.0" customHeight="1"/>
    <row r="454" ht="138.0" customHeight="1"/>
    <row r="455" ht="138.0" customHeight="1"/>
    <row r="456" ht="138.0" customHeight="1"/>
    <row r="457" ht="138.0" customHeight="1"/>
    <row r="458" ht="138.0" customHeight="1"/>
    <row r="459" ht="138.0" customHeight="1"/>
    <row r="460" ht="138.0" customHeight="1"/>
    <row r="461" ht="138.0" customHeight="1"/>
    <row r="462" ht="138.0" customHeight="1"/>
    <row r="463" ht="138.0" customHeight="1"/>
    <row r="464" ht="138.0" customHeight="1"/>
    <row r="465" ht="138.0" customHeight="1"/>
    <row r="466" ht="138.0" customHeight="1"/>
    <row r="467" ht="138.0" customHeight="1"/>
    <row r="468" ht="138.0" customHeight="1"/>
    <row r="469" ht="138.0" customHeight="1"/>
    <row r="470" ht="138.0" customHeight="1"/>
    <row r="471" ht="138.0" customHeight="1"/>
    <row r="472" ht="138.0" customHeight="1"/>
    <row r="473" ht="138.0" customHeight="1"/>
    <row r="474" ht="138.0" customHeight="1"/>
    <row r="475" ht="138.0" customHeight="1"/>
    <row r="476" ht="138.0" customHeight="1"/>
    <row r="477" ht="138.0" customHeight="1"/>
    <row r="478" ht="138.0" customHeight="1"/>
    <row r="479" ht="138.0" customHeight="1"/>
    <row r="480" ht="138.0" customHeight="1"/>
    <row r="481" ht="138.0" customHeight="1"/>
    <row r="482" ht="138.0" customHeight="1"/>
    <row r="483" ht="138.0" customHeight="1"/>
    <row r="484" ht="138.0" customHeight="1"/>
    <row r="485" ht="138.0" customHeight="1"/>
    <row r="486" ht="138.0" customHeight="1"/>
    <row r="487" ht="138.0" customHeight="1"/>
    <row r="488" ht="138.0" customHeight="1"/>
    <row r="489" ht="138.0" customHeight="1"/>
    <row r="490" ht="138.0" customHeight="1"/>
    <row r="491" ht="138.0" customHeight="1"/>
    <row r="492" ht="138.0" customHeight="1"/>
    <row r="493" ht="138.0" customHeight="1"/>
    <row r="494" ht="138.0" customHeight="1"/>
    <row r="495" ht="138.0" customHeight="1"/>
    <row r="496" ht="138.0" customHeight="1"/>
    <row r="497" ht="138.0" customHeight="1"/>
    <row r="498" ht="138.0" customHeight="1"/>
    <row r="499" ht="138.0" customHeight="1"/>
    <row r="500" ht="138.0" customHeight="1"/>
    <row r="501" ht="138.0" customHeight="1"/>
    <row r="502" ht="138.0" customHeight="1"/>
    <row r="503" ht="138.0" customHeight="1"/>
    <row r="504" ht="138.0" customHeight="1"/>
    <row r="505" ht="138.0" customHeight="1"/>
    <row r="506" ht="138.0" customHeight="1"/>
    <row r="507" ht="138.0" customHeight="1"/>
    <row r="508" ht="138.0" customHeight="1"/>
    <row r="509" ht="138.0" customHeight="1"/>
    <row r="510" ht="138.0" customHeight="1"/>
    <row r="511" ht="138.0" customHeight="1"/>
    <row r="512" ht="138.0" customHeight="1"/>
    <row r="513" ht="138.0" customHeight="1"/>
    <row r="514" ht="138.0" customHeight="1"/>
    <row r="515" ht="138.0" customHeight="1"/>
    <row r="516" ht="138.0" customHeight="1"/>
    <row r="517" ht="138.0" customHeight="1"/>
    <row r="518" ht="138.0" customHeight="1"/>
    <row r="519" ht="138.0" customHeight="1"/>
    <row r="520" ht="138.0" customHeight="1"/>
    <row r="521" ht="138.0" customHeight="1"/>
    <row r="522" ht="138.0" customHeight="1"/>
    <row r="523" ht="138.0" customHeight="1"/>
    <row r="524" ht="138.0" customHeight="1"/>
    <row r="525" ht="138.0" customHeight="1"/>
    <row r="526" ht="138.0" customHeight="1"/>
    <row r="527" ht="138.0" customHeight="1"/>
    <row r="528" ht="138.0" customHeight="1"/>
    <row r="529" ht="138.0" customHeight="1"/>
    <row r="530" ht="138.0" customHeight="1"/>
    <row r="531" ht="138.0" customHeight="1"/>
    <row r="532" ht="138.0" customHeight="1"/>
    <row r="533" ht="138.0" customHeight="1"/>
    <row r="534" ht="138.0" customHeight="1"/>
    <row r="535" ht="138.0" customHeight="1"/>
    <row r="536" ht="138.0" customHeight="1"/>
    <row r="537" ht="138.0" customHeight="1"/>
    <row r="538" ht="138.0" customHeight="1"/>
    <row r="539" ht="138.0" customHeight="1"/>
    <row r="540" ht="138.0" customHeight="1"/>
    <row r="541" ht="138.0" customHeight="1"/>
    <row r="542" ht="138.0" customHeight="1"/>
    <row r="543" ht="138.0" customHeight="1"/>
    <row r="544" ht="138.0" customHeight="1"/>
    <row r="545" ht="138.0" customHeight="1"/>
    <row r="546" ht="138.0" customHeight="1"/>
    <row r="547" ht="138.0" customHeight="1"/>
    <row r="548" ht="138.0" customHeight="1"/>
    <row r="549" ht="138.0" customHeight="1"/>
    <row r="550" ht="138.0" customHeight="1"/>
    <row r="551" ht="138.0" customHeight="1"/>
    <row r="552" ht="138.0" customHeight="1"/>
    <row r="553" ht="138.0" customHeight="1"/>
    <row r="554" ht="138.0" customHeight="1"/>
    <row r="555" ht="138.0" customHeight="1"/>
    <row r="556" ht="138.0" customHeight="1"/>
    <row r="557" ht="138.0" customHeight="1"/>
    <row r="558" ht="138.0" customHeight="1"/>
    <row r="559" ht="138.0" customHeight="1"/>
    <row r="560" ht="138.0" customHeight="1"/>
    <row r="561" ht="138.0" customHeight="1"/>
    <row r="562" ht="138.0" customHeight="1"/>
    <row r="563" ht="138.0" customHeight="1"/>
    <row r="564" ht="138.0" customHeight="1"/>
    <row r="565" ht="138.0" customHeight="1"/>
    <row r="566" ht="138.0" customHeight="1"/>
    <row r="567" ht="138.0" customHeight="1"/>
    <row r="568" ht="138.0" customHeight="1"/>
    <row r="569" ht="138.0" customHeight="1"/>
    <row r="570" ht="138.0" customHeight="1"/>
    <row r="571" ht="138.0" customHeight="1"/>
    <row r="572" ht="138.0" customHeight="1"/>
    <row r="573" ht="138.0" customHeight="1"/>
    <row r="574" ht="138.0" customHeight="1"/>
    <row r="575" ht="138.0" customHeight="1"/>
    <row r="576" ht="138.0" customHeight="1"/>
    <row r="577" ht="138.0" customHeight="1"/>
    <row r="578" ht="138.0" customHeight="1"/>
    <row r="579" ht="138.0" customHeight="1"/>
    <row r="580" ht="138.0" customHeight="1"/>
    <row r="581" ht="138.0" customHeight="1"/>
    <row r="582" ht="138.0" customHeight="1"/>
    <row r="583" ht="138.0" customHeight="1"/>
    <row r="584" ht="138.0" customHeight="1"/>
    <row r="585" ht="138.0" customHeight="1"/>
    <row r="586" ht="138.0" customHeight="1"/>
    <row r="587" ht="138.0" customHeight="1"/>
    <row r="588" ht="138.0" customHeight="1"/>
    <row r="589" ht="138.0" customHeight="1"/>
    <row r="590" ht="138.0" customHeight="1"/>
    <row r="591" ht="138.0" customHeight="1"/>
    <row r="592" ht="138.0" customHeight="1"/>
    <row r="593" ht="138.0" customHeight="1"/>
    <row r="594" ht="138.0" customHeight="1"/>
    <row r="595" ht="138.0" customHeight="1"/>
    <row r="596" ht="138.0" customHeight="1"/>
    <row r="597" ht="138.0" customHeight="1"/>
    <row r="598" ht="138.0" customHeight="1"/>
    <row r="599" ht="138.0" customHeight="1"/>
    <row r="600" ht="138.0" customHeight="1"/>
    <row r="601" ht="138.0" customHeight="1"/>
    <row r="602" ht="138.0" customHeight="1"/>
    <row r="603" ht="138.0" customHeight="1"/>
    <row r="604" ht="138.0" customHeight="1"/>
    <row r="605" ht="138.0" customHeight="1"/>
    <row r="606" ht="138.0" customHeight="1"/>
    <row r="607" ht="138.0" customHeight="1"/>
    <row r="608" ht="138.0" customHeight="1"/>
    <row r="609" ht="138.0" customHeight="1"/>
    <row r="610" ht="138.0" customHeight="1"/>
    <row r="611" ht="138.0" customHeight="1"/>
    <row r="612" ht="138.0" customHeight="1"/>
    <row r="613" ht="138.0" customHeight="1"/>
    <row r="614" ht="138.0" customHeight="1"/>
    <row r="615" ht="138.0" customHeight="1"/>
    <row r="616" ht="138.0" customHeight="1"/>
    <row r="617" ht="138.0" customHeight="1"/>
    <row r="618" ht="138.0" customHeight="1"/>
    <row r="619" ht="138.0" customHeight="1"/>
    <row r="620" ht="138.0" customHeight="1"/>
    <row r="621" ht="138.0" customHeight="1"/>
    <row r="622" ht="138.0" customHeight="1"/>
    <row r="623" ht="138.0" customHeight="1"/>
    <row r="624" ht="138.0" customHeight="1"/>
    <row r="625" ht="138.0" customHeight="1"/>
    <row r="626" ht="138.0" customHeight="1"/>
    <row r="627" ht="138.0" customHeight="1"/>
    <row r="628" ht="138.0" customHeight="1"/>
    <row r="629" ht="138.0" customHeight="1"/>
    <row r="630" ht="138.0" customHeight="1"/>
    <row r="631" ht="138.0" customHeight="1"/>
    <row r="632" ht="138.0" customHeight="1"/>
    <row r="633" ht="138.0" customHeight="1"/>
    <row r="634" ht="138.0" customHeight="1"/>
    <row r="635" ht="138.0" customHeight="1"/>
    <row r="636" ht="138.0" customHeight="1"/>
    <row r="637" ht="138.0" customHeight="1"/>
    <row r="638" ht="138.0" customHeight="1"/>
    <row r="639" ht="138.0" customHeight="1"/>
    <row r="640" ht="138.0" customHeight="1"/>
    <row r="641" ht="138.0" customHeight="1"/>
    <row r="642" ht="138.0" customHeight="1"/>
    <row r="643" ht="138.0" customHeight="1"/>
    <row r="644" ht="138.0" customHeight="1"/>
    <row r="645" ht="138.0" customHeight="1"/>
    <row r="646" ht="138.0" customHeight="1"/>
    <row r="647" ht="138.0" customHeight="1"/>
    <row r="648" ht="138.0" customHeight="1"/>
    <row r="649" ht="138.0" customHeight="1"/>
    <row r="650" ht="138.0" customHeight="1"/>
    <row r="651" ht="138.0" customHeight="1"/>
    <row r="652" ht="138.0" customHeight="1"/>
    <row r="653" ht="138.0" customHeight="1"/>
    <row r="654" ht="138.0" customHeight="1"/>
    <row r="655" ht="138.0" customHeight="1"/>
    <row r="656" ht="138.0" customHeight="1"/>
    <row r="657" ht="138.0" customHeight="1"/>
    <row r="658" ht="138.0" customHeight="1"/>
    <row r="659" ht="138.0" customHeight="1"/>
    <row r="660" ht="138.0" customHeight="1"/>
    <row r="661" ht="138.0" customHeight="1"/>
    <row r="662" ht="138.0" customHeight="1"/>
    <row r="663" ht="138.0" customHeight="1"/>
    <row r="664" ht="138.0" customHeight="1"/>
    <row r="665" ht="138.0" customHeight="1"/>
    <row r="666" ht="138.0" customHeight="1"/>
    <row r="667" ht="138.0" customHeight="1"/>
    <row r="668" ht="138.0" customHeight="1"/>
    <row r="669" ht="138.0" customHeight="1"/>
    <row r="670" ht="138.0" customHeight="1"/>
    <row r="671" ht="138.0" customHeight="1"/>
    <row r="672" ht="138.0" customHeight="1"/>
    <row r="673" ht="138.0" customHeight="1"/>
    <row r="674" ht="138.0" customHeight="1"/>
    <row r="675" ht="138.0" customHeight="1"/>
    <row r="676" ht="138.0" customHeight="1"/>
    <row r="677" ht="138.0" customHeight="1"/>
    <row r="678" ht="138.0" customHeight="1"/>
    <row r="679" ht="138.0" customHeight="1"/>
    <row r="680" ht="138.0" customHeight="1"/>
    <row r="681" ht="138.0" customHeight="1"/>
    <row r="682" ht="138.0" customHeight="1"/>
    <row r="683" ht="138.0" customHeight="1"/>
    <row r="684" ht="138.0" customHeight="1"/>
    <row r="685" ht="138.0" customHeight="1"/>
    <row r="686" ht="138.0" customHeight="1"/>
    <row r="687" ht="138.0" customHeight="1"/>
    <row r="688" ht="138.0" customHeight="1"/>
    <row r="689" ht="138.0" customHeight="1"/>
    <row r="690" ht="138.0" customHeight="1"/>
    <row r="691" ht="138.0" customHeight="1"/>
    <row r="692" ht="138.0" customHeight="1"/>
    <row r="693" ht="138.0" customHeight="1"/>
    <row r="694" ht="138.0" customHeight="1"/>
    <row r="695" ht="138.0" customHeight="1"/>
    <row r="696" ht="138.0" customHeight="1"/>
    <row r="697" ht="138.0" customHeight="1"/>
    <row r="698" ht="138.0" customHeight="1"/>
    <row r="699" ht="138.0" customHeight="1"/>
    <row r="700" ht="138.0" customHeight="1"/>
    <row r="701" ht="138.0" customHeight="1"/>
    <row r="702" ht="138.0" customHeight="1"/>
    <row r="703" ht="138.0" customHeight="1"/>
    <row r="704" ht="138.0" customHeight="1"/>
    <row r="705" ht="138.0" customHeight="1"/>
    <row r="706" ht="138.0" customHeight="1"/>
    <row r="707" ht="138.0" customHeight="1"/>
    <row r="708" ht="138.0" customHeight="1"/>
    <row r="709" ht="138.0" customHeight="1"/>
    <row r="710" ht="138.0" customHeight="1"/>
    <row r="711" ht="138.0" customHeight="1"/>
    <row r="712" ht="138.0" customHeight="1"/>
    <row r="713" ht="138.0" customHeight="1"/>
    <row r="714" ht="138.0" customHeight="1"/>
    <row r="715" ht="138.0" customHeight="1"/>
    <row r="716" ht="138.0" customHeight="1"/>
    <row r="717" ht="138.0" customHeight="1"/>
    <row r="718" ht="138.0" customHeight="1"/>
    <row r="719" ht="138.0" customHeight="1"/>
    <row r="720" ht="138.0" customHeight="1"/>
    <row r="721" ht="138.0" customHeight="1"/>
    <row r="722" ht="138.0" customHeight="1"/>
    <row r="723" ht="138.0" customHeight="1"/>
    <row r="724" ht="138.0" customHeight="1"/>
    <row r="725" ht="138.0" customHeight="1"/>
    <row r="726" ht="138.0" customHeight="1"/>
    <row r="727" ht="138.0" customHeight="1"/>
    <row r="728" ht="138.0" customHeight="1"/>
    <row r="729" ht="138.0" customHeight="1"/>
    <row r="730" ht="138.0" customHeight="1"/>
    <row r="731" ht="138.0" customHeight="1"/>
    <row r="732" ht="138.0" customHeight="1"/>
    <row r="733" ht="138.0" customHeight="1"/>
    <row r="734" ht="138.0" customHeight="1"/>
    <row r="735" ht="138.0" customHeight="1"/>
    <row r="736" ht="138.0" customHeight="1"/>
    <row r="737" ht="138.0" customHeight="1"/>
    <row r="738" ht="138.0" customHeight="1"/>
    <row r="739" ht="138.0" customHeight="1"/>
    <row r="740" ht="138.0" customHeight="1"/>
    <row r="741" ht="138.0" customHeight="1"/>
    <row r="742" ht="138.0" customHeight="1"/>
    <row r="743" ht="138.0" customHeight="1"/>
    <row r="744" ht="138.0" customHeight="1"/>
    <row r="745" ht="138.0" customHeight="1"/>
    <row r="746" ht="138.0" customHeight="1"/>
    <row r="747" ht="138.0" customHeight="1"/>
    <row r="748" ht="138.0" customHeight="1"/>
    <row r="749" ht="138.0" customHeight="1"/>
    <row r="750" ht="138.0" customHeight="1"/>
    <row r="751" ht="138.0" customHeight="1"/>
    <row r="752" ht="138.0" customHeight="1"/>
    <row r="753" ht="138.0" customHeight="1"/>
    <row r="754" ht="138.0" customHeight="1"/>
    <row r="755" ht="138.0" customHeight="1"/>
    <row r="756" ht="138.0" customHeight="1"/>
    <row r="757" ht="138.0" customHeight="1"/>
    <row r="758" ht="138.0" customHeight="1"/>
    <row r="759" ht="138.0" customHeight="1"/>
    <row r="760" ht="138.0" customHeight="1"/>
    <row r="761" ht="138.0" customHeight="1"/>
    <row r="762" ht="138.0" customHeight="1"/>
    <row r="763" ht="138.0" customHeight="1"/>
    <row r="764" ht="138.0" customHeight="1"/>
    <row r="765" ht="138.0" customHeight="1"/>
    <row r="766" ht="138.0" customHeight="1"/>
    <row r="767" ht="138.0" customHeight="1"/>
    <row r="768" ht="138.0" customHeight="1"/>
    <row r="769" ht="138.0" customHeight="1"/>
    <row r="770" ht="138.0" customHeight="1"/>
    <row r="771" ht="138.0" customHeight="1"/>
    <row r="772" ht="138.0" customHeight="1"/>
    <row r="773" ht="138.0" customHeight="1"/>
    <row r="774" ht="138.0" customHeight="1"/>
    <row r="775" ht="138.0" customHeight="1"/>
    <row r="776" ht="138.0" customHeight="1"/>
    <row r="777" ht="138.0" customHeight="1"/>
    <row r="778" ht="138.0" customHeight="1"/>
    <row r="779" ht="138.0" customHeight="1"/>
    <row r="780" ht="138.0" customHeight="1"/>
    <row r="781" ht="138.0" customHeight="1"/>
    <row r="782" ht="138.0" customHeight="1"/>
    <row r="783" ht="138.0" customHeight="1"/>
    <row r="784" ht="138.0" customHeight="1"/>
    <row r="785" ht="138.0" customHeight="1"/>
    <row r="786" ht="138.0" customHeight="1"/>
    <row r="787" ht="138.0" customHeight="1"/>
    <row r="788" ht="138.0" customHeight="1"/>
    <row r="789" ht="138.0" customHeight="1"/>
    <row r="790" ht="138.0" customHeight="1"/>
    <row r="791" ht="138.0" customHeight="1"/>
    <row r="792" ht="138.0" customHeight="1"/>
    <row r="793" ht="138.0" customHeight="1"/>
    <row r="794" ht="138.0" customHeight="1"/>
    <row r="795" ht="138.0" customHeight="1"/>
    <row r="796" ht="138.0" customHeight="1"/>
    <row r="797" ht="138.0" customHeight="1"/>
    <row r="798" ht="138.0" customHeight="1"/>
    <row r="799" ht="138.0" customHeight="1"/>
    <row r="800" ht="138.0" customHeight="1"/>
    <row r="801" ht="138.0" customHeight="1"/>
    <row r="802" ht="138.0" customHeight="1"/>
    <row r="803" ht="138.0" customHeight="1"/>
    <row r="804" ht="138.0" customHeight="1"/>
    <row r="805" ht="138.0" customHeight="1"/>
    <row r="806" ht="138.0" customHeight="1"/>
    <row r="807" ht="138.0" customHeight="1"/>
    <row r="808" ht="138.0" customHeight="1"/>
    <row r="809" ht="138.0" customHeight="1"/>
    <row r="810" ht="138.0" customHeight="1"/>
    <row r="811" ht="138.0" customHeight="1"/>
    <row r="812" ht="138.0" customHeight="1"/>
    <row r="813" ht="138.0" customHeight="1"/>
    <row r="814" ht="138.0" customHeight="1"/>
    <row r="815" ht="138.0" customHeight="1"/>
    <row r="816" ht="138.0" customHeight="1"/>
    <row r="817" ht="138.0" customHeight="1"/>
    <row r="818" ht="138.0" customHeight="1"/>
    <row r="819" ht="138.0" customHeight="1"/>
    <row r="820" ht="138.0" customHeight="1"/>
    <row r="821" ht="138.0" customHeight="1"/>
    <row r="822" ht="138.0" customHeight="1"/>
    <row r="823" ht="138.0" customHeight="1"/>
    <row r="824" ht="138.0" customHeight="1"/>
    <row r="825" ht="138.0" customHeight="1"/>
    <row r="826" ht="138.0" customHeight="1"/>
    <row r="827" ht="138.0" customHeight="1"/>
    <row r="828" ht="138.0" customHeight="1"/>
    <row r="829" ht="138.0" customHeight="1"/>
    <row r="830" ht="138.0" customHeight="1"/>
    <row r="831" ht="138.0" customHeight="1"/>
    <row r="832" ht="138.0" customHeight="1"/>
    <row r="833" ht="138.0" customHeight="1"/>
    <row r="834" ht="138.0" customHeight="1"/>
    <row r="835" ht="138.0" customHeight="1"/>
    <row r="836" ht="138.0" customHeight="1"/>
    <row r="837" ht="138.0" customHeight="1"/>
    <row r="838" ht="138.0" customHeight="1"/>
    <row r="839" ht="138.0" customHeight="1"/>
    <row r="840" ht="138.0" customHeight="1"/>
    <row r="841" ht="138.0" customHeight="1"/>
    <row r="842" ht="138.0" customHeight="1"/>
    <row r="843" ht="138.0" customHeight="1"/>
    <row r="844" ht="138.0" customHeight="1"/>
    <row r="845" ht="138.0" customHeight="1"/>
    <row r="846" ht="138.0" customHeight="1"/>
    <row r="847" ht="138.0" customHeight="1"/>
    <row r="848" ht="138.0" customHeight="1"/>
    <row r="849" ht="138.0" customHeight="1"/>
    <row r="850" ht="138.0" customHeight="1"/>
    <row r="851" ht="138.0" customHeight="1"/>
    <row r="852" ht="138.0" customHeight="1"/>
    <row r="853" ht="138.0" customHeight="1"/>
    <row r="854" ht="138.0" customHeight="1"/>
    <row r="855" ht="138.0" customHeight="1"/>
    <row r="856" ht="138.0" customHeight="1"/>
    <row r="857" ht="138.0" customHeight="1"/>
    <row r="858" ht="138.0" customHeight="1"/>
    <row r="859" ht="138.0" customHeight="1"/>
    <row r="860" ht="138.0" customHeight="1"/>
    <row r="861" ht="138.0" customHeight="1"/>
    <row r="862" ht="138.0" customHeight="1"/>
    <row r="863" ht="138.0" customHeight="1"/>
    <row r="864" ht="138.0" customHeight="1"/>
    <row r="865" ht="138.0" customHeight="1"/>
    <row r="866" ht="138.0" customHeight="1"/>
    <row r="867" ht="138.0" customHeight="1"/>
    <row r="868" ht="138.0" customHeight="1"/>
    <row r="869" ht="138.0" customHeight="1"/>
    <row r="870" ht="138.0" customHeight="1"/>
    <row r="871" ht="138.0" customHeight="1"/>
    <row r="872" ht="138.0" customHeight="1"/>
    <row r="873" ht="138.0" customHeight="1"/>
    <row r="874" ht="138.0" customHeight="1"/>
    <row r="875" ht="138.0" customHeight="1"/>
    <row r="876" ht="138.0" customHeight="1"/>
    <row r="877" ht="138.0" customHeight="1"/>
    <row r="878" ht="138.0" customHeight="1"/>
    <row r="879" ht="138.0" customHeight="1"/>
    <row r="880" ht="138.0" customHeight="1"/>
    <row r="881" ht="138.0" customHeight="1"/>
    <row r="882" ht="138.0" customHeight="1"/>
    <row r="883" ht="138.0" customHeight="1"/>
    <row r="884" ht="138.0" customHeight="1"/>
    <row r="885" ht="138.0" customHeight="1"/>
    <row r="886" ht="138.0" customHeight="1"/>
    <row r="887" ht="138.0" customHeight="1"/>
    <row r="888" ht="138.0" customHeight="1"/>
    <row r="889" ht="138.0" customHeight="1"/>
    <row r="890" ht="138.0" customHeight="1"/>
    <row r="891" ht="138.0" customHeight="1"/>
    <row r="892" ht="138.0" customHeight="1"/>
    <row r="893" ht="138.0" customHeight="1"/>
    <row r="894" ht="138.0" customHeight="1"/>
    <row r="895" ht="138.0" customHeight="1"/>
    <row r="896" ht="138.0" customHeight="1"/>
    <row r="897" ht="138.0" customHeight="1"/>
    <row r="898" ht="138.0" customHeight="1"/>
    <row r="899" ht="138.0" customHeight="1"/>
    <row r="900" ht="138.0" customHeight="1"/>
    <row r="901" ht="138.0" customHeight="1"/>
    <row r="902" ht="138.0" customHeight="1"/>
    <row r="903" ht="138.0" customHeight="1"/>
    <row r="904" ht="138.0" customHeight="1"/>
    <row r="905" ht="138.0" customHeight="1"/>
    <row r="906" ht="138.0" customHeight="1"/>
    <row r="907" ht="138.0" customHeight="1"/>
    <row r="908" ht="138.0" customHeight="1"/>
    <row r="909" ht="138.0" customHeight="1"/>
    <row r="910" ht="138.0" customHeight="1"/>
    <row r="911" ht="138.0" customHeight="1"/>
    <row r="912" ht="138.0" customHeight="1"/>
    <row r="913" ht="138.0" customHeight="1"/>
    <row r="914" ht="138.0" customHeight="1"/>
    <row r="915" ht="138.0" customHeight="1"/>
    <row r="916" ht="138.0" customHeight="1"/>
    <row r="917" ht="138.0" customHeight="1"/>
    <row r="918" ht="138.0" customHeight="1"/>
    <row r="919" ht="138.0" customHeight="1"/>
    <row r="920" ht="138.0" customHeight="1"/>
    <row r="921" ht="138.0" customHeight="1"/>
    <row r="922" ht="138.0" customHeight="1"/>
    <row r="923" ht="138.0" customHeight="1"/>
    <row r="924" ht="138.0" customHeight="1"/>
    <row r="925" ht="138.0" customHeight="1"/>
    <row r="926" ht="138.0" customHeight="1"/>
    <row r="927" ht="138.0" customHeight="1"/>
    <row r="928" ht="138.0" customHeight="1"/>
    <row r="929" ht="138.0" customHeight="1"/>
    <row r="930" ht="138.0" customHeight="1"/>
    <row r="931" ht="138.0" customHeight="1"/>
    <row r="932" ht="138.0" customHeight="1"/>
    <row r="933" ht="138.0" customHeight="1"/>
    <row r="934" ht="138.0" customHeight="1"/>
    <row r="935" ht="138.0" customHeight="1"/>
    <row r="936" ht="138.0" customHeight="1"/>
    <row r="937" ht="138.0" customHeight="1"/>
    <row r="938" ht="138.0" customHeight="1"/>
    <row r="939" ht="138.0" customHeight="1"/>
    <row r="940" ht="138.0" customHeight="1"/>
    <row r="941" ht="138.0" customHeight="1"/>
    <row r="942" ht="138.0" customHeight="1"/>
    <row r="943" ht="138.0" customHeight="1"/>
    <row r="944" ht="138.0" customHeight="1"/>
    <row r="945" ht="138.0" customHeight="1"/>
    <row r="946" ht="138.0" customHeight="1"/>
    <row r="947" ht="138.0" customHeight="1"/>
    <row r="948" ht="138.0" customHeight="1"/>
    <row r="949" ht="138.0" customHeight="1"/>
    <row r="950" ht="138.0" customHeight="1"/>
    <row r="951" ht="138.0" customHeight="1"/>
    <row r="952" ht="138.0" customHeight="1"/>
    <row r="953" ht="138.0" customHeight="1"/>
    <row r="954" ht="138.0" customHeight="1"/>
    <row r="955" ht="138.0" customHeight="1"/>
    <row r="956" ht="138.0" customHeight="1"/>
    <row r="957" ht="138.0" customHeight="1"/>
    <row r="958" ht="138.0" customHeight="1"/>
    <row r="959" ht="138.0" customHeight="1"/>
    <row r="960" ht="138.0" customHeight="1"/>
    <row r="961" ht="138.0" customHeight="1"/>
    <row r="962" ht="138.0" customHeight="1"/>
    <row r="963" ht="138.0" customHeight="1"/>
    <row r="964" ht="138.0" customHeight="1"/>
    <row r="965" ht="138.0" customHeight="1"/>
    <row r="966" ht="138.0" customHeight="1"/>
    <row r="967" ht="138.0" customHeight="1"/>
    <row r="968" ht="138.0" customHeight="1"/>
    <row r="969" ht="138.0" customHeight="1"/>
    <row r="970" ht="138.0" customHeight="1"/>
    <row r="971" ht="138.0" customHeight="1"/>
    <row r="972" ht="138.0" customHeight="1"/>
    <row r="973" ht="138.0" customHeight="1"/>
    <row r="974" ht="138.0" customHeight="1"/>
    <row r="975" ht="138.0" customHeight="1"/>
    <row r="976" ht="138.0" customHeight="1"/>
    <row r="977" ht="138.0" customHeight="1"/>
    <row r="978" ht="138.0" customHeight="1"/>
    <row r="979" ht="138.0" customHeight="1"/>
    <row r="980" ht="138.0" customHeight="1"/>
    <row r="981" ht="138.0" customHeight="1"/>
    <row r="982" ht="138.0" customHeight="1"/>
    <row r="983" ht="138.0" customHeight="1"/>
    <row r="984" ht="138.0" customHeight="1"/>
    <row r="985" ht="138.0" customHeight="1"/>
    <row r="986" ht="138.0" customHeight="1"/>
    <row r="987" ht="138.0" customHeight="1"/>
    <row r="988" ht="138.0" customHeight="1"/>
    <row r="989" ht="138.0" customHeight="1"/>
    <row r="990" ht="138.0" customHeight="1"/>
    <row r="991" ht="138.0" customHeight="1"/>
    <row r="992" ht="138.0" customHeight="1"/>
    <row r="993" ht="138.0" customHeight="1"/>
    <row r="994" ht="138.0" customHeight="1"/>
    <row r="995" ht="138.0" customHeight="1"/>
    <row r="996" ht="138.0" customHeight="1"/>
    <row r="997" ht="138.0" customHeight="1"/>
    <row r="998" ht="138.0" customHeight="1"/>
    <row r="999" ht="138.0" customHeight="1"/>
    <row r="1000" ht="138.0" customHeight="1"/>
    <row r="1001" ht="138.0" customHeight="1"/>
    <row r="1002" ht="138.0" customHeight="1"/>
    <row r="1003" ht="138.0" customHeight="1"/>
    <row r="1004" ht="138.0" customHeight="1"/>
  </sheetData>
  <dataValidations>
    <dataValidation type="list" allowBlank="1" sqref="Y72:Y73 Y75:Y80">
      <formula1>",1,2,3,4"</formula1>
    </dataValidation>
    <dataValidation type="list" allowBlank="1" sqref="V68 V71">
      <formula1>"1,2,3,4"</formula1>
    </dataValidation>
    <dataValidation type="list" allowBlank="1" sqref="W3:W16 AA3:AA16 W18:W28 AA18:AA28 W31:W48 AA31:AA48 W50:W51 AA50:AA51 W54:W68 AA54:AA68 W71:W80 AA71:AA80">
      <formula1>"1,2,3,4,5"</formula1>
    </dataValidation>
  </dataValidations>
  <hyperlinks>
    <hyperlink r:id="rId2" ref="AB28"/>
  </hyperlinks>
  <drawing r:id="rId3"/>
  <legacyDrawing r:id="rId4"/>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6" width="16.43"/>
    <col customWidth="1" hidden="1" min="17" max="22" width="16.43"/>
    <col customWidth="1" min="23" max="23" width="16.43"/>
    <col customWidth="1" hidden="1" min="24" max="26" width="16.43"/>
    <col customWidth="1" min="27" max="32" width="16.43"/>
  </cols>
  <sheetData>
    <row r="1">
      <c r="A1" s="8" t="s">
        <v>2996</v>
      </c>
      <c r="B1" s="4" t="s">
        <v>1</v>
      </c>
      <c r="C1" s="4" t="s">
        <v>2</v>
      </c>
      <c r="D1" s="9" t="s">
        <v>3</v>
      </c>
      <c r="E1" s="10" t="s">
        <v>4</v>
      </c>
      <c r="F1" s="10" t="s">
        <v>5</v>
      </c>
      <c r="G1" s="1" t="s">
        <v>6</v>
      </c>
      <c r="H1" s="1" t="s">
        <v>7</v>
      </c>
      <c r="I1" s="1" t="s">
        <v>8</v>
      </c>
      <c r="J1" s="1" t="s">
        <v>9</v>
      </c>
      <c r="K1" s="1" t="s">
        <v>10</v>
      </c>
      <c r="L1" s="1" t="s">
        <v>11</v>
      </c>
      <c r="M1" s="1" t="s">
        <v>12</v>
      </c>
      <c r="N1" s="1" t="s">
        <v>13</v>
      </c>
      <c r="O1" s="1" t="s">
        <v>14</v>
      </c>
      <c r="P1" s="1" t="s">
        <v>15</v>
      </c>
      <c r="Q1" s="11"/>
      <c r="R1" s="11"/>
      <c r="S1" s="4" t="s">
        <v>18</v>
      </c>
      <c r="T1" s="5" t="s">
        <v>19</v>
      </c>
      <c r="U1" s="5" t="s">
        <v>20</v>
      </c>
      <c r="V1" s="5" t="s">
        <v>21</v>
      </c>
      <c r="W1" s="6" t="s">
        <v>24</v>
      </c>
      <c r="X1" s="5" t="s">
        <v>23</v>
      </c>
      <c r="Y1" s="5" t="s">
        <v>29</v>
      </c>
      <c r="Z1" s="5" t="s">
        <v>25</v>
      </c>
      <c r="AA1" s="6" t="s">
        <v>2997</v>
      </c>
      <c r="AB1" s="5" t="s">
        <v>23</v>
      </c>
      <c r="AC1" s="5" t="s">
        <v>30</v>
      </c>
      <c r="AD1" s="5" t="s">
        <v>27</v>
      </c>
      <c r="AE1" s="12"/>
      <c r="AF1" s="12"/>
    </row>
    <row r="2" ht="168.75" customHeight="1">
      <c r="A2" s="266" t="s">
        <v>819</v>
      </c>
      <c r="B2" s="267" t="s">
        <v>820</v>
      </c>
      <c r="C2" s="267" t="s">
        <v>821</v>
      </c>
      <c r="D2" s="268" t="s">
        <v>822</v>
      </c>
      <c r="E2" s="269">
        <v>41564.166666666664</v>
      </c>
      <c r="F2" s="269">
        <v>43682.4375</v>
      </c>
      <c r="G2" s="270" t="s">
        <v>808</v>
      </c>
      <c r="H2" s="270" t="s">
        <v>823</v>
      </c>
      <c r="I2" s="270" t="s">
        <v>824</v>
      </c>
      <c r="J2" s="270" t="s">
        <v>62</v>
      </c>
      <c r="K2" s="270" t="s">
        <v>825</v>
      </c>
      <c r="L2" s="271" t="s">
        <v>826</v>
      </c>
      <c r="M2" s="270" t="s">
        <v>827</v>
      </c>
      <c r="N2" s="271" t="s">
        <v>828</v>
      </c>
      <c r="O2" s="271" t="s">
        <v>829</v>
      </c>
      <c r="P2" s="271" t="s">
        <v>830</v>
      </c>
      <c r="Q2" s="272"/>
      <c r="R2" s="272"/>
      <c r="S2" s="273" t="s">
        <v>47</v>
      </c>
      <c r="T2" s="274" t="str">
        <f t="shared" ref="T2:T5" si="1">IFS(#REF!=#REF!,"Same Decision", TRUE, "Diff. Decisions")</f>
        <v>#REF!</v>
      </c>
      <c r="U2" s="275" t="str">
        <f t="shared" ref="U2:U4" si="2">IFS(X2=#REF!,"Same Rationale", TRUE, "Different Rationale")</f>
        <v>#REF!</v>
      </c>
      <c r="V2" s="274" t="s">
        <v>50</v>
      </c>
      <c r="W2" s="276">
        <v>1.0</v>
      </c>
      <c r="X2" s="277"/>
      <c r="Y2" s="240"/>
      <c r="Z2" s="274"/>
      <c r="AA2" s="276">
        <v>1.0</v>
      </c>
      <c r="AB2" s="278"/>
      <c r="AC2" s="278"/>
      <c r="AD2" s="240"/>
      <c r="AE2" s="241"/>
      <c r="AF2" s="279" t="s">
        <v>51</v>
      </c>
    </row>
    <row r="3" ht="168.75" customHeight="1">
      <c r="A3" s="182" t="s">
        <v>1180</v>
      </c>
      <c r="B3" s="183" t="s">
        <v>1181</v>
      </c>
      <c r="C3" s="183" t="s">
        <v>1182</v>
      </c>
      <c r="D3" s="184" t="s">
        <v>148</v>
      </c>
      <c r="E3" s="185">
        <v>42793.208333333336</v>
      </c>
      <c r="F3" s="185">
        <v>43666.438888888886</v>
      </c>
      <c r="G3" s="186" t="s">
        <v>35</v>
      </c>
      <c r="H3" s="186" t="s">
        <v>1183</v>
      </c>
      <c r="I3" s="186" t="s">
        <v>1184</v>
      </c>
      <c r="J3" s="186" t="s">
        <v>62</v>
      </c>
      <c r="K3" s="186" t="s">
        <v>1185</v>
      </c>
      <c r="L3" s="187" t="s">
        <v>1186</v>
      </c>
      <c r="M3" s="186" t="s">
        <v>1187</v>
      </c>
      <c r="N3" s="187" t="s">
        <v>1188</v>
      </c>
      <c r="O3" s="187" t="s">
        <v>1189</v>
      </c>
      <c r="P3" s="187" t="s">
        <v>1190</v>
      </c>
      <c r="Q3" s="238"/>
      <c r="R3" s="238"/>
      <c r="S3" s="189" t="s">
        <v>47</v>
      </c>
      <c r="T3" s="190" t="str">
        <f t="shared" si="1"/>
        <v>#REF!</v>
      </c>
      <c r="U3" s="239" t="str">
        <f t="shared" si="2"/>
        <v>#REF!</v>
      </c>
      <c r="V3" s="190" t="s">
        <v>50</v>
      </c>
      <c r="W3" s="191">
        <v>1.0</v>
      </c>
      <c r="X3" s="194"/>
      <c r="Y3" s="280"/>
      <c r="Z3" s="190"/>
      <c r="AA3" s="191">
        <v>1.0</v>
      </c>
      <c r="AB3" s="188"/>
      <c r="AC3" s="188"/>
      <c r="AD3" s="280"/>
      <c r="AE3" s="241"/>
      <c r="AF3" s="279" t="s">
        <v>51</v>
      </c>
    </row>
    <row r="4" ht="168.75" customHeight="1">
      <c r="A4" s="182" t="s">
        <v>1204</v>
      </c>
      <c r="B4" s="183" t="s">
        <v>1205</v>
      </c>
      <c r="C4" s="183" t="s">
        <v>1206</v>
      </c>
      <c r="D4" s="184" t="s">
        <v>76</v>
      </c>
      <c r="E4" s="185">
        <v>41893.166666666664</v>
      </c>
      <c r="F4" s="185">
        <v>43620.62708333333</v>
      </c>
      <c r="G4" s="186" t="s">
        <v>35</v>
      </c>
      <c r="H4" s="186" t="s">
        <v>1207</v>
      </c>
      <c r="I4" s="186" t="s">
        <v>1208</v>
      </c>
      <c r="J4" s="186" t="s">
        <v>1209</v>
      </c>
      <c r="K4" s="186" t="s">
        <v>1210</v>
      </c>
      <c r="L4" s="187" t="s">
        <v>1211</v>
      </c>
      <c r="M4" s="186" t="s">
        <v>1212</v>
      </c>
      <c r="N4" s="187" t="s">
        <v>1213</v>
      </c>
      <c r="O4" s="187" t="s">
        <v>1214</v>
      </c>
      <c r="P4" s="187" t="s">
        <v>1215</v>
      </c>
      <c r="Q4" s="238"/>
      <c r="R4" s="238"/>
      <c r="S4" s="189" t="s">
        <v>47</v>
      </c>
      <c r="T4" s="190" t="str">
        <f t="shared" si="1"/>
        <v>#REF!</v>
      </c>
      <c r="U4" s="239" t="str">
        <f t="shared" si="2"/>
        <v>#REF!</v>
      </c>
      <c r="V4" s="190" t="s">
        <v>50</v>
      </c>
      <c r="W4" s="191">
        <v>1.0</v>
      </c>
      <c r="X4" s="183" t="s">
        <v>592</v>
      </c>
      <c r="Y4" s="280"/>
      <c r="Z4" s="190"/>
      <c r="AA4" s="191">
        <v>1.0</v>
      </c>
      <c r="AB4" s="218"/>
      <c r="AC4" s="188"/>
      <c r="AD4" s="280"/>
      <c r="AE4" s="241"/>
      <c r="AF4" s="279" t="s">
        <v>51</v>
      </c>
    </row>
    <row r="5" ht="138.0" customHeight="1">
      <c r="A5" s="182" t="s">
        <v>1448</v>
      </c>
      <c r="B5" s="183" t="s">
        <v>1449</v>
      </c>
      <c r="C5" s="183" t="s">
        <v>1450</v>
      </c>
      <c r="D5" s="184" t="s">
        <v>1451</v>
      </c>
      <c r="E5" s="185">
        <v>41843.166666666664</v>
      </c>
      <c r="F5" s="185">
        <v>42278.55</v>
      </c>
      <c r="G5" s="186" t="s">
        <v>35</v>
      </c>
      <c r="H5" s="186" t="s">
        <v>1452</v>
      </c>
      <c r="I5" s="186" t="s">
        <v>1453</v>
      </c>
      <c r="J5" s="186" t="s">
        <v>1052</v>
      </c>
      <c r="K5" s="186" t="s">
        <v>1454</v>
      </c>
      <c r="L5" s="187" t="s">
        <v>1455</v>
      </c>
      <c r="M5" s="186" t="s">
        <v>1456</v>
      </c>
      <c r="N5" s="186" t="s">
        <v>1457</v>
      </c>
      <c r="O5" s="186" t="s">
        <v>1458</v>
      </c>
      <c r="P5" s="186" t="s">
        <v>1459</v>
      </c>
      <c r="Q5" s="188"/>
      <c r="R5" s="188"/>
      <c r="S5" s="189" t="s">
        <v>47</v>
      </c>
      <c r="T5" s="190" t="str">
        <f t="shared" si="1"/>
        <v>#REF!</v>
      </c>
      <c r="U5" s="217" t="str">
        <f t="shared" ref="U5:U7" si="3">IFS(X5=AB5,"Same Rationale", TRUE, "Different Rationale")</f>
        <v>Same Rationale</v>
      </c>
      <c r="V5" s="190" t="s">
        <v>50</v>
      </c>
      <c r="W5" s="191">
        <v>1.0</v>
      </c>
      <c r="X5" s="194"/>
      <c r="Y5" s="280"/>
      <c r="Z5" s="190"/>
      <c r="AA5" s="191">
        <v>1.0</v>
      </c>
      <c r="AB5" s="194"/>
      <c r="AC5" s="194"/>
      <c r="AD5" s="281"/>
      <c r="AE5" s="196" t="str">
        <f>HYPERLINK("https://docs.google.com/document/d/1SqHqXiZifDxJF3Q_hn9AHVVB6UEww_OdQXmPiKTqn1I/edit","Protocol Discussion sheet")</f>
        <v>Protocol Discussion sheet</v>
      </c>
      <c r="AF5" s="282" t="s">
        <v>51</v>
      </c>
    </row>
    <row r="6" ht="138.0" customHeight="1">
      <c r="A6" s="13" t="s">
        <v>1881</v>
      </c>
      <c r="B6" s="14" t="s">
        <v>1882</v>
      </c>
      <c r="C6" s="15" t="s">
        <v>1883</v>
      </c>
      <c r="D6" s="16" t="s">
        <v>1884</v>
      </c>
      <c r="E6" s="17">
        <v>41414.166666666664</v>
      </c>
      <c r="F6" s="17">
        <v>42564.75</v>
      </c>
      <c r="G6" s="15" t="s">
        <v>35</v>
      </c>
      <c r="H6" s="15" t="s">
        <v>1885</v>
      </c>
      <c r="I6" s="15" t="s">
        <v>979</v>
      </c>
      <c r="J6" s="15" t="s">
        <v>1886</v>
      </c>
      <c r="K6" s="15" t="s">
        <v>1887</v>
      </c>
      <c r="L6" s="15" t="s">
        <v>1888</v>
      </c>
      <c r="M6" s="15" t="s">
        <v>1889</v>
      </c>
      <c r="N6" s="15" t="s">
        <v>1890</v>
      </c>
      <c r="O6" s="15" t="s">
        <v>1891</v>
      </c>
      <c r="P6" s="15" t="s">
        <v>1892</v>
      </c>
      <c r="Q6" s="18" t="s">
        <v>1893</v>
      </c>
      <c r="R6" s="18" t="s">
        <v>1894</v>
      </c>
      <c r="S6" s="19" t="s">
        <v>47</v>
      </c>
      <c r="T6" s="20" t="str">
        <f>IFS(W6=AA6,"Same Decision", TRUE, "Diff. Decisions")</f>
        <v>Diff. Decisions</v>
      </c>
      <c r="U6" s="34" t="str">
        <f t="shared" si="3"/>
        <v>Same Rationale</v>
      </c>
      <c r="V6" s="22" t="s">
        <v>50</v>
      </c>
      <c r="W6" s="25">
        <v>2.0</v>
      </c>
      <c r="X6" s="24"/>
      <c r="Y6" s="41"/>
      <c r="Z6" s="26" t="s">
        <v>53</v>
      </c>
      <c r="AA6" s="25">
        <v>1.0</v>
      </c>
      <c r="AB6" s="24"/>
      <c r="AC6" s="24"/>
      <c r="AD6" s="28" t="str">
        <f>HYPERLINK("https://docs.google.com/document/d/1vgJGancMRWOC5fpG_XZKlmvZ036cG_5jw0TJteY-90E/edit","Brian's Review Sheet")</f>
        <v>Brian's Review Sheet</v>
      </c>
      <c r="AE6" s="96"/>
    </row>
    <row r="7" ht="138.0" customHeight="1">
      <c r="A7" s="182" t="s">
        <v>607</v>
      </c>
      <c r="B7" s="183" t="s">
        <v>608</v>
      </c>
      <c r="C7" s="183" t="s">
        <v>609</v>
      </c>
      <c r="D7" s="184" t="s">
        <v>610</v>
      </c>
      <c r="E7" s="185">
        <v>43399.166666666664</v>
      </c>
      <c r="F7" s="185">
        <v>43609.89722222222</v>
      </c>
      <c r="G7" s="186" t="s">
        <v>35</v>
      </c>
      <c r="H7" s="186" t="s">
        <v>611</v>
      </c>
      <c r="I7" s="186" t="s">
        <v>612</v>
      </c>
      <c r="J7" s="186" t="s">
        <v>613</v>
      </c>
      <c r="K7" s="186" t="s">
        <v>614</v>
      </c>
      <c r="L7" s="187" t="s">
        <v>615</v>
      </c>
      <c r="M7" s="186" t="s">
        <v>616</v>
      </c>
      <c r="N7" s="186" t="s">
        <v>617</v>
      </c>
      <c r="O7" s="186" t="s">
        <v>618</v>
      </c>
      <c r="P7" s="186" t="s">
        <v>619</v>
      </c>
      <c r="Q7" s="188"/>
      <c r="R7" s="188"/>
      <c r="S7" s="189" t="s">
        <v>47</v>
      </c>
      <c r="T7" s="190" t="str">
        <f t="shared" ref="T7:T17" si="4">IFS(#REF!=#REF!,"Same Decision", TRUE, "Diff. Decisions")</f>
        <v>#REF!</v>
      </c>
      <c r="U7" s="190" t="str">
        <f t="shared" si="3"/>
        <v>Different Rationale</v>
      </c>
      <c r="V7" s="190" t="s">
        <v>50</v>
      </c>
      <c r="W7" s="191">
        <v>1.0</v>
      </c>
      <c r="X7" s="194"/>
      <c r="Y7" s="283" t="s">
        <v>3022</v>
      </c>
      <c r="Z7" s="190"/>
      <c r="AA7" s="191">
        <v>2.0</v>
      </c>
      <c r="AB7" s="193" t="s">
        <v>3070</v>
      </c>
      <c r="AC7" s="200"/>
      <c r="AD7" s="197" t="s">
        <v>621</v>
      </c>
      <c r="AE7" s="196" t="str">
        <f>HYPERLINK("https://docs.google.com/document/d/1irupaMaqNofvPKuZ5tOdJEK468Js5DCkevhMNBv_Ixo/edit#","Sarah's Review Doc.")</f>
        <v>Sarah's Review Doc.</v>
      </c>
      <c r="AF7" s="282" t="s">
        <v>622</v>
      </c>
    </row>
    <row r="8" ht="138.0" customHeight="1">
      <c r="A8" s="182" t="s">
        <v>963</v>
      </c>
      <c r="B8" s="183" t="s">
        <v>964</v>
      </c>
      <c r="C8" s="183" t="s">
        <v>965</v>
      </c>
      <c r="D8" s="184" t="s">
        <v>120</v>
      </c>
      <c r="E8" s="185">
        <v>41451.166666666664</v>
      </c>
      <c r="F8" s="185">
        <v>42564.763194444444</v>
      </c>
      <c r="G8" s="186" t="s">
        <v>35</v>
      </c>
      <c r="H8" s="186" t="s">
        <v>966</v>
      </c>
      <c r="I8" s="186" t="s">
        <v>967</v>
      </c>
      <c r="J8" s="186" t="s">
        <v>968</v>
      </c>
      <c r="K8" s="186" t="s">
        <v>969</v>
      </c>
      <c r="L8" s="187" t="s">
        <v>970</v>
      </c>
      <c r="M8" s="186" t="s">
        <v>971</v>
      </c>
      <c r="N8" s="187" t="s">
        <v>972</v>
      </c>
      <c r="O8" s="187" t="s">
        <v>973</v>
      </c>
      <c r="P8" s="187" t="s">
        <v>974</v>
      </c>
      <c r="Q8" s="238"/>
      <c r="R8" s="238"/>
      <c r="S8" s="189" t="s">
        <v>47</v>
      </c>
      <c r="T8" s="190" t="str">
        <f t="shared" si="4"/>
        <v>#REF!</v>
      </c>
      <c r="U8" s="239" t="str">
        <f t="shared" ref="U8:U13" si="5">IFS(X8=#REF!,"Same Rationale", TRUE, "Different Rationale")</f>
        <v>#REF!</v>
      </c>
      <c r="V8" s="190" t="s">
        <v>50</v>
      </c>
      <c r="W8" s="191">
        <v>2.0</v>
      </c>
      <c r="X8" s="194"/>
      <c r="Y8" s="284" t="s">
        <v>3039</v>
      </c>
      <c r="Z8" s="190"/>
      <c r="AA8" s="191">
        <v>2.0</v>
      </c>
      <c r="AB8" s="188"/>
      <c r="AC8" s="188"/>
      <c r="AD8" s="280"/>
      <c r="AE8" s="241"/>
      <c r="AF8" s="279" t="s">
        <v>51</v>
      </c>
    </row>
    <row r="9" ht="138.0" customHeight="1">
      <c r="A9" s="182" t="s">
        <v>988</v>
      </c>
      <c r="B9" s="183" t="s">
        <v>989</v>
      </c>
      <c r="C9" s="183" t="s">
        <v>990</v>
      </c>
      <c r="D9" s="184" t="s">
        <v>582</v>
      </c>
      <c r="E9" s="185">
        <v>41521.166666666664</v>
      </c>
      <c r="F9" s="185">
        <v>42195.760416666664</v>
      </c>
      <c r="G9" s="186" t="s">
        <v>35</v>
      </c>
      <c r="H9" s="186" t="s">
        <v>991</v>
      </c>
      <c r="I9" s="186" t="s">
        <v>992</v>
      </c>
      <c r="J9" s="186" t="s">
        <v>993</v>
      </c>
      <c r="K9" s="186" t="s">
        <v>994</v>
      </c>
      <c r="L9" s="187" t="s">
        <v>995</v>
      </c>
      <c r="M9" s="186" t="s">
        <v>996</v>
      </c>
      <c r="N9" s="187" t="s">
        <v>997</v>
      </c>
      <c r="O9" s="187" t="s">
        <v>998</v>
      </c>
      <c r="P9" s="187" t="s">
        <v>999</v>
      </c>
      <c r="Q9" s="238"/>
      <c r="R9" s="238"/>
      <c r="S9" s="189" t="s">
        <v>47</v>
      </c>
      <c r="T9" s="190" t="str">
        <f t="shared" si="4"/>
        <v>#REF!</v>
      </c>
      <c r="U9" s="239" t="str">
        <f t="shared" si="5"/>
        <v>#REF!</v>
      </c>
      <c r="V9" s="190" t="s">
        <v>50</v>
      </c>
      <c r="W9" s="191">
        <v>2.0</v>
      </c>
      <c r="X9" s="194"/>
      <c r="Y9" s="280"/>
      <c r="Z9" s="190"/>
      <c r="AA9" s="191">
        <v>2.0</v>
      </c>
      <c r="AB9" s="188"/>
      <c r="AC9" s="188"/>
      <c r="AD9" s="280"/>
      <c r="AE9" s="241"/>
      <c r="AF9" s="279" t="s">
        <v>51</v>
      </c>
    </row>
    <row r="10" ht="138.0" customHeight="1">
      <c r="A10" s="182" t="s">
        <v>1035</v>
      </c>
      <c r="B10" s="183" t="s">
        <v>1036</v>
      </c>
      <c r="C10" s="183" t="s">
        <v>1037</v>
      </c>
      <c r="D10" s="184" t="s">
        <v>822</v>
      </c>
      <c r="E10" s="185">
        <v>41718.166666666664</v>
      </c>
      <c r="F10" s="185">
        <v>42606.78680555556</v>
      </c>
      <c r="G10" s="186" t="s">
        <v>35</v>
      </c>
      <c r="H10" s="186" t="s">
        <v>1038</v>
      </c>
      <c r="I10" s="186" t="s">
        <v>1039</v>
      </c>
      <c r="J10" s="186" t="s">
        <v>1040</v>
      </c>
      <c r="K10" s="186" t="s">
        <v>1041</v>
      </c>
      <c r="L10" s="187" t="s">
        <v>1042</v>
      </c>
      <c r="M10" s="186" t="s">
        <v>1043</v>
      </c>
      <c r="N10" s="187" t="s">
        <v>1044</v>
      </c>
      <c r="O10" s="187" t="s">
        <v>1045</v>
      </c>
      <c r="P10" s="187" t="s">
        <v>1046</v>
      </c>
      <c r="Q10" s="238"/>
      <c r="R10" s="238"/>
      <c r="S10" s="189" t="s">
        <v>47</v>
      </c>
      <c r="T10" s="190" t="str">
        <f t="shared" si="4"/>
        <v>#REF!</v>
      </c>
      <c r="U10" s="239" t="str">
        <f t="shared" si="5"/>
        <v>#REF!</v>
      </c>
      <c r="V10" s="190" t="s">
        <v>50</v>
      </c>
      <c r="W10" s="191">
        <v>2.0</v>
      </c>
      <c r="X10" s="194"/>
      <c r="Y10" s="280"/>
      <c r="Z10" s="190"/>
      <c r="AA10" s="191">
        <v>2.0</v>
      </c>
      <c r="AB10" s="188"/>
      <c r="AC10" s="188"/>
      <c r="AD10" s="280"/>
      <c r="AE10" s="241"/>
      <c r="AF10" s="279" t="s">
        <v>51</v>
      </c>
    </row>
    <row r="11" ht="138.0" customHeight="1">
      <c r="A11" s="182" t="s">
        <v>1106</v>
      </c>
      <c r="B11" s="183" t="s">
        <v>1107</v>
      </c>
      <c r="C11" s="183" t="s">
        <v>1108</v>
      </c>
      <c r="D11" s="184" t="s">
        <v>597</v>
      </c>
      <c r="E11" s="185">
        <v>42727.208333333336</v>
      </c>
      <c r="F11" s="185">
        <v>42916.75555555556</v>
      </c>
      <c r="G11" s="186" t="s">
        <v>59</v>
      </c>
      <c r="H11" s="186" t="s">
        <v>1109</v>
      </c>
      <c r="I11" s="186" t="s">
        <v>1110</v>
      </c>
      <c r="J11" s="186" t="s">
        <v>62</v>
      </c>
      <c r="K11" s="186" t="s">
        <v>1111</v>
      </c>
      <c r="L11" s="187" t="s">
        <v>1112</v>
      </c>
      <c r="M11" s="186" t="s">
        <v>1113</v>
      </c>
      <c r="N11" s="187" t="s">
        <v>1114</v>
      </c>
      <c r="O11" s="187" t="s">
        <v>1115</v>
      </c>
      <c r="P11" s="187" t="s">
        <v>1116</v>
      </c>
      <c r="Q11" s="238"/>
      <c r="R11" s="238"/>
      <c r="S11" s="189" t="s">
        <v>47</v>
      </c>
      <c r="T11" s="190" t="str">
        <f t="shared" si="4"/>
        <v>#REF!</v>
      </c>
      <c r="U11" s="239" t="str">
        <f t="shared" si="5"/>
        <v>#REF!</v>
      </c>
      <c r="V11" s="190" t="s">
        <v>50</v>
      </c>
      <c r="W11" s="191">
        <v>1.0</v>
      </c>
      <c r="X11" s="194"/>
      <c r="Y11" s="280"/>
      <c r="Z11" s="190"/>
      <c r="AA11" s="191">
        <v>2.0</v>
      </c>
      <c r="AB11" s="218" t="s">
        <v>3043</v>
      </c>
      <c r="AC11" s="188"/>
      <c r="AD11" s="280"/>
      <c r="AE11" s="241"/>
      <c r="AF11" s="279" t="s">
        <v>51</v>
      </c>
    </row>
    <row r="12" ht="138.0" customHeight="1">
      <c r="A12" s="182" t="s">
        <v>1377</v>
      </c>
      <c r="B12" s="183" t="s">
        <v>1378</v>
      </c>
      <c r="C12" s="183" t="s">
        <v>1379</v>
      </c>
      <c r="D12" s="184" t="s">
        <v>1380</v>
      </c>
      <c r="E12" s="185" t="s">
        <v>62</v>
      </c>
      <c r="F12" s="185">
        <v>43240.45138888889</v>
      </c>
      <c r="G12" s="186" t="s">
        <v>808</v>
      </c>
      <c r="H12" s="186" t="s">
        <v>1381</v>
      </c>
      <c r="I12" s="186" t="s">
        <v>215</v>
      </c>
      <c r="J12" s="186" t="s">
        <v>1382</v>
      </c>
      <c r="K12" s="186" t="s">
        <v>1383</v>
      </c>
      <c r="L12" s="187" t="s">
        <v>1384</v>
      </c>
      <c r="M12" s="186" t="s">
        <v>1385</v>
      </c>
      <c r="N12" s="187" t="s">
        <v>1386</v>
      </c>
      <c r="O12" s="187" t="s">
        <v>1387</v>
      </c>
      <c r="P12" s="187" t="s">
        <v>1388</v>
      </c>
      <c r="Q12" s="238"/>
      <c r="R12" s="238"/>
      <c r="S12" s="189" t="s">
        <v>47</v>
      </c>
      <c r="T12" s="190" t="str">
        <f t="shared" si="4"/>
        <v>#REF!</v>
      </c>
      <c r="U12" s="239" t="str">
        <f t="shared" si="5"/>
        <v>#REF!</v>
      </c>
      <c r="V12" s="190" t="s">
        <v>50</v>
      </c>
      <c r="W12" s="191">
        <v>2.0</v>
      </c>
      <c r="X12" s="183" t="s">
        <v>592</v>
      </c>
      <c r="Y12" s="285" t="s">
        <v>3049</v>
      </c>
      <c r="Z12" s="190"/>
      <c r="AA12" s="191">
        <v>2.0</v>
      </c>
      <c r="AB12" s="279" t="s">
        <v>3050</v>
      </c>
      <c r="AC12" s="188"/>
      <c r="AD12" s="280"/>
      <c r="AE12" s="241"/>
      <c r="AF12" s="279" t="s">
        <v>51</v>
      </c>
    </row>
    <row r="13" ht="138.0" customHeight="1">
      <c r="A13" s="182" t="s">
        <v>1401</v>
      </c>
      <c r="B13" s="183" t="s">
        <v>1402</v>
      </c>
      <c r="C13" s="183" t="s">
        <v>1403</v>
      </c>
      <c r="D13" s="184" t="s">
        <v>1159</v>
      </c>
      <c r="E13" s="185" t="s">
        <v>62</v>
      </c>
      <c r="F13" s="185">
        <v>42529.58541666667</v>
      </c>
      <c r="G13" s="186" t="s">
        <v>35</v>
      </c>
      <c r="H13" s="186" t="s">
        <v>1404</v>
      </c>
      <c r="I13" s="186" t="s">
        <v>62</v>
      </c>
      <c r="J13" s="186" t="s">
        <v>1405</v>
      </c>
      <c r="K13" s="186" t="s">
        <v>1406</v>
      </c>
      <c r="L13" s="187" t="s">
        <v>1407</v>
      </c>
      <c r="M13" s="186" t="s">
        <v>62</v>
      </c>
      <c r="N13" s="187" t="s">
        <v>1408</v>
      </c>
      <c r="O13" s="187" t="s">
        <v>1409</v>
      </c>
      <c r="P13" s="187" t="s">
        <v>1410</v>
      </c>
      <c r="Q13" s="238"/>
      <c r="R13" s="238"/>
      <c r="S13" s="189" t="s">
        <v>47</v>
      </c>
      <c r="T13" s="190" t="str">
        <f t="shared" si="4"/>
        <v>#REF!</v>
      </c>
      <c r="U13" s="239" t="str">
        <f t="shared" si="5"/>
        <v>#REF!</v>
      </c>
      <c r="V13" s="190" t="s">
        <v>50</v>
      </c>
      <c r="W13" s="191">
        <v>2.0</v>
      </c>
      <c r="X13" s="183" t="s">
        <v>592</v>
      </c>
      <c r="Y13" s="280"/>
      <c r="Z13" s="190"/>
      <c r="AA13" s="191">
        <v>2.0</v>
      </c>
      <c r="AB13" s="218" t="s">
        <v>3050</v>
      </c>
      <c r="AC13" s="188"/>
      <c r="AD13" s="280"/>
      <c r="AE13" s="241"/>
      <c r="AF13" s="279" t="s">
        <v>51</v>
      </c>
    </row>
    <row r="14" ht="138.0" customHeight="1">
      <c r="A14" s="182" t="s">
        <v>117</v>
      </c>
      <c r="B14" s="183" t="s">
        <v>118</v>
      </c>
      <c r="C14" s="183" t="s">
        <v>119</v>
      </c>
      <c r="D14" s="184" t="s">
        <v>120</v>
      </c>
      <c r="E14" s="185">
        <v>42054.208333333336</v>
      </c>
      <c r="F14" s="185">
        <v>43297.57847222222</v>
      </c>
      <c r="G14" s="186" t="s">
        <v>35</v>
      </c>
      <c r="H14" s="186" t="s">
        <v>121</v>
      </c>
      <c r="I14" s="186" t="s">
        <v>122</v>
      </c>
      <c r="J14" s="186" t="s">
        <v>62</v>
      </c>
      <c r="K14" s="186" t="s">
        <v>123</v>
      </c>
      <c r="L14" s="187" t="s">
        <v>124</v>
      </c>
      <c r="M14" s="186" t="s">
        <v>125</v>
      </c>
      <c r="N14" s="186" t="s">
        <v>126</v>
      </c>
      <c r="O14" s="186" t="s">
        <v>127</v>
      </c>
      <c r="P14" s="186" t="s">
        <v>128</v>
      </c>
      <c r="Q14" s="188"/>
      <c r="R14" s="188"/>
      <c r="S14" s="189" t="s">
        <v>47</v>
      </c>
      <c r="T14" s="190" t="str">
        <f t="shared" si="4"/>
        <v>#REF!</v>
      </c>
      <c r="U14" s="190" t="str">
        <f t="shared" ref="U14:U17" si="6">IFS(X14=AB14,"Same Rationale", TRUE, "Different Rationale")</f>
        <v>Different Rationale</v>
      </c>
      <c r="V14" s="190" t="s">
        <v>50</v>
      </c>
      <c r="W14" s="191">
        <v>3.0</v>
      </c>
      <c r="X14" s="183" t="s">
        <v>72</v>
      </c>
      <c r="Y14" s="192" t="s">
        <v>3000</v>
      </c>
      <c r="Z14" s="190"/>
      <c r="AA14" s="191">
        <v>3.0</v>
      </c>
      <c r="AB14" s="183"/>
      <c r="AC14" s="194"/>
      <c r="AD14" s="195" t="str">
        <f>HYPERLINK("https://docs.google.com/document/d/1SqHqXiZifDxJF3Q_hn9AHVVB6UEww_OdQXmPiKTqn1I/edit","Protocol Discussion sheet")</f>
        <v>Protocol Discussion sheet</v>
      </c>
      <c r="AE14" s="196"/>
      <c r="AF14" s="196"/>
    </row>
    <row r="15" ht="138.0" customHeight="1">
      <c r="A15" s="204" t="s">
        <v>224</v>
      </c>
      <c r="B15" s="205" t="s">
        <v>225</v>
      </c>
      <c r="C15" s="205" t="s">
        <v>226</v>
      </c>
      <c r="D15" s="206" t="s">
        <v>227</v>
      </c>
      <c r="E15" s="207">
        <v>43434.208333333336</v>
      </c>
      <c r="F15" s="207">
        <v>43616.811111111114</v>
      </c>
      <c r="G15" s="208" t="s">
        <v>35</v>
      </c>
      <c r="H15" s="208" t="s">
        <v>228</v>
      </c>
      <c r="I15" s="208" t="s">
        <v>229</v>
      </c>
      <c r="J15" s="208" t="s">
        <v>230</v>
      </c>
      <c r="K15" s="208" t="s">
        <v>231</v>
      </c>
      <c r="L15" s="209" t="s">
        <v>1489</v>
      </c>
      <c r="M15" s="208" t="s">
        <v>233</v>
      </c>
      <c r="N15" s="208" t="s">
        <v>234</v>
      </c>
      <c r="O15" s="208" t="s">
        <v>235</v>
      </c>
      <c r="P15" s="208" t="s">
        <v>236</v>
      </c>
      <c r="Q15" s="210"/>
      <c r="R15" s="210"/>
      <c r="S15" s="211" t="s">
        <v>47</v>
      </c>
      <c r="T15" s="212" t="str">
        <f t="shared" si="4"/>
        <v>#REF!</v>
      </c>
      <c r="U15" s="212" t="str">
        <f t="shared" si="6"/>
        <v>Different Rationale</v>
      </c>
      <c r="V15" s="190" t="s">
        <v>50</v>
      </c>
      <c r="W15" s="191">
        <v>3.0</v>
      </c>
      <c r="X15" s="205" t="s">
        <v>69</v>
      </c>
      <c r="Y15" s="286" t="s">
        <v>237</v>
      </c>
      <c r="Z15" s="212"/>
      <c r="AA15" s="191">
        <v>3.0</v>
      </c>
      <c r="AB15" s="215"/>
      <c r="AC15" s="287"/>
      <c r="AD15" s="216" t="str">
        <f t="shared" ref="AD15:AD17" si="7">HYPERLINK("https://docs.google.com/document/d/1irupaMaqNofvPKuZ5tOdJEK468Js5DCkevhMNBv_Ixo/edit#","Sarah's Review Doc.")</f>
        <v>Sarah's Review Doc.</v>
      </c>
      <c r="AE15" s="196"/>
      <c r="AF15" s="196"/>
    </row>
    <row r="16" ht="138.0" customHeight="1">
      <c r="A16" s="182" t="s">
        <v>278</v>
      </c>
      <c r="B16" s="183" t="s">
        <v>279</v>
      </c>
      <c r="C16" s="183" t="s">
        <v>280</v>
      </c>
      <c r="D16" s="184" t="s">
        <v>281</v>
      </c>
      <c r="E16" s="185" t="s">
        <v>62</v>
      </c>
      <c r="F16" s="185">
        <v>43495.791666666664</v>
      </c>
      <c r="G16" s="186" t="s">
        <v>35</v>
      </c>
      <c r="H16" s="186" t="s">
        <v>282</v>
      </c>
      <c r="I16" s="186" t="s">
        <v>283</v>
      </c>
      <c r="J16" s="186" t="s">
        <v>62</v>
      </c>
      <c r="K16" s="186" t="s">
        <v>284</v>
      </c>
      <c r="L16" s="187" t="s">
        <v>285</v>
      </c>
      <c r="M16" s="186" t="s">
        <v>286</v>
      </c>
      <c r="N16" s="186" t="s">
        <v>287</v>
      </c>
      <c r="O16" s="186" t="s">
        <v>288</v>
      </c>
      <c r="P16" s="186" t="s">
        <v>289</v>
      </c>
      <c r="Q16" s="188"/>
      <c r="R16" s="188"/>
      <c r="S16" s="189" t="s">
        <v>47</v>
      </c>
      <c r="T16" s="190" t="str">
        <f t="shared" si="4"/>
        <v>#REF!</v>
      </c>
      <c r="U16" s="190" t="str">
        <f t="shared" si="6"/>
        <v>Different Rationale</v>
      </c>
      <c r="V16" s="190" t="s">
        <v>50</v>
      </c>
      <c r="W16" s="191">
        <v>3.0</v>
      </c>
      <c r="X16" s="183" t="s">
        <v>69</v>
      </c>
      <c r="Y16" s="197" t="s">
        <v>290</v>
      </c>
      <c r="Z16" s="190"/>
      <c r="AA16" s="191">
        <v>3.0</v>
      </c>
      <c r="AB16" s="194"/>
      <c r="AC16" s="200"/>
      <c r="AD16" s="195" t="str">
        <f t="shared" si="7"/>
        <v>Sarah's Review Doc.</v>
      </c>
      <c r="AE16" s="196"/>
      <c r="AF16" s="196"/>
    </row>
    <row r="17" ht="138.0" customHeight="1">
      <c r="A17" s="266" t="s">
        <v>397</v>
      </c>
      <c r="B17" s="267" t="s">
        <v>398</v>
      </c>
      <c r="C17" s="267" t="s">
        <v>399</v>
      </c>
      <c r="D17" s="268" t="s">
        <v>400</v>
      </c>
      <c r="E17" s="267" t="s">
        <v>62</v>
      </c>
      <c r="F17" s="269">
        <v>43620.63611111111</v>
      </c>
      <c r="G17" s="270" t="s">
        <v>59</v>
      </c>
      <c r="H17" s="270" t="s">
        <v>401</v>
      </c>
      <c r="I17" s="270" t="s">
        <v>402</v>
      </c>
      <c r="J17" s="270" t="s">
        <v>403</v>
      </c>
      <c r="K17" s="270" t="s">
        <v>404</v>
      </c>
      <c r="L17" s="271" t="s">
        <v>405</v>
      </c>
      <c r="M17" s="270" t="s">
        <v>406</v>
      </c>
      <c r="N17" s="270" t="s">
        <v>407</v>
      </c>
      <c r="O17" s="270" t="s">
        <v>408</v>
      </c>
      <c r="P17" s="270" t="s">
        <v>409</v>
      </c>
      <c r="Q17" s="278"/>
      <c r="R17" s="278"/>
      <c r="S17" s="273" t="s">
        <v>47</v>
      </c>
      <c r="T17" s="274" t="str">
        <f t="shared" si="4"/>
        <v>#REF!</v>
      </c>
      <c r="U17" s="274" t="str">
        <f t="shared" si="6"/>
        <v>Different Rationale</v>
      </c>
      <c r="V17" s="274" t="s">
        <v>50</v>
      </c>
      <c r="W17" s="276">
        <v>1.0</v>
      </c>
      <c r="X17" s="267" t="s">
        <v>69</v>
      </c>
      <c r="Y17" s="288" t="s">
        <v>410</v>
      </c>
      <c r="Z17" s="274"/>
      <c r="AA17" s="276">
        <v>3.0</v>
      </c>
      <c r="AB17" s="289" t="s">
        <v>3016</v>
      </c>
      <c r="AC17" s="277"/>
      <c r="AD17" s="196" t="str">
        <f t="shared" si="7"/>
        <v>Sarah's Review Doc.</v>
      </c>
      <c r="AE17" s="196"/>
      <c r="AF17" s="196"/>
    </row>
    <row r="18" ht="138.0" customHeight="1">
      <c r="A18" s="182" t="s">
        <v>525</v>
      </c>
      <c r="B18" s="219" t="s">
        <v>526</v>
      </c>
      <c r="C18" s="219" t="s">
        <v>527</v>
      </c>
      <c r="D18" s="220" t="s">
        <v>528</v>
      </c>
      <c r="E18" s="221" t="s">
        <v>62</v>
      </c>
      <c r="F18" s="221">
        <v>43608.5625</v>
      </c>
      <c r="G18" s="222" t="s">
        <v>35</v>
      </c>
      <c r="H18" s="222" t="s">
        <v>529</v>
      </c>
      <c r="I18" s="222" t="s">
        <v>530</v>
      </c>
      <c r="J18" s="222" t="s">
        <v>531</v>
      </c>
      <c r="K18" s="222" t="s">
        <v>532</v>
      </c>
      <c r="L18" s="223" t="s">
        <v>62</v>
      </c>
      <c r="M18" s="222" t="s">
        <v>533</v>
      </c>
      <c r="N18" s="222" t="s">
        <v>534</v>
      </c>
      <c r="O18" s="222" t="s">
        <v>535</v>
      </c>
      <c r="P18" s="222" t="s">
        <v>62</v>
      </c>
      <c r="Q18" s="224"/>
      <c r="R18" s="224"/>
      <c r="S18" s="225" t="s">
        <v>47</v>
      </c>
      <c r="T18" s="226" t="s">
        <v>536</v>
      </c>
      <c r="U18" s="227" t="s">
        <v>49</v>
      </c>
      <c r="V18" s="190" t="s">
        <v>50</v>
      </c>
      <c r="W18" s="191">
        <v>3.0</v>
      </c>
      <c r="X18" s="219" t="s">
        <v>69</v>
      </c>
      <c r="Y18" s="230"/>
      <c r="Z18" s="226"/>
      <c r="AA18" s="191">
        <v>3.0</v>
      </c>
      <c r="AB18" s="224"/>
      <c r="AC18" s="290"/>
      <c r="AD18" s="231" t="s">
        <v>437</v>
      </c>
      <c r="AE18" s="196"/>
      <c r="AF18" s="196"/>
    </row>
    <row r="19" ht="138.0" customHeight="1">
      <c r="A19" s="182" t="s">
        <v>553</v>
      </c>
      <c r="B19" s="219" t="s">
        <v>554</v>
      </c>
      <c r="C19" s="219" t="s">
        <v>555</v>
      </c>
      <c r="D19" s="220" t="s">
        <v>90</v>
      </c>
      <c r="E19" s="221">
        <v>42446.166666666664</v>
      </c>
      <c r="F19" s="221">
        <v>43469.73888888889</v>
      </c>
      <c r="G19" s="222" t="s">
        <v>35</v>
      </c>
      <c r="H19" s="222" t="s">
        <v>556</v>
      </c>
      <c r="I19" s="222" t="s">
        <v>557</v>
      </c>
      <c r="J19" s="222" t="s">
        <v>558</v>
      </c>
      <c r="K19" s="222" t="s">
        <v>559</v>
      </c>
      <c r="L19" s="223" t="s">
        <v>560</v>
      </c>
      <c r="M19" s="222" t="s">
        <v>561</v>
      </c>
      <c r="N19" s="222" t="s">
        <v>562</v>
      </c>
      <c r="O19" s="222" t="s">
        <v>563</v>
      </c>
      <c r="P19" s="222" t="s">
        <v>564</v>
      </c>
      <c r="Q19" s="224"/>
      <c r="R19" s="224"/>
      <c r="S19" s="225" t="s">
        <v>47</v>
      </c>
      <c r="T19" s="226" t="s">
        <v>536</v>
      </c>
      <c r="U19" s="227" t="s">
        <v>49</v>
      </c>
      <c r="V19" s="190" t="s">
        <v>50</v>
      </c>
      <c r="W19" s="191">
        <v>3.0</v>
      </c>
      <c r="X19" s="219" t="s">
        <v>116</v>
      </c>
      <c r="Y19" s="230"/>
      <c r="Z19" s="226"/>
      <c r="AA19" s="191">
        <v>3.0</v>
      </c>
      <c r="AB19" s="224"/>
      <c r="AC19" s="224"/>
      <c r="AD19" s="231" t="s">
        <v>462</v>
      </c>
      <c r="AE19" s="196"/>
      <c r="AF19" s="196"/>
    </row>
    <row r="20" ht="138.0" customHeight="1">
      <c r="A20" s="182" t="s">
        <v>636</v>
      </c>
      <c r="B20" s="183" t="s">
        <v>637</v>
      </c>
      <c r="C20" s="183" t="s">
        <v>638</v>
      </c>
      <c r="D20" s="184" t="s">
        <v>639</v>
      </c>
      <c r="E20" s="185" t="s">
        <v>62</v>
      </c>
      <c r="F20" s="185">
        <v>42512.45138888889</v>
      </c>
      <c r="G20" s="186" t="s">
        <v>35</v>
      </c>
      <c r="H20" s="186" t="s">
        <v>640</v>
      </c>
      <c r="I20" s="186" t="s">
        <v>641</v>
      </c>
      <c r="J20" s="186" t="s">
        <v>642</v>
      </c>
      <c r="K20" s="186" t="s">
        <v>643</v>
      </c>
      <c r="L20" s="187" t="s">
        <v>644</v>
      </c>
      <c r="M20" s="186" t="s">
        <v>645</v>
      </c>
      <c r="N20" s="198" t="s">
        <v>3024</v>
      </c>
      <c r="O20" s="186" t="s">
        <v>647</v>
      </c>
      <c r="P20" s="198" t="s">
        <v>3071</v>
      </c>
      <c r="Q20" s="188"/>
      <c r="R20" s="188"/>
      <c r="S20" s="189" t="s">
        <v>47</v>
      </c>
      <c r="T20" s="190" t="str">
        <f t="shared" ref="T20:T38" si="8">IFS(#REF!=#REF!,"Same Decision", TRUE, "Diff. Decisions")</f>
        <v>#REF!</v>
      </c>
      <c r="U20" s="190" t="str">
        <f t="shared" ref="U20:U22" si="9">IFS(X20=AB20,"Same Rationale", TRUE, "Different Rationale")</f>
        <v>Different Rationale</v>
      </c>
      <c r="V20" s="190" t="s">
        <v>50</v>
      </c>
      <c r="W20" s="191">
        <v>1.0</v>
      </c>
      <c r="X20" s="183"/>
      <c r="Y20" s="283" t="s">
        <v>3026</v>
      </c>
      <c r="Z20" s="190"/>
      <c r="AA20" s="191">
        <v>3.0</v>
      </c>
      <c r="AB20" s="193" t="s">
        <v>3072</v>
      </c>
      <c r="AC20" s="194"/>
      <c r="AD20" s="197" t="s">
        <v>649</v>
      </c>
      <c r="AE20" s="196" t="str">
        <f t="shared" ref="AE20:AE22" si="10">HYPERLINK("https://docs.google.com/document/d/1irupaMaqNofvPKuZ5tOdJEK468Js5DCkevhMNBv_Ixo/edit#","Sarah's Review Doc.")</f>
        <v>Sarah's Review Doc.</v>
      </c>
      <c r="AF20" s="282" t="s">
        <v>650</v>
      </c>
    </row>
    <row r="21" ht="138.0" customHeight="1">
      <c r="A21" s="182" t="s">
        <v>689</v>
      </c>
      <c r="B21" s="183" t="s">
        <v>690</v>
      </c>
      <c r="C21" s="183" t="s">
        <v>328</v>
      </c>
      <c r="D21" s="184" t="s">
        <v>90</v>
      </c>
      <c r="E21" s="185" t="s">
        <v>62</v>
      </c>
      <c r="F21" s="185">
        <v>43221.84305555555</v>
      </c>
      <c r="G21" s="186" t="s">
        <v>35</v>
      </c>
      <c r="H21" s="186" t="s">
        <v>691</v>
      </c>
      <c r="I21" s="186" t="s">
        <v>692</v>
      </c>
      <c r="J21" s="186" t="s">
        <v>62</v>
      </c>
      <c r="K21" s="186" t="s">
        <v>693</v>
      </c>
      <c r="L21" s="187" t="s">
        <v>694</v>
      </c>
      <c r="M21" s="186" t="s">
        <v>695</v>
      </c>
      <c r="N21" s="186" t="s">
        <v>696</v>
      </c>
      <c r="O21" s="198" t="s">
        <v>3029</v>
      </c>
      <c r="P21" s="198" t="s">
        <v>3030</v>
      </c>
      <c r="Q21" s="188"/>
      <c r="R21" s="188"/>
      <c r="S21" s="189" t="s">
        <v>47</v>
      </c>
      <c r="T21" s="190" t="str">
        <f t="shared" si="8"/>
        <v>#REF!</v>
      </c>
      <c r="U21" s="190" t="str">
        <f t="shared" si="9"/>
        <v>Different Rationale</v>
      </c>
      <c r="V21" s="190" t="s">
        <v>50</v>
      </c>
      <c r="W21" s="191">
        <v>1.0</v>
      </c>
      <c r="X21" s="183"/>
      <c r="Y21" s="284" t="s">
        <v>3031</v>
      </c>
      <c r="Z21" s="190"/>
      <c r="AA21" s="191">
        <v>3.0</v>
      </c>
      <c r="AB21" s="193" t="s">
        <v>3032</v>
      </c>
      <c r="AC21" s="194"/>
      <c r="AD21" s="194"/>
      <c r="AE21" s="196" t="str">
        <f t="shared" si="10"/>
        <v>Sarah's Review Doc.</v>
      </c>
      <c r="AF21" s="282" t="s">
        <v>673</v>
      </c>
    </row>
    <row r="22" ht="138.0" customHeight="1">
      <c r="A22" s="182" t="s">
        <v>713</v>
      </c>
      <c r="B22" s="183" t="s">
        <v>714</v>
      </c>
      <c r="C22" s="183" t="s">
        <v>413</v>
      </c>
      <c r="D22" s="184" t="s">
        <v>148</v>
      </c>
      <c r="E22" s="185">
        <v>41691.208333333336</v>
      </c>
      <c r="F22" s="185">
        <v>42564.76180555556</v>
      </c>
      <c r="G22" s="186" t="s">
        <v>35</v>
      </c>
      <c r="H22" s="186" t="s">
        <v>715</v>
      </c>
      <c r="I22" s="186" t="s">
        <v>716</v>
      </c>
      <c r="J22" s="186" t="s">
        <v>717</v>
      </c>
      <c r="K22" s="186" t="s">
        <v>718</v>
      </c>
      <c r="L22" s="187" t="s">
        <v>719</v>
      </c>
      <c r="M22" s="186" t="s">
        <v>720</v>
      </c>
      <c r="N22" s="186" t="s">
        <v>721</v>
      </c>
      <c r="O22" s="186" t="s">
        <v>722</v>
      </c>
      <c r="P22" s="186" t="s">
        <v>723</v>
      </c>
      <c r="Q22" s="188"/>
      <c r="R22" s="188"/>
      <c r="S22" s="189" t="s">
        <v>47</v>
      </c>
      <c r="T22" s="190" t="str">
        <f t="shared" si="8"/>
        <v>#REF!</v>
      </c>
      <c r="U22" s="190" t="str">
        <f t="shared" si="9"/>
        <v>Same Rationale</v>
      </c>
      <c r="V22" s="190" t="s">
        <v>50</v>
      </c>
      <c r="W22" s="191">
        <v>3.0</v>
      </c>
      <c r="X22" s="194"/>
      <c r="Y22" s="284" t="s">
        <v>3033</v>
      </c>
      <c r="Z22" s="190"/>
      <c r="AA22" s="191">
        <v>3.0</v>
      </c>
      <c r="AB22" s="194"/>
      <c r="AC22" s="194"/>
      <c r="AD22" s="197" t="s">
        <v>724</v>
      </c>
      <c r="AE22" s="196" t="str">
        <f t="shared" si="10"/>
        <v>Sarah's Review Doc.</v>
      </c>
      <c r="AF22" s="282" t="s">
        <v>673</v>
      </c>
    </row>
    <row r="23" ht="138.0" customHeight="1">
      <c r="A23" s="182" t="s">
        <v>844</v>
      </c>
      <c r="B23" s="183" t="s">
        <v>845</v>
      </c>
      <c r="C23" s="183" t="s">
        <v>846</v>
      </c>
      <c r="D23" s="184" t="s">
        <v>148</v>
      </c>
      <c r="E23" s="185">
        <v>43283.166666666664</v>
      </c>
      <c r="F23" s="185">
        <v>43622.66736111111</v>
      </c>
      <c r="G23" s="186" t="s">
        <v>35</v>
      </c>
      <c r="H23" s="186" t="s">
        <v>847</v>
      </c>
      <c r="I23" s="186" t="s">
        <v>848</v>
      </c>
      <c r="J23" s="186" t="s">
        <v>849</v>
      </c>
      <c r="K23" s="186" t="s">
        <v>850</v>
      </c>
      <c r="L23" s="187" t="s">
        <v>851</v>
      </c>
      <c r="M23" s="186" t="s">
        <v>852</v>
      </c>
      <c r="N23" s="187" t="s">
        <v>853</v>
      </c>
      <c r="O23" s="187" t="s">
        <v>854</v>
      </c>
      <c r="P23" s="243" t="s">
        <v>3035</v>
      </c>
      <c r="Q23" s="238"/>
      <c r="R23" s="238"/>
      <c r="S23" s="189" t="s">
        <v>47</v>
      </c>
      <c r="T23" s="190" t="str">
        <f t="shared" si="8"/>
        <v>#REF!</v>
      </c>
      <c r="U23" s="239" t="str">
        <f>IFS(X23=#REF!,"Same Rationale", TRUE, "Different Rationale")</f>
        <v>#REF!</v>
      </c>
      <c r="V23" s="190" t="s">
        <v>50</v>
      </c>
      <c r="W23" s="191">
        <v>1.0</v>
      </c>
      <c r="X23" s="194"/>
      <c r="Y23" s="240"/>
      <c r="Z23" s="190"/>
      <c r="AA23" s="191">
        <v>3.0</v>
      </c>
      <c r="AB23" s="218" t="s">
        <v>3036</v>
      </c>
      <c r="AC23" s="188"/>
      <c r="AD23" s="280"/>
      <c r="AE23" s="291"/>
      <c r="AF23" s="218" t="s">
        <v>51</v>
      </c>
    </row>
    <row r="24" ht="138.0" customHeight="1">
      <c r="A24" s="182" t="s">
        <v>917</v>
      </c>
      <c r="B24" s="183" t="s">
        <v>918</v>
      </c>
      <c r="C24" s="183" t="s">
        <v>919</v>
      </c>
      <c r="D24" s="184" t="s">
        <v>756</v>
      </c>
      <c r="E24" s="185">
        <v>43483.208333333336</v>
      </c>
      <c r="F24" s="185">
        <v>43687.4375</v>
      </c>
      <c r="G24" s="186" t="s">
        <v>35</v>
      </c>
      <c r="H24" s="186" t="s">
        <v>920</v>
      </c>
      <c r="I24" s="186" t="s">
        <v>921</v>
      </c>
      <c r="J24" s="186" t="s">
        <v>62</v>
      </c>
      <c r="K24" s="186" t="s">
        <v>922</v>
      </c>
      <c r="L24" s="187" t="s">
        <v>923</v>
      </c>
      <c r="M24" s="186" t="s">
        <v>924</v>
      </c>
      <c r="N24" s="187" t="s">
        <v>925</v>
      </c>
      <c r="O24" s="187" t="s">
        <v>926</v>
      </c>
      <c r="P24" s="187" t="s">
        <v>927</v>
      </c>
      <c r="Q24" s="238"/>
      <c r="R24" s="238"/>
      <c r="S24" s="189" t="s">
        <v>47</v>
      </c>
      <c r="T24" s="190" t="str">
        <f t="shared" si="8"/>
        <v>#REF!</v>
      </c>
      <c r="U24" s="239" t="str">
        <f>IFS(X24=#REF!,"Same Rationale", TRUE, "Different Rationale")</f>
        <v>#REF!</v>
      </c>
      <c r="V24" s="190" t="s">
        <v>50</v>
      </c>
      <c r="W24" s="191">
        <v>3.0</v>
      </c>
      <c r="X24" s="194"/>
      <c r="Y24" s="240"/>
      <c r="Z24" s="190"/>
      <c r="AA24" s="191">
        <v>3.0</v>
      </c>
      <c r="AB24" s="188"/>
      <c r="AC24" s="188"/>
      <c r="AD24" s="280"/>
      <c r="AE24" s="291"/>
      <c r="AF24" s="218" t="s">
        <v>51</v>
      </c>
    </row>
    <row r="25" ht="138.0" customHeight="1">
      <c r="A25" s="182" t="s">
        <v>1013</v>
      </c>
      <c r="B25" s="183" t="s">
        <v>1014</v>
      </c>
      <c r="C25" s="183" t="s">
        <v>89</v>
      </c>
      <c r="D25" s="184" t="s">
        <v>90</v>
      </c>
      <c r="E25" s="185">
        <v>41691.208333333336</v>
      </c>
      <c r="F25" s="185">
        <v>42564.775</v>
      </c>
      <c r="G25" s="186" t="s">
        <v>35</v>
      </c>
      <c r="H25" s="186" t="s">
        <v>1015</v>
      </c>
      <c r="I25" s="186" t="s">
        <v>1016</v>
      </c>
      <c r="J25" s="186" t="s">
        <v>1017</v>
      </c>
      <c r="K25" s="186" t="s">
        <v>1018</v>
      </c>
      <c r="L25" s="187" t="s">
        <v>1019</v>
      </c>
      <c r="M25" s="186" t="s">
        <v>1020</v>
      </c>
      <c r="N25" s="187" t="s">
        <v>1021</v>
      </c>
      <c r="O25" s="187" t="s">
        <v>1022</v>
      </c>
      <c r="P25" s="187" t="s">
        <v>1023</v>
      </c>
      <c r="Q25" s="238"/>
      <c r="R25" s="238"/>
      <c r="S25" s="189" t="s">
        <v>47</v>
      </c>
      <c r="T25" s="190" t="str">
        <f t="shared" si="8"/>
        <v>#REF!</v>
      </c>
      <c r="U25" s="239" t="str">
        <f t="shared" ref="U25:U31" si="11">IFS(X25=#REF!,"Same Rationale", TRUE, "Different Rationale")</f>
        <v>#REF!</v>
      </c>
      <c r="V25" s="190" t="s">
        <v>50</v>
      </c>
      <c r="W25" s="191">
        <v>2.0</v>
      </c>
      <c r="X25" s="194"/>
      <c r="Y25" s="240"/>
      <c r="Z25" s="190"/>
      <c r="AA25" s="191">
        <v>3.0</v>
      </c>
      <c r="AB25" s="218" t="s">
        <v>3040</v>
      </c>
      <c r="AC25" s="188"/>
      <c r="AD25" s="280"/>
      <c r="AE25" s="291"/>
      <c r="AF25" s="218" t="s">
        <v>51</v>
      </c>
    </row>
    <row r="26" ht="138.0" customHeight="1">
      <c r="A26" s="182" t="s">
        <v>1060</v>
      </c>
      <c r="B26" s="183" t="s">
        <v>1061</v>
      </c>
      <c r="C26" s="183" t="s">
        <v>676</v>
      </c>
      <c r="D26" s="184" t="s">
        <v>677</v>
      </c>
      <c r="E26" s="185">
        <v>41892.166666666664</v>
      </c>
      <c r="F26" s="185">
        <v>43433.87569444445</v>
      </c>
      <c r="G26" s="186" t="s">
        <v>35</v>
      </c>
      <c r="H26" s="186" t="s">
        <v>1062</v>
      </c>
      <c r="I26" s="186" t="s">
        <v>1063</v>
      </c>
      <c r="J26" s="186" t="s">
        <v>661</v>
      </c>
      <c r="K26" s="186" t="s">
        <v>1064</v>
      </c>
      <c r="L26" s="187" t="s">
        <v>1065</v>
      </c>
      <c r="M26" s="186" t="s">
        <v>1066</v>
      </c>
      <c r="N26" s="187" t="s">
        <v>1067</v>
      </c>
      <c r="O26" s="187" t="s">
        <v>1068</v>
      </c>
      <c r="P26" s="187" t="s">
        <v>1069</v>
      </c>
      <c r="Q26" s="238"/>
      <c r="R26" s="238"/>
      <c r="S26" s="189" t="s">
        <v>47</v>
      </c>
      <c r="T26" s="190" t="str">
        <f t="shared" si="8"/>
        <v>#REF!</v>
      </c>
      <c r="U26" s="239" t="str">
        <f t="shared" si="11"/>
        <v>#REF!</v>
      </c>
      <c r="V26" s="190" t="s">
        <v>50</v>
      </c>
      <c r="W26" s="191">
        <v>1.0</v>
      </c>
      <c r="X26" s="194"/>
      <c r="Y26" s="240"/>
      <c r="Z26" s="190"/>
      <c r="AA26" s="191">
        <v>3.0</v>
      </c>
      <c r="AB26" s="218" t="s">
        <v>3041</v>
      </c>
      <c r="AC26" s="188"/>
      <c r="AD26" s="280"/>
      <c r="AE26" s="291"/>
      <c r="AF26" s="218" t="s">
        <v>51</v>
      </c>
    </row>
    <row r="27" ht="138.0" customHeight="1">
      <c r="A27" s="266" t="s">
        <v>1083</v>
      </c>
      <c r="B27" s="267" t="s">
        <v>1084</v>
      </c>
      <c r="C27" s="267" t="s">
        <v>147</v>
      </c>
      <c r="D27" s="268" t="s">
        <v>148</v>
      </c>
      <c r="E27" s="269">
        <v>42338.208333333336</v>
      </c>
      <c r="F27" s="269">
        <v>42653.75277777778</v>
      </c>
      <c r="G27" s="270" t="s">
        <v>35</v>
      </c>
      <c r="H27" s="270" t="s">
        <v>1085</v>
      </c>
      <c r="I27" s="270" t="s">
        <v>1086</v>
      </c>
      <c r="J27" s="270" t="s">
        <v>62</v>
      </c>
      <c r="K27" s="270" t="s">
        <v>1087</v>
      </c>
      <c r="L27" s="271" t="s">
        <v>1088</v>
      </c>
      <c r="M27" s="270" t="s">
        <v>1089</v>
      </c>
      <c r="N27" s="271" t="s">
        <v>1090</v>
      </c>
      <c r="O27" s="271" t="s">
        <v>1091</v>
      </c>
      <c r="P27" s="271" t="s">
        <v>1092</v>
      </c>
      <c r="Q27" s="272"/>
      <c r="R27" s="272"/>
      <c r="S27" s="273" t="s">
        <v>47</v>
      </c>
      <c r="T27" s="274" t="str">
        <f t="shared" si="8"/>
        <v>#REF!</v>
      </c>
      <c r="U27" s="275" t="str">
        <f t="shared" si="11"/>
        <v>#REF!</v>
      </c>
      <c r="V27" s="274" t="s">
        <v>50</v>
      </c>
      <c r="W27" s="276">
        <v>2.0</v>
      </c>
      <c r="X27" s="277"/>
      <c r="Y27" s="240"/>
      <c r="Z27" s="274"/>
      <c r="AA27" s="276">
        <v>4.0</v>
      </c>
      <c r="AB27" s="279" t="s">
        <v>3042</v>
      </c>
      <c r="AC27" s="278"/>
      <c r="AD27" s="240"/>
      <c r="AE27" s="241"/>
      <c r="AF27" s="279" t="s">
        <v>51</v>
      </c>
    </row>
    <row r="28" ht="138.0" customHeight="1">
      <c r="A28" s="182" t="s">
        <v>1131</v>
      </c>
      <c r="B28" s="183" t="s">
        <v>1132</v>
      </c>
      <c r="C28" s="183" t="s">
        <v>1133</v>
      </c>
      <c r="D28" s="184" t="s">
        <v>597</v>
      </c>
      <c r="E28" s="185">
        <v>42836.166666666664</v>
      </c>
      <c r="F28" s="185">
        <v>43574.65694444445</v>
      </c>
      <c r="G28" s="186" t="s">
        <v>35</v>
      </c>
      <c r="H28" s="186" t="s">
        <v>1134</v>
      </c>
      <c r="I28" s="186" t="s">
        <v>1135</v>
      </c>
      <c r="J28" s="186" t="s">
        <v>1136</v>
      </c>
      <c r="K28" s="186" t="s">
        <v>1137</v>
      </c>
      <c r="L28" s="187" t="s">
        <v>1138</v>
      </c>
      <c r="M28" s="186" t="s">
        <v>1139</v>
      </c>
      <c r="N28" s="187" t="s">
        <v>1140</v>
      </c>
      <c r="O28" s="187" t="s">
        <v>1141</v>
      </c>
      <c r="P28" s="187" t="s">
        <v>1142</v>
      </c>
      <c r="Q28" s="238"/>
      <c r="R28" s="238"/>
      <c r="S28" s="189" t="s">
        <v>47</v>
      </c>
      <c r="T28" s="190" t="str">
        <f t="shared" si="8"/>
        <v>#REF!</v>
      </c>
      <c r="U28" s="239" t="str">
        <f t="shared" si="11"/>
        <v>#REF!</v>
      </c>
      <c r="V28" s="190" t="s">
        <v>50</v>
      </c>
      <c r="W28" s="191">
        <v>1.0</v>
      </c>
      <c r="X28" s="194"/>
      <c r="Y28" s="240"/>
      <c r="Z28" s="190"/>
      <c r="AA28" s="191">
        <v>3.0</v>
      </c>
      <c r="AB28" s="218" t="s">
        <v>3044</v>
      </c>
      <c r="AC28" s="188"/>
      <c r="AD28" s="240"/>
      <c r="AE28" s="241"/>
      <c r="AF28" s="242" t="s">
        <v>51</v>
      </c>
    </row>
    <row r="29" ht="138.0" customHeight="1">
      <c r="A29" s="182" t="s">
        <v>1277</v>
      </c>
      <c r="B29" s="183" t="s">
        <v>1278</v>
      </c>
      <c r="C29" s="183" t="s">
        <v>1279</v>
      </c>
      <c r="D29" s="184" t="s">
        <v>597</v>
      </c>
      <c r="E29" s="185">
        <v>42150.166666666664</v>
      </c>
      <c r="F29" s="185">
        <v>43367.77777777778</v>
      </c>
      <c r="G29" s="186" t="s">
        <v>808</v>
      </c>
      <c r="H29" s="186" t="s">
        <v>1280</v>
      </c>
      <c r="I29" s="186" t="s">
        <v>1281</v>
      </c>
      <c r="J29" s="186" t="s">
        <v>1282</v>
      </c>
      <c r="K29" s="186" t="s">
        <v>1283</v>
      </c>
      <c r="L29" s="187" t="s">
        <v>1284</v>
      </c>
      <c r="M29" s="186" t="s">
        <v>1285</v>
      </c>
      <c r="N29" s="187" t="s">
        <v>1286</v>
      </c>
      <c r="O29" s="187" t="s">
        <v>1287</v>
      </c>
      <c r="P29" s="187" t="s">
        <v>1288</v>
      </c>
      <c r="Q29" s="238"/>
      <c r="R29" s="238"/>
      <c r="S29" s="189" t="s">
        <v>47</v>
      </c>
      <c r="T29" s="190" t="str">
        <f t="shared" si="8"/>
        <v>#REF!</v>
      </c>
      <c r="U29" s="239" t="str">
        <f t="shared" si="11"/>
        <v>#REF!</v>
      </c>
      <c r="V29" s="190" t="s">
        <v>50</v>
      </c>
      <c r="W29" s="191">
        <v>3.0</v>
      </c>
      <c r="X29" s="183" t="s">
        <v>592</v>
      </c>
      <c r="Y29" s="240"/>
      <c r="Z29" s="190"/>
      <c r="AA29" s="191">
        <v>3.0</v>
      </c>
      <c r="AB29" s="218" t="s">
        <v>3048</v>
      </c>
      <c r="AC29" s="188"/>
      <c r="AD29" s="240"/>
      <c r="AE29" s="241"/>
      <c r="AF29" s="242" t="s">
        <v>51</v>
      </c>
    </row>
    <row r="30" ht="138.0" customHeight="1">
      <c r="A30" s="182" t="s">
        <v>1302</v>
      </c>
      <c r="B30" s="183" t="s">
        <v>1303</v>
      </c>
      <c r="C30" s="183" t="s">
        <v>1304</v>
      </c>
      <c r="D30" s="184" t="s">
        <v>120</v>
      </c>
      <c r="E30" s="185">
        <v>43613.166666666664</v>
      </c>
      <c r="F30" s="185">
        <v>43613.80972222222</v>
      </c>
      <c r="G30" s="186" t="s">
        <v>59</v>
      </c>
      <c r="H30" s="186" t="s">
        <v>1305</v>
      </c>
      <c r="I30" s="186" t="s">
        <v>1306</v>
      </c>
      <c r="J30" s="186" t="s">
        <v>1307</v>
      </c>
      <c r="K30" s="186" t="s">
        <v>1308</v>
      </c>
      <c r="L30" s="187" t="s">
        <v>1309</v>
      </c>
      <c r="M30" s="186" t="s">
        <v>1310</v>
      </c>
      <c r="N30" s="187" t="s">
        <v>1311</v>
      </c>
      <c r="O30" s="187" t="s">
        <v>1312</v>
      </c>
      <c r="P30" s="187" t="s">
        <v>1313</v>
      </c>
      <c r="Q30" s="238"/>
      <c r="R30" s="238"/>
      <c r="S30" s="189" t="s">
        <v>47</v>
      </c>
      <c r="T30" s="190" t="str">
        <f t="shared" si="8"/>
        <v>#REF!</v>
      </c>
      <c r="U30" s="239" t="str">
        <f t="shared" si="11"/>
        <v>#REF!</v>
      </c>
      <c r="V30" s="190" t="s">
        <v>50</v>
      </c>
      <c r="W30" s="191">
        <v>3.0</v>
      </c>
      <c r="X30" s="183"/>
      <c r="Y30" s="240"/>
      <c r="Z30" s="190"/>
      <c r="AA30" s="191">
        <v>3.0</v>
      </c>
      <c r="AB30" s="188"/>
      <c r="AC30" s="188"/>
      <c r="AD30" s="240"/>
      <c r="AE30" s="241"/>
      <c r="AF30" s="242" t="s">
        <v>51</v>
      </c>
    </row>
    <row r="31" ht="138.0" customHeight="1">
      <c r="A31" s="182" t="s">
        <v>1424</v>
      </c>
      <c r="B31" s="183" t="s">
        <v>1425</v>
      </c>
      <c r="C31" s="183" t="s">
        <v>267</v>
      </c>
      <c r="D31" s="184" t="s">
        <v>268</v>
      </c>
      <c r="E31" s="183" t="s">
        <v>62</v>
      </c>
      <c r="F31" s="185">
        <v>43146.575</v>
      </c>
      <c r="G31" s="186" t="s">
        <v>62</v>
      </c>
      <c r="H31" s="186" t="s">
        <v>1426</v>
      </c>
      <c r="I31" s="186" t="s">
        <v>1427</v>
      </c>
      <c r="J31" s="186" t="s">
        <v>1428</v>
      </c>
      <c r="K31" s="186" t="s">
        <v>1429</v>
      </c>
      <c r="L31" s="187" t="s">
        <v>1430</v>
      </c>
      <c r="M31" s="186" t="s">
        <v>1431</v>
      </c>
      <c r="N31" s="187" t="s">
        <v>1432</v>
      </c>
      <c r="O31" s="187" t="s">
        <v>1433</v>
      </c>
      <c r="P31" s="187" t="s">
        <v>1434</v>
      </c>
      <c r="Q31" s="238"/>
      <c r="R31" s="238"/>
      <c r="S31" s="189" t="s">
        <v>47</v>
      </c>
      <c r="T31" s="190" t="str">
        <f t="shared" si="8"/>
        <v>#REF!</v>
      </c>
      <c r="U31" s="239" t="str">
        <f t="shared" si="11"/>
        <v>#REF!</v>
      </c>
      <c r="V31" s="190" t="s">
        <v>50</v>
      </c>
      <c r="W31" s="191">
        <v>1.0</v>
      </c>
      <c r="X31" s="183" t="s">
        <v>592</v>
      </c>
      <c r="Y31" s="240"/>
      <c r="Z31" s="190"/>
      <c r="AA31" s="191">
        <v>4.0</v>
      </c>
      <c r="AB31" s="218" t="s">
        <v>3051</v>
      </c>
      <c r="AC31" s="188"/>
      <c r="AD31" s="240"/>
      <c r="AE31" s="241"/>
      <c r="AF31" s="242" t="s">
        <v>51</v>
      </c>
    </row>
    <row r="32" ht="138.0" customHeight="1">
      <c r="A32" s="182" t="s">
        <v>1518</v>
      </c>
      <c r="B32" s="183" t="s">
        <v>1519</v>
      </c>
      <c r="C32" s="183" t="s">
        <v>1520</v>
      </c>
      <c r="D32" s="184" t="s">
        <v>120</v>
      </c>
      <c r="E32" s="185">
        <v>41387.166666666664</v>
      </c>
      <c r="F32" s="185">
        <v>41666.76458333333</v>
      </c>
      <c r="G32" s="186" t="s">
        <v>35</v>
      </c>
      <c r="H32" s="186" t="s">
        <v>1521</v>
      </c>
      <c r="I32" s="186" t="s">
        <v>1522</v>
      </c>
      <c r="J32" s="186" t="s">
        <v>62</v>
      </c>
      <c r="K32" s="186" t="s">
        <v>1523</v>
      </c>
      <c r="L32" s="187" t="s">
        <v>1524</v>
      </c>
      <c r="M32" s="186" t="s">
        <v>1525</v>
      </c>
      <c r="N32" s="186" t="s">
        <v>1526</v>
      </c>
      <c r="O32" s="186" t="s">
        <v>1527</v>
      </c>
      <c r="P32" s="186" t="s">
        <v>1528</v>
      </c>
      <c r="Q32" s="188"/>
      <c r="R32" s="188"/>
      <c r="S32" s="189" t="s">
        <v>47</v>
      </c>
      <c r="T32" s="190" t="str">
        <f t="shared" si="8"/>
        <v>#REF!</v>
      </c>
      <c r="U32" s="217" t="s">
        <v>1529</v>
      </c>
      <c r="V32" s="190" t="s">
        <v>50</v>
      </c>
      <c r="W32" s="191">
        <v>3.0</v>
      </c>
      <c r="X32" s="194"/>
      <c r="Y32" s="240"/>
      <c r="Z32" s="190"/>
      <c r="AA32" s="191">
        <v>3.0</v>
      </c>
      <c r="AB32" s="194"/>
      <c r="AC32" s="194"/>
      <c r="AD32" s="241"/>
      <c r="AE32" s="196" t="str">
        <f>HYPERLINK("https://docs.google.com/document/d/1SqHqXiZifDxJF3Q_hn9AHVVB6UEww_OdQXmPiKTqn1I/edit","Protocol Discussion sheet")</f>
        <v>Protocol Discussion sheet</v>
      </c>
      <c r="AF32" s="292" t="s">
        <v>51</v>
      </c>
    </row>
    <row r="33" ht="138.0" customHeight="1">
      <c r="A33" s="182" t="s">
        <v>1542</v>
      </c>
      <c r="B33" s="183" t="s">
        <v>1543</v>
      </c>
      <c r="C33" s="183" t="s">
        <v>1544</v>
      </c>
      <c r="D33" s="184" t="s">
        <v>120</v>
      </c>
      <c r="E33" s="185" t="s">
        <v>62</v>
      </c>
      <c r="F33" s="185">
        <v>43621.720138888886</v>
      </c>
      <c r="G33" s="186" t="s">
        <v>59</v>
      </c>
      <c r="H33" s="186" t="s">
        <v>1545</v>
      </c>
      <c r="I33" s="186" t="s">
        <v>1546</v>
      </c>
      <c r="J33" s="186" t="s">
        <v>1547</v>
      </c>
      <c r="K33" s="186" t="s">
        <v>1548</v>
      </c>
      <c r="L33" s="187" t="s">
        <v>1549</v>
      </c>
      <c r="M33" s="186" t="s">
        <v>1550</v>
      </c>
      <c r="N33" s="186" t="s">
        <v>1551</v>
      </c>
      <c r="O33" s="186" t="s">
        <v>1552</v>
      </c>
      <c r="P33" s="186" t="s">
        <v>1553</v>
      </c>
      <c r="Q33" s="188"/>
      <c r="R33" s="188"/>
      <c r="S33" s="189" t="s">
        <v>47</v>
      </c>
      <c r="T33" s="190" t="str">
        <f t="shared" si="8"/>
        <v>#REF!</v>
      </c>
      <c r="U33" s="217" t="str">
        <f t="shared" ref="U33:U38" si="12">IFS(X33=AB33,"Same Rationale", TRUE, "Different Rationale")</f>
        <v>Different Rationale</v>
      </c>
      <c r="V33" s="190" t="s">
        <v>50</v>
      </c>
      <c r="W33" s="191">
        <v>2.0</v>
      </c>
      <c r="X33" s="183" t="s">
        <v>592</v>
      </c>
      <c r="Y33" s="240"/>
      <c r="Z33" s="190"/>
      <c r="AA33" s="191">
        <v>3.0</v>
      </c>
      <c r="AB33" s="194"/>
      <c r="AC33" s="194"/>
      <c r="AD33" s="241"/>
      <c r="AE33" s="196" t="str">
        <f t="shared" ref="AE33:AE37" si="13">HYPERLINK("https://docs.google.com/document/d/1irupaMaqNofvPKuZ5tOdJEK468Js5DCkevhMNBv_Ixo/edit#","Sarah's Review Doc.")</f>
        <v>Sarah's Review Doc.</v>
      </c>
      <c r="AF33" s="292" t="s">
        <v>51</v>
      </c>
    </row>
    <row r="34" ht="138.0" customHeight="1">
      <c r="A34" s="182" t="s">
        <v>1567</v>
      </c>
      <c r="B34" s="183" t="s">
        <v>1568</v>
      </c>
      <c r="C34" s="183" t="s">
        <v>1569</v>
      </c>
      <c r="D34" s="184" t="s">
        <v>174</v>
      </c>
      <c r="E34" s="185">
        <v>41691.208333333336</v>
      </c>
      <c r="F34" s="185">
        <v>43243.58888888889</v>
      </c>
      <c r="G34" s="186" t="s">
        <v>59</v>
      </c>
      <c r="H34" s="186" t="s">
        <v>1570</v>
      </c>
      <c r="I34" s="186" t="s">
        <v>1571</v>
      </c>
      <c r="J34" s="186" t="s">
        <v>37</v>
      </c>
      <c r="K34" s="186" t="s">
        <v>1572</v>
      </c>
      <c r="L34" s="187" t="s">
        <v>1573</v>
      </c>
      <c r="M34" s="186" t="s">
        <v>1574</v>
      </c>
      <c r="N34" s="186" t="s">
        <v>1575</v>
      </c>
      <c r="O34" s="186" t="s">
        <v>1576</v>
      </c>
      <c r="P34" s="198" t="s">
        <v>3054</v>
      </c>
      <c r="Q34" s="188"/>
      <c r="R34" s="188"/>
      <c r="S34" s="189" t="s">
        <v>47</v>
      </c>
      <c r="T34" s="190" t="str">
        <f t="shared" si="8"/>
        <v>#REF!</v>
      </c>
      <c r="U34" s="217" t="str">
        <f t="shared" si="12"/>
        <v>Different Rationale</v>
      </c>
      <c r="V34" s="190" t="s">
        <v>50</v>
      </c>
      <c r="W34" s="191">
        <v>2.0</v>
      </c>
      <c r="X34" s="183" t="s">
        <v>592</v>
      </c>
      <c r="Y34" s="240"/>
      <c r="Z34" s="190"/>
      <c r="AA34" s="191">
        <v>3.0</v>
      </c>
      <c r="AB34" s="194"/>
      <c r="AC34" s="197"/>
      <c r="AD34" s="241"/>
      <c r="AE34" s="196" t="str">
        <f t="shared" si="13"/>
        <v>Sarah's Review Doc.</v>
      </c>
      <c r="AF34" s="292" t="s">
        <v>51</v>
      </c>
    </row>
    <row r="35" ht="138.0" customHeight="1">
      <c r="A35" s="182" t="s">
        <v>1592</v>
      </c>
      <c r="B35" s="183" t="s">
        <v>1593</v>
      </c>
      <c r="C35" s="183" t="s">
        <v>1594</v>
      </c>
      <c r="D35" s="184" t="s">
        <v>1595</v>
      </c>
      <c r="E35" s="185">
        <v>42762.208333333336</v>
      </c>
      <c r="F35" s="185">
        <v>43579.614583333336</v>
      </c>
      <c r="G35" s="186" t="s">
        <v>35</v>
      </c>
      <c r="H35" s="186" t="s">
        <v>1596</v>
      </c>
      <c r="I35" s="186" t="s">
        <v>1597</v>
      </c>
      <c r="J35" s="186" t="s">
        <v>1598</v>
      </c>
      <c r="K35" s="186" t="s">
        <v>1599</v>
      </c>
      <c r="L35" s="187" t="s">
        <v>1600</v>
      </c>
      <c r="M35" s="186" t="s">
        <v>1601</v>
      </c>
      <c r="N35" s="186" t="s">
        <v>1602</v>
      </c>
      <c r="O35" s="186" t="s">
        <v>1603</v>
      </c>
      <c r="P35" s="186" t="s">
        <v>1604</v>
      </c>
      <c r="Q35" s="188"/>
      <c r="R35" s="188"/>
      <c r="S35" s="189" t="s">
        <v>47</v>
      </c>
      <c r="T35" s="190" t="str">
        <f t="shared" si="8"/>
        <v>#REF!</v>
      </c>
      <c r="U35" s="217" t="str">
        <f t="shared" si="12"/>
        <v>Different Rationale</v>
      </c>
      <c r="V35" s="190" t="s">
        <v>50</v>
      </c>
      <c r="W35" s="191">
        <v>2.0</v>
      </c>
      <c r="X35" s="183" t="s">
        <v>69</v>
      </c>
      <c r="Y35" s="235" t="s">
        <v>3055</v>
      </c>
      <c r="Z35" s="190"/>
      <c r="AA35" s="191">
        <v>3.0</v>
      </c>
      <c r="AB35" s="194"/>
      <c r="AC35" s="197"/>
      <c r="AD35" s="241"/>
      <c r="AE35" s="196" t="str">
        <f t="shared" si="13"/>
        <v>Sarah's Review Doc.</v>
      </c>
      <c r="AF35" s="292" t="s">
        <v>51</v>
      </c>
    </row>
    <row r="36" ht="138.0" customHeight="1">
      <c r="A36" s="182" t="s">
        <v>1642</v>
      </c>
      <c r="B36" s="183" t="s">
        <v>1643</v>
      </c>
      <c r="C36" s="183" t="s">
        <v>328</v>
      </c>
      <c r="D36" s="184" t="s">
        <v>90</v>
      </c>
      <c r="E36" s="185" t="s">
        <v>62</v>
      </c>
      <c r="F36" s="185">
        <v>43588.87847222222</v>
      </c>
      <c r="G36" s="186" t="s">
        <v>62</v>
      </c>
      <c r="H36" s="186" t="s">
        <v>1644</v>
      </c>
      <c r="I36" s="186" t="s">
        <v>1645</v>
      </c>
      <c r="J36" s="186" t="s">
        <v>1646</v>
      </c>
      <c r="K36" s="198" t="s">
        <v>3057</v>
      </c>
      <c r="L36" s="187" t="s">
        <v>1648</v>
      </c>
      <c r="M36" s="186" t="s">
        <v>1649</v>
      </c>
      <c r="N36" s="293" t="s">
        <v>1650</v>
      </c>
      <c r="O36" s="186" t="s">
        <v>1651</v>
      </c>
      <c r="P36" s="198" t="s">
        <v>3058</v>
      </c>
      <c r="Q36" s="188"/>
      <c r="R36" s="188"/>
      <c r="S36" s="189" t="s">
        <v>47</v>
      </c>
      <c r="T36" s="190" t="str">
        <f t="shared" si="8"/>
        <v>#REF!</v>
      </c>
      <c r="U36" s="217" t="str">
        <f t="shared" si="12"/>
        <v>Different Rationale</v>
      </c>
      <c r="V36" s="190" t="s">
        <v>50</v>
      </c>
      <c r="W36" s="191">
        <v>1.0</v>
      </c>
      <c r="X36" s="183"/>
      <c r="Y36" s="240"/>
      <c r="Z36" s="190"/>
      <c r="AA36" s="191">
        <v>4.0</v>
      </c>
      <c r="AB36" s="193" t="s">
        <v>3059</v>
      </c>
      <c r="AC36" s="197"/>
      <c r="AD36" s="241"/>
      <c r="AE36" s="196" t="str">
        <f t="shared" si="13"/>
        <v>Sarah's Review Doc.</v>
      </c>
      <c r="AF36" s="292" t="s">
        <v>51</v>
      </c>
    </row>
    <row r="37" ht="138.0" customHeight="1">
      <c r="A37" s="182" t="s">
        <v>1666</v>
      </c>
      <c r="B37" s="183" t="s">
        <v>1667</v>
      </c>
      <c r="C37" s="183" t="s">
        <v>1668</v>
      </c>
      <c r="D37" s="184" t="s">
        <v>120</v>
      </c>
      <c r="E37" s="185">
        <v>41387.166666666664</v>
      </c>
      <c r="F37" s="185">
        <v>42564.763194444444</v>
      </c>
      <c r="G37" s="186" t="s">
        <v>35</v>
      </c>
      <c r="H37" s="186" t="s">
        <v>1669</v>
      </c>
      <c r="I37" s="186" t="s">
        <v>1670</v>
      </c>
      <c r="J37" s="186" t="s">
        <v>1671</v>
      </c>
      <c r="K37" s="186" t="s">
        <v>1672</v>
      </c>
      <c r="L37" s="187" t="s">
        <v>1673</v>
      </c>
      <c r="M37" s="186" t="s">
        <v>1674</v>
      </c>
      <c r="N37" s="186" t="s">
        <v>1675</v>
      </c>
      <c r="O37" s="186" t="s">
        <v>1676</v>
      </c>
      <c r="P37" s="186" t="s">
        <v>1677</v>
      </c>
      <c r="Q37" s="188"/>
      <c r="R37" s="188"/>
      <c r="S37" s="189" t="s">
        <v>47</v>
      </c>
      <c r="T37" s="190" t="str">
        <f t="shared" si="8"/>
        <v>#REF!</v>
      </c>
      <c r="U37" s="217" t="str">
        <f t="shared" si="12"/>
        <v>Same Rationale</v>
      </c>
      <c r="V37" s="190" t="s">
        <v>50</v>
      </c>
      <c r="W37" s="191">
        <v>1.0</v>
      </c>
      <c r="X37" s="183"/>
      <c r="Y37" s="240"/>
      <c r="Z37" s="190"/>
      <c r="AA37" s="191">
        <v>3.0</v>
      </c>
      <c r="AB37" s="194"/>
      <c r="AC37" s="194"/>
      <c r="AD37" s="241"/>
      <c r="AE37" s="196" t="str">
        <f t="shared" si="13"/>
        <v>Sarah's Review Doc.</v>
      </c>
      <c r="AF37" s="292" t="s">
        <v>51</v>
      </c>
    </row>
    <row r="38" ht="138.0" customHeight="1">
      <c r="A38" s="182" t="s">
        <v>1691</v>
      </c>
      <c r="B38" s="183" t="s">
        <v>1692</v>
      </c>
      <c r="C38" s="183" t="s">
        <v>147</v>
      </c>
      <c r="D38" s="184" t="s">
        <v>148</v>
      </c>
      <c r="E38" s="185">
        <v>42173.166666666664</v>
      </c>
      <c r="F38" s="185">
        <v>43179.620833333334</v>
      </c>
      <c r="G38" s="186" t="s">
        <v>35</v>
      </c>
      <c r="H38" s="186" t="s">
        <v>1693</v>
      </c>
      <c r="I38" s="186" t="s">
        <v>1694</v>
      </c>
      <c r="J38" s="186" t="s">
        <v>62</v>
      </c>
      <c r="K38" s="186" t="s">
        <v>1695</v>
      </c>
      <c r="L38" s="187" t="s">
        <v>1696</v>
      </c>
      <c r="M38" s="186" t="s">
        <v>1697</v>
      </c>
      <c r="N38" s="186" t="s">
        <v>1698</v>
      </c>
      <c r="O38" s="186" t="s">
        <v>1699</v>
      </c>
      <c r="P38" s="186" t="s">
        <v>1700</v>
      </c>
      <c r="Q38" s="188"/>
      <c r="R38" s="188"/>
      <c r="S38" s="189" t="s">
        <v>47</v>
      </c>
      <c r="T38" s="190" t="str">
        <f t="shared" si="8"/>
        <v>#REF!</v>
      </c>
      <c r="U38" s="217" t="str">
        <f t="shared" si="12"/>
        <v>Different Rationale</v>
      </c>
      <c r="V38" s="190" t="s">
        <v>50</v>
      </c>
      <c r="W38" s="191">
        <v>2.0</v>
      </c>
      <c r="X38" s="194"/>
      <c r="Y38" s="240"/>
      <c r="Z38" s="190"/>
      <c r="AA38" s="191">
        <v>3.0</v>
      </c>
      <c r="AB38" s="193" t="s">
        <v>3060</v>
      </c>
      <c r="AC38" s="194"/>
      <c r="AD38" s="241"/>
      <c r="AE38" s="196" t="str">
        <f>HYPERLINK("https://docs.google.com/document/d/1SqHqXiZifDxJF3Q_hn9AHVVB6UEww_OdQXmPiKTqn1I/edit","Protocol Discussion sheet")</f>
        <v>Protocol Discussion sheet</v>
      </c>
      <c r="AF38" s="292" t="s">
        <v>51</v>
      </c>
    </row>
    <row r="39" ht="138.0" customHeight="1">
      <c r="A39" s="190" t="s">
        <v>2944</v>
      </c>
      <c r="B39" s="183" t="s">
        <v>2945</v>
      </c>
      <c r="C39" s="259" t="s">
        <v>2946</v>
      </c>
      <c r="D39" s="260" t="s">
        <v>120</v>
      </c>
      <c r="E39" s="261">
        <v>42689.208333333336</v>
      </c>
      <c r="F39" s="261">
        <v>43369.779861111114</v>
      </c>
      <c r="G39" s="259" t="s">
        <v>59</v>
      </c>
      <c r="H39" s="259" t="s">
        <v>2947</v>
      </c>
      <c r="I39" s="259" t="s">
        <v>2948</v>
      </c>
      <c r="J39" s="259" t="s">
        <v>2949</v>
      </c>
      <c r="K39" s="259" t="s">
        <v>2950</v>
      </c>
      <c r="L39" s="259" t="s">
        <v>2951</v>
      </c>
      <c r="M39" s="259" t="s">
        <v>2952</v>
      </c>
      <c r="N39" s="259" t="s">
        <v>2953</v>
      </c>
      <c r="O39" s="259" t="s">
        <v>2954</v>
      </c>
      <c r="P39" s="259" t="s">
        <v>2955</v>
      </c>
      <c r="Q39" s="185" t="s">
        <v>2956</v>
      </c>
      <c r="R39" s="185" t="s">
        <v>2427</v>
      </c>
      <c r="S39" s="189" t="s">
        <v>47</v>
      </c>
      <c r="T39" s="190" t="str">
        <f>IFS('New classes(1-5) Emily'!Y85='New classes(1-5) Emily'!AB85,"Same Decision", TRUE, "Diff. Decisions")</f>
        <v>Same Decision</v>
      </c>
      <c r="U39" s="239" t="str">
        <f>IFS('New classes(1-5) Emily'!Z85=#REF!,"Same Rationale", TRUE, "Different Rationale")</f>
        <v>#REF!</v>
      </c>
      <c r="V39" s="262"/>
      <c r="W39" s="191">
        <v>2.0</v>
      </c>
      <c r="X39" s="194"/>
      <c r="Y39" s="274"/>
      <c r="Z39" s="190"/>
      <c r="AA39" s="191">
        <v>3.0</v>
      </c>
      <c r="AB39" s="193" t="s">
        <v>3061</v>
      </c>
      <c r="AC39" s="194"/>
      <c r="AD39" s="196" t="str">
        <f t="shared" ref="AD39:AD40" si="14">HYPERLINK("https://docs.google.com/document/d/1vgJGancMRWOC5fpG_XZKlmvZ036cG_5jw0TJteY-90E/edit","Brian's Review Sheet")</f>
        <v>Brian's Review Sheet</v>
      </c>
      <c r="AE39" s="196"/>
      <c r="AF39" s="294"/>
    </row>
    <row r="40" ht="138.0" customHeight="1">
      <c r="A40" s="13" t="s">
        <v>2983</v>
      </c>
      <c r="B40" s="14" t="s">
        <v>2984</v>
      </c>
      <c r="C40" s="15" t="s">
        <v>2985</v>
      </c>
      <c r="D40" s="16" t="s">
        <v>90</v>
      </c>
      <c r="E40" s="17">
        <v>42018.208333333336</v>
      </c>
      <c r="F40" s="17">
        <v>43115.47222222222</v>
      </c>
      <c r="G40" s="15" t="s">
        <v>59</v>
      </c>
      <c r="H40" s="15" t="s">
        <v>2986</v>
      </c>
      <c r="I40" s="15" t="s">
        <v>2987</v>
      </c>
      <c r="J40" s="15" t="s">
        <v>2988</v>
      </c>
      <c r="K40" s="15" t="s">
        <v>2989</v>
      </c>
      <c r="L40" s="15" t="s">
        <v>2990</v>
      </c>
      <c r="M40" s="15" t="s">
        <v>2991</v>
      </c>
      <c r="N40" s="15" t="s">
        <v>2992</v>
      </c>
      <c r="O40" s="15" t="s">
        <v>2993</v>
      </c>
      <c r="P40" s="15" t="s">
        <v>2994</v>
      </c>
      <c r="Q40" s="18" t="s">
        <v>2995</v>
      </c>
      <c r="R40" s="18" t="s">
        <v>144</v>
      </c>
      <c r="S40" s="19" t="s">
        <v>47</v>
      </c>
      <c r="T40" s="26" t="str">
        <f>IFS(W40=Z40,"Same Decision", TRUE, "Diff. Decisions")</f>
        <v>Diff. Decisions</v>
      </c>
      <c r="U40" s="38" t="str">
        <f>IFS(X40=AA40,"Same Rationale", TRUE, "Different Rationale")</f>
        <v>Different Rationale</v>
      </c>
      <c r="V40" s="41"/>
      <c r="W40" s="25">
        <v>2.0</v>
      </c>
      <c r="X40" s="24"/>
      <c r="Y40" s="295"/>
      <c r="Z40" s="22"/>
      <c r="AA40" s="25">
        <v>3.0</v>
      </c>
      <c r="AB40" s="149"/>
      <c r="AC40" s="24"/>
      <c r="AD40" s="37" t="str">
        <f t="shared" si="14"/>
        <v>Brian's Review Sheet</v>
      </c>
      <c r="AE40" s="37"/>
      <c r="AF40" s="296"/>
    </row>
    <row r="41" ht="138.0" customHeight="1">
      <c r="A41" s="108" t="s">
        <v>1869</v>
      </c>
      <c r="B41" s="43" t="s">
        <v>1870</v>
      </c>
      <c r="C41" s="43" t="s">
        <v>1871</v>
      </c>
      <c r="D41" s="109" t="s">
        <v>120</v>
      </c>
      <c r="E41" s="48" t="s">
        <v>62</v>
      </c>
      <c r="F41" s="48">
        <v>43620.91111111111</v>
      </c>
      <c r="G41" s="43" t="s">
        <v>59</v>
      </c>
      <c r="H41" s="43" t="s">
        <v>1872</v>
      </c>
      <c r="I41" s="43" t="s">
        <v>1873</v>
      </c>
      <c r="J41" s="43" t="s">
        <v>1874</v>
      </c>
      <c r="K41" s="43" t="s">
        <v>1870</v>
      </c>
      <c r="L41" s="110" t="s">
        <v>1875</v>
      </c>
      <c r="M41" s="43" t="s">
        <v>1876</v>
      </c>
      <c r="N41" s="43" t="s">
        <v>1877</v>
      </c>
      <c r="O41" s="43" t="s">
        <v>1878</v>
      </c>
      <c r="P41" s="43" t="s">
        <v>1879</v>
      </c>
      <c r="Q41" s="43" t="s">
        <v>1880</v>
      </c>
      <c r="R41" s="43" t="s">
        <v>115</v>
      </c>
      <c r="S41" s="111"/>
      <c r="T41" s="56" t="str">
        <f t="shared" ref="T41:T46" si="15">IFS(W41=AA41,"Same Decision", TRUE, "Diff. Decisions")</f>
        <v>Diff. Decisions</v>
      </c>
      <c r="U41" s="57" t="str">
        <f t="shared" ref="U41:U50" si="16">IFS(X41=AB41,"Same Rationale", TRUE, "Different Rationale")</f>
        <v>Different Rationale</v>
      </c>
      <c r="V41" s="112" t="s">
        <v>524</v>
      </c>
      <c r="W41" s="25">
        <v>4.0</v>
      </c>
      <c r="X41" s="43" t="s">
        <v>72</v>
      </c>
      <c r="Y41" s="181"/>
      <c r="Z41" s="52" t="s">
        <v>50</v>
      </c>
      <c r="AA41" s="25">
        <v>3.0</v>
      </c>
      <c r="AB41" s="54"/>
      <c r="AC41" s="24"/>
      <c r="AD41" s="297" t="str">
        <f>HYPERLINK("https://docs.google.com/document/d/1pSRoyrB8sXgVlZOkaxEcpRW3vl7yKjVe_ZJIhI7GlCg/edit","Emily's Protocol Word Doc")</f>
        <v>Emily's Protocol Word Doc</v>
      </c>
      <c r="AE41" s="96"/>
      <c r="AF41" s="296"/>
    </row>
    <row r="42" ht="138.0" customHeight="1">
      <c r="A42" s="13" t="s">
        <v>1908</v>
      </c>
      <c r="B42" s="14" t="s">
        <v>1909</v>
      </c>
      <c r="C42" s="15" t="s">
        <v>1910</v>
      </c>
      <c r="D42" s="16" t="s">
        <v>1911</v>
      </c>
      <c r="E42" s="17">
        <v>41493.166666666664</v>
      </c>
      <c r="F42" s="17">
        <v>41709.754166666666</v>
      </c>
      <c r="G42" s="15" t="s">
        <v>35</v>
      </c>
      <c r="H42" s="15" t="s">
        <v>37</v>
      </c>
      <c r="I42" s="15" t="s">
        <v>1912</v>
      </c>
      <c r="J42" s="15" t="s">
        <v>62</v>
      </c>
      <c r="K42" s="15" t="s">
        <v>1913</v>
      </c>
      <c r="L42" s="15" t="s">
        <v>1914</v>
      </c>
      <c r="M42" s="15" t="s">
        <v>1915</v>
      </c>
      <c r="N42" s="15" t="s">
        <v>1916</v>
      </c>
      <c r="O42" s="15" t="s">
        <v>1917</v>
      </c>
      <c r="P42" s="159" t="s">
        <v>3065</v>
      </c>
      <c r="Q42" s="18" t="s">
        <v>1919</v>
      </c>
      <c r="R42" s="18" t="s">
        <v>371</v>
      </c>
      <c r="S42" s="19" t="s">
        <v>47</v>
      </c>
      <c r="T42" s="20" t="str">
        <f t="shared" si="15"/>
        <v>Diff. Decisions</v>
      </c>
      <c r="U42" s="34" t="str">
        <f t="shared" si="16"/>
        <v>Same Rationale</v>
      </c>
      <c r="V42" s="22" t="s">
        <v>50</v>
      </c>
      <c r="W42" s="25">
        <v>2.0</v>
      </c>
      <c r="X42" s="24"/>
      <c r="Y42" s="181"/>
      <c r="Z42" s="26" t="s">
        <v>53</v>
      </c>
      <c r="AA42" s="25">
        <v>3.0</v>
      </c>
      <c r="AB42" s="24"/>
      <c r="AC42" s="24"/>
      <c r="AD42" s="37" t="str">
        <f t="shared" ref="AD42:AD46" si="17">HYPERLINK("https://docs.google.com/document/d/1vgJGancMRWOC5fpG_XZKlmvZ036cG_5jw0TJteY-90E/edit","Brian's Review Sheet")</f>
        <v>Brian's Review Sheet</v>
      </c>
      <c r="AE42" s="96"/>
      <c r="AF42" s="298"/>
    </row>
    <row r="43" ht="138.0" customHeight="1">
      <c r="A43" s="13" t="s">
        <v>1920</v>
      </c>
      <c r="B43" s="14" t="s">
        <v>1921</v>
      </c>
      <c r="C43" s="15" t="s">
        <v>846</v>
      </c>
      <c r="D43" s="16" t="s">
        <v>148</v>
      </c>
      <c r="E43" s="17">
        <v>41533.166666666664</v>
      </c>
      <c r="F43" s="17">
        <v>42564.76666666667</v>
      </c>
      <c r="G43" s="15" t="s">
        <v>35</v>
      </c>
      <c r="H43" s="15" t="s">
        <v>1922</v>
      </c>
      <c r="I43" s="15" t="s">
        <v>1923</v>
      </c>
      <c r="J43" s="15" t="s">
        <v>62</v>
      </c>
      <c r="K43" s="15" t="s">
        <v>1924</v>
      </c>
      <c r="L43" s="15" t="s">
        <v>1925</v>
      </c>
      <c r="M43" s="15" t="s">
        <v>1926</v>
      </c>
      <c r="N43" s="15" t="s">
        <v>1927</v>
      </c>
      <c r="O43" s="15" t="s">
        <v>1928</v>
      </c>
      <c r="P43" s="159" t="s">
        <v>3066</v>
      </c>
      <c r="Q43" s="18" t="s">
        <v>1930</v>
      </c>
      <c r="R43" s="18" t="s">
        <v>1931</v>
      </c>
      <c r="S43" s="19" t="s">
        <v>47</v>
      </c>
      <c r="T43" s="20" t="str">
        <f t="shared" si="15"/>
        <v>Diff. Decisions</v>
      </c>
      <c r="U43" s="34" t="str">
        <f t="shared" si="16"/>
        <v>Same Rationale</v>
      </c>
      <c r="V43" s="22" t="s">
        <v>50</v>
      </c>
      <c r="W43" s="25">
        <v>2.0</v>
      </c>
      <c r="X43" s="24"/>
      <c r="Y43" s="181"/>
      <c r="Z43" s="26" t="s">
        <v>53</v>
      </c>
      <c r="AA43" s="25">
        <v>3.0</v>
      </c>
      <c r="AB43" s="24"/>
      <c r="AC43" s="24"/>
      <c r="AD43" s="37" t="str">
        <f t="shared" si="17"/>
        <v>Brian's Review Sheet</v>
      </c>
      <c r="AE43" s="96"/>
      <c r="AF43" s="298"/>
    </row>
    <row r="44" ht="138.0" customHeight="1">
      <c r="A44" s="13" t="s">
        <v>1932</v>
      </c>
      <c r="B44" s="14" t="s">
        <v>1933</v>
      </c>
      <c r="C44" s="15" t="s">
        <v>1934</v>
      </c>
      <c r="D44" s="16" t="s">
        <v>582</v>
      </c>
      <c r="E44" s="17">
        <v>41576.166666666664</v>
      </c>
      <c r="F44" s="17">
        <v>42564.76736111111</v>
      </c>
      <c r="G44" s="15" t="s">
        <v>35</v>
      </c>
      <c r="H44" s="15" t="s">
        <v>1935</v>
      </c>
      <c r="I44" s="15" t="s">
        <v>1936</v>
      </c>
      <c r="J44" s="15" t="s">
        <v>62</v>
      </c>
      <c r="K44" s="15" t="s">
        <v>1937</v>
      </c>
      <c r="L44" s="15" t="s">
        <v>1938</v>
      </c>
      <c r="M44" s="15" t="s">
        <v>1939</v>
      </c>
      <c r="N44" s="15" t="s">
        <v>1940</v>
      </c>
      <c r="O44" s="15" t="s">
        <v>1941</v>
      </c>
      <c r="P44" s="159" t="s">
        <v>3067</v>
      </c>
      <c r="Q44" s="18" t="s">
        <v>1943</v>
      </c>
      <c r="R44" s="18" t="s">
        <v>223</v>
      </c>
      <c r="S44" s="19" t="s">
        <v>47</v>
      </c>
      <c r="T44" s="20" t="str">
        <f t="shared" si="15"/>
        <v>Diff. Decisions</v>
      </c>
      <c r="U44" s="34" t="str">
        <f t="shared" si="16"/>
        <v>Different Rationale</v>
      </c>
      <c r="V44" s="22" t="s">
        <v>50</v>
      </c>
      <c r="W44" s="25">
        <v>2.0</v>
      </c>
      <c r="X44" s="24"/>
      <c r="Y44" s="181"/>
      <c r="Z44" s="26" t="s">
        <v>53</v>
      </c>
      <c r="AA44" s="25">
        <v>3.0</v>
      </c>
      <c r="AB44" s="299" t="s">
        <v>3068</v>
      </c>
      <c r="AC44" s="24"/>
      <c r="AD44" s="37" t="str">
        <f t="shared" si="17"/>
        <v>Brian's Review Sheet</v>
      </c>
      <c r="AE44" s="96"/>
      <c r="AF44" s="298"/>
    </row>
    <row r="45" ht="138.0" customHeight="1">
      <c r="A45" s="13" t="s">
        <v>1944</v>
      </c>
      <c r="B45" s="14" t="s">
        <v>1945</v>
      </c>
      <c r="C45" s="15" t="s">
        <v>1946</v>
      </c>
      <c r="D45" s="16" t="s">
        <v>34</v>
      </c>
      <c r="E45" s="17">
        <v>41627.208333333336</v>
      </c>
      <c r="F45" s="17">
        <v>42724.47222222222</v>
      </c>
      <c r="G45" s="15" t="s">
        <v>59</v>
      </c>
      <c r="H45" s="15" t="s">
        <v>1947</v>
      </c>
      <c r="I45" s="15" t="s">
        <v>1948</v>
      </c>
      <c r="J45" s="15" t="s">
        <v>1949</v>
      </c>
      <c r="K45" s="15" t="s">
        <v>1950</v>
      </c>
      <c r="L45" s="15" t="s">
        <v>1951</v>
      </c>
      <c r="M45" s="15" t="s">
        <v>1952</v>
      </c>
      <c r="N45" s="15" t="s">
        <v>1953</v>
      </c>
      <c r="O45" s="15" t="s">
        <v>1954</v>
      </c>
      <c r="P45" s="15" t="s">
        <v>1955</v>
      </c>
      <c r="Q45" s="18" t="s">
        <v>1956</v>
      </c>
      <c r="R45" s="18" t="s">
        <v>144</v>
      </c>
      <c r="S45" s="19" t="s">
        <v>47</v>
      </c>
      <c r="T45" s="20" t="str">
        <f t="shared" si="15"/>
        <v>Same Decision</v>
      </c>
      <c r="U45" s="34" t="str">
        <f t="shared" si="16"/>
        <v>Same Rationale</v>
      </c>
      <c r="V45" s="22" t="s">
        <v>50</v>
      </c>
      <c r="W45" s="25">
        <v>3.0</v>
      </c>
      <c r="X45" s="24"/>
      <c r="Y45" s="181"/>
      <c r="Z45" s="26" t="s">
        <v>53</v>
      </c>
      <c r="AA45" s="25">
        <v>3.0</v>
      </c>
      <c r="AB45" s="24"/>
      <c r="AC45" s="24"/>
      <c r="AD45" s="37" t="str">
        <f t="shared" si="17"/>
        <v>Brian's Review Sheet</v>
      </c>
      <c r="AE45" s="96"/>
      <c r="AF45" s="298"/>
    </row>
    <row r="46" ht="138.0" customHeight="1">
      <c r="A46" s="13" t="s">
        <v>1969</v>
      </c>
      <c r="B46" s="14" t="s">
        <v>1970</v>
      </c>
      <c r="C46" s="15" t="s">
        <v>1971</v>
      </c>
      <c r="D46" s="16" t="s">
        <v>120</v>
      </c>
      <c r="E46" s="17">
        <v>42504.166666666664</v>
      </c>
      <c r="F46" s="17">
        <v>43479.677083333336</v>
      </c>
      <c r="G46" s="15" t="s">
        <v>35</v>
      </c>
      <c r="H46" s="15" t="s">
        <v>1972</v>
      </c>
      <c r="I46" s="15" t="s">
        <v>1973</v>
      </c>
      <c r="J46" s="15" t="s">
        <v>1974</v>
      </c>
      <c r="K46" s="15" t="s">
        <v>1975</v>
      </c>
      <c r="L46" s="15" t="s">
        <v>1976</v>
      </c>
      <c r="M46" s="15" t="s">
        <v>1977</v>
      </c>
      <c r="N46" s="15" t="s">
        <v>1978</v>
      </c>
      <c r="O46" s="15" t="s">
        <v>1979</v>
      </c>
      <c r="P46" s="15" t="s">
        <v>1980</v>
      </c>
      <c r="Q46" s="18" t="s">
        <v>1981</v>
      </c>
      <c r="R46" s="18" t="s">
        <v>1931</v>
      </c>
      <c r="S46" s="19" t="s">
        <v>47</v>
      </c>
      <c r="T46" s="20" t="str">
        <f t="shared" si="15"/>
        <v>Diff. Decisions</v>
      </c>
      <c r="U46" s="34" t="str">
        <f t="shared" si="16"/>
        <v>Same Rationale</v>
      </c>
      <c r="V46" s="22" t="s">
        <v>50</v>
      </c>
      <c r="W46" s="25">
        <v>4.0</v>
      </c>
      <c r="X46" s="24"/>
      <c r="Y46" s="181"/>
      <c r="Z46" s="26" t="s">
        <v>53</v>
      </c>
      <c r="AA46" s="25">
        <v>3.0</v>
      </c>
      <c r="AB46" s="24"/>
      <c r="AC46" s="24"/>
      <c r="AD46" s="37" t="str">
        <f t="shared" si="17"/>
        <v>Brian's Review Sheet</v>
      </c>
      <c r="AE46" s="96"/>
      <c r="AF46" s="298"/>
    </row>
    <row r="47" ht="138.0" customHeight="1">
      <c r="A47" s="182" t="s">
        <v>145</v>
      </c>
      <c r="B47" s="183" t="s">
        <v>146</v>
      </c>
      <c r="C47" s="183" t="s">
        <v>147</v>
      </c>
      <c r="D47" s="184" t="s">
        <v>148</v>
      </c>
      <c r="E47" s="185">
        <v>42226.166666666664</v>
      </c>
      <c r="F47" s="185">
        <v>42902.60625</v>
      </c>
      <c r="G47" s="186" t="s">
        <v>35</v>
      </c>
      <c r="H47" s="186" t="s">
        <v>149</v>
      </c>
      <c r="I47" s="186" t="s">
        <v>150</v>
      </c>
      <c r="J47" s="186" t="s">
        <v>62</v>
      </c>
      <c r="K47" s="186" t="s">
        <v>151</v>
      </c>
      <c r="L47" s="187" t="s">
        <v>152</v>
      </c>
      <c r="M47" s="186" t="s">
        <v>153</v>
      </c>
      <c r="N47" s="186" t="s">
        <v>154</v>
      </c>
      <c r="O47" s="186" t="s">
        <v>155</v>
      </c>
      <c r="P47" s="186" t="s">
        <v>156</v>
      </c>
      <c r="Q47" s="188"/>
      <c r="R47" s="188"/>
      <c r="S47" s="189" t="s">
        <v>47</v>
      </c>
      <c r="T47" s="190" t="str">
        <f t="shared" ref="T47:T50" si="18">IFS(#REF!=#REF!,"Same Decision", TRUE, "Diff. Decisions")</f>
        <v>#REF!</v>
      </c>
      <c r="U47" s="190" t="str">
        <f t="shared" si="16"/>
        <v>Different Rationale</v>
      </c>
      <c r="V47" s="190" t="s">
        <v>50</v>
      </c>
      <c r="W47" s="191">
        <v>4.0</v>
      </c>
      <c r="X47" s="183" t="s">
        <v>69</v>
      </c>
      <c r="Y47" s="288"/>
      <c r="Z47" s="190"/>
      <c r="AA47" s="191">
        <v>4.0</v>
      </c>
      <c r="AB47" s="194"/>
      <c r="AC47" s="194"/>
      <c r="AD47" s="196" t="str">
        <f t="shared" ref="AD47:AD48" si="19">HYPERLINK("https://docs.google.com/document/d/1SqHqXiZifDxJF3Q_hn9AHVVB6UEww_OdQXmPiKTqn1I/edit","Protocol Discussion sheet")</f>
        <v>Protocol Discussion sheet</v>
      </c>
      <c r="AE47" s="196"/>
      <c r="AF47" s="233"/>
    </row>
    <row r="48" ht="138.0" customHeight="1">
      <c r="A48" s="266" t="s">
        <v>171</v>
      </c>
      <c r="B48" s="267" t="s">
        <v>172</v>
      </c>
      <c r="C48" s="267" t="s">
        <v>173</v>
      </c>
      <c r="D48" s="268" t="s">
        <v>174</v>
      </c>
      <c r="E48" s="269">
        <v>42867.166666666664</v>
      </c>
      <c r="F48" s="269">
        <v>43202.754166666666</v>
      </c>
      <c r="G48" s="270" t="s">
        <v>35</v>
      </c>
      <c r="H48" s="300" t="s">
        <v>3001</v>
      </c>
      <c r="I48" s="270" t="s">
        <v>176</v>
      </c>
      <c r="J48" s="270" t="s">
        <v>177</v>
      </c>
      <c r="K48" s="270" t="s">
        <v>178</v>
      </c>
      <c r="L48" s="271" t="s">
        <v>179</v>
      </c>
      <c r="M48" s="270" t="s">
        <v>180</v>
      </c>
      <c r="N48" s="270" t="s">
        <v>181</v>
      </c>
      <c r="O48" s="270" t="s">
        <v>182</v>
      </c>
      <c r="P48" s="270" t="s">
        <v>183</v>
      </c>
      <c r="Q48" s="278"/>
      <c r="R48" s="278"/>
      <c r="S48" s="273" t="s">
        <v>47</v>
      </c>
      <c r="T48" s="274" t="str">
        <f t="shared" si="18"/>
        <v>#REF!</v>
      </c>
      <c r="U48" s="274" t="str">
        <f t="shared" si="16"/>
        <v>Different Rationale</v>
      </c>
      <c r="V48" s="274" t="s">
        <v>50</v>
      </c>
      <c r="W48" s="276">
        <v>1.0</v>
      </c>
      <c r="X48" s="267" t="s">
        <v>69</v>
      </c>
      <c r="Y48" s="301" t="s">
        <v>3002</v>
      </c>
      <c r="Z48" s="274"/>
      <c r="AA48" s="276">
        <v>4.0</v>
      </c>
      <c r="AB48" s="289" t="s">
        <v>3003</v>
      </c>
      <c r="AC48" s="277"/>
      <c r="AD48" s="196" t="str">
        <f t="shared" si="19"/>
        <v>Protocol Discussion sheet</v>
      </c>
      <c r="AE48" s="196"/>
      <c r="AF48" s="196"/>
    </row>
    <row r="49" ht="138.0" customHeight="1">
      <c r="A49" s="182" t="s">
        <v>326</v>
      </c>
      <c r="B49" s="183" t="s">
        <v>327</v>
      </c>
      <c r="C49" s="183" t="s">
        <v>328</v>
      </c>
      <c r="D49" s="184" t="s">
        <v>90</v>
      </c>
      <c r="E49" s="183" t="s">
        <v>62</v>
      </c>
      <c r="F49" s="185">
        <v>41876.45138888889</v>
      </c>
      <c r="G49" s="186" t="s">
        <v>35</v>
      </c>
      <c r="H49" s="186" t="s">
        <v>329</v>
      </c>
      <c r="I49" s="186" t="s">
        <v>62</v>
      </c>
      <c r="J49" s="186" t="s">
        <v>62</v>
      </c>
      <c r="K49" s="186" t="s">
        <v>330</v>
      </c>
      <c r="L49" s="187" t="s">
        <v>331</v>
      </c>
      <c r="M49" s="186" t="s">
        <v>62</v>
      </c>
      <c r="N49" s="186" t="s">
        <v>62</v>
      </c>
      <c r="O49" s="186" t="s">
        <v>332</v>
      </c>
      <c r="P49" s="186" t="s">
        <v>333</v>
      </c>
      <c r="Q49" s="188"/>
      <c r="R49" s="188"/>
      <c r="S49" s="189" t="s">
        <v>47</v>
      </c>
      <c r="T49" s="190" t="str">
        <f t="shared" si="18"/>
        <v>#REF!</v>
      </c>
      <c r="U49" s="190" t="str">
        <f t="shared" si="16"/>
        <v>Different Rationale</v>
      </c>
      <c r="V49" s="190" t="s">
        <v>50</v>
      </c>
      <c r="W49" s="191">
        <v>3.0</v>
      </c>
      <c r="X49" s="183" t="s">
        <v>69</v>
      </c>
      <c r="Y49" s="301" t="s">
        <v>3012</v>
      </c>
      <c r="Z49" s="190"/>
      <c r="AA49" s="191">
        <v>4.0</v>
      </c>
      <c r="AB49" s="302" t="s">
        <v>3013</v>
      </c>
      <c r="AC49" s="194"/>
      <c r="AD49" s="196" t="str">
        <f t="shared" ref="AD49:AD50" si="20">HYPERLINK("https://docs.google.com/document/d/1irupaMaqNofvPKuZ5tOdJEK468Js5DCkevhMNBv_Ixo/edit#","Sarah's Review Doc.")</f>
        <v>Sarah's Review Doc.</v>
      </c>
      <c r="AE49" s="196"/>
      <c r="AF49" s="233"/>
    </row>
    <row r="50" ht="138.0" customHeight="1">
      <c r="A50" s="182" t="s">
        <v>372</v>
      </c>
      <c r="B50" s="183" t="s">
        <v>373</v>
      </c>
      <c r="C50" s="183" t="s">
        <v>159</v>
      </c>
      <c r="D50" s="184" t="s">
        <v>160</v>
      </c>
      <c r="E50" s="185" t="s">
        <v>62</v>
      </c>
      <c r="F50" s="185">
        <v>43607.77291666667</v>
      </c>
      <c r="G50" s="186" t="s">
        <v>59</v>
      </c>
      <c r="H50" s="186" t="s">
        <v>374</v>
      </c>
      <c r="I50" s="186" t="s">
        <v>375</v>
      </c>
      <c r="J50" s="186" t="s">
        <v>376</v>
      </c>
      <c r="K50" s="186" t="s">
        <v>377</v>
      </c>
      <c r="L50" s="187" t="s">
        <v>378</v>
      </c>
      <c r="M50" s="186" t="s">
        <v>379</v>
      </c>
      <c r="N50" s="186" t="s">
        <v>380</v>
      </c>
      <c r="O50" s="186" t="s">
        <v>381</v>
      </c>
      <c r="P50" s="186" t="s">
        <v>382</v>
      </c>
      <c r="Q50" s="188"/>
      <c r="R50" s="188"/>
      <c r="S50" s="189" t="s">
        <v>47</v>
      </c>
      <c r="T50" s="190" t="str">
        <f t="shared" si="18"/>
        <v>#REF!</v>
      </c>
      <c r="U50" s="190" t="str">
        <f t="shared" si="16"/>
        <v>Different Rationale</v>
      </c>
      <c r="V50" s="190" t="s">
        <v>50</v>
      </c>
      <c r="W50" s="191">
        <v>3.0</v>
      </c>
      <c r="X50" s="183" t="s">
        <v>69</v>
      </c>
      <c r="Y50" s="301">
        <v>3.0</v>
      </c>
      <c r="Z50" s="190"/>
      <c r="AA50" s="191">
        <v>4.0</v>
      </c>
      <c r="AB50" s="193" t="s">
        <v>3015</v>
      </c>
      <c r="AC50" s="194"/>
      <c r="AD50" s="196" t="str">
        <f t="shared" si="20"/>
        <v>Sarah's Review Doc.</v>
      </c>
      <c r="AE50" s="196"/>
      <c r="AF50" s="233"/>
    </row>
    <row r="51" ht="138.0" customHeight="1">
      <c r="A51" s="182" t="s">
        <v>498</v>
      </c>
      <c r="B51" s="183" t="s">
        <v>499</v>
      </c>
      <c r="C51" s="183" t="s">
        <v>500</v>
      </c>
      <c r="D51" s="184" t="s">
        <v>501</v>
      </c>
      <c r="E51" s="185">
        <v>42521.166666666664</v>
      </c>
      <c r="F51" s="185">
        <v>42891.822916666664</v>
      </c>
      <c r="G51" s="186" t="s">
        <v>35</v>
      </c>
      <c r="H51" s="186" t="s">
        <v>502</v>
      </c>
      <c r="I51" s="186" t="s">
        <v>503</v>
      </c>
      <c r="J51" s="186" t="s">
        <v>504</v>
      </c>
      <c r="K51" s="186" t="s">
        <v>505</v>
      </c>
      <c r="L51" s="187" t="s">
        <v>506</v>
      </c>
      <c r="M51" s="186" t="s">
        <v>507</v>
      </c>
      <c r="N51" s="186" t="s">
        <v>508</v>
      </c>
      <c r="O51" s="186" t="s">
        <v>509</v>
      </c>
      <c r="P51" s="186" t="s">
        <v>510</v>
      </c>
      <c r="Q51" s="188"/>
      <c r="R51" s="188"/>
      <c r="S51" s="189" t="s">
        <v>47</v>
      </c>
      <c r="T51" s="190" t="s">
        <v>48</v>
      </c>
      <c r="U51" s="217" t="s">
        <v>49</v>
      </c>
      <c r="V51" s="190" t="s">
        <v>50</v>
      </c>
      <c r="W51" s="191">
        <v>1.0</v>
      </c>
      <c r="X51" s="188"/>
      <c r="Y51" s="278"/>
      <c r="Z51" s="190"/>
      <c r="AA51" s="191">
        <v>4.0</v>
      </c>
      <c r="AB51" s="199" t="s">
        <v>3020</v>
      </c>
      <c r="AC51" s="188"/>
      <c r="AD51" s="196" t="s">
        <v>462</v>
      </c>
      <c r="AE51" s="196"/>
      <c r="AF51" s="233"/>
    </row>
    <row r="52" ht="138.0" customHeight="1">
      <c r="A52" s="182" t="s">
        <v>579</v>
      </c>
      <c r="B52" s="183" t="s">
        <v>580</v>
      </c>
      <c r="C52" s="183" t="s">
        <v>581</v>
      </c>
      <c r="D52" s="184" t="s">
        <v>582</v>
      </c>
      <c r="E52" s="185">
        <v>41723.166666666664</v>
      </c>
      <c r="F52" s="185">
        <v>42340.680555555555</v>
      </c>
      <c r="G52" s="186" t="s">
        <v>35</v>
      </c>
      <c r="H52" s="186" t="s">
        <v>583</v>
      </c>
      <c r="I52" s="186" t="s">
        <v>584</v>
      </c>
      <c r="J52" s="186" t="s">
        <v>62</v>
      </c>
      <c r="K52" s="186" t="s">
        <v>585</v>
      </c>
      <c r="L52" s="187" t="s">
        <v>586</v>
      </c>
      <c r="M52" s="186" t="s">
        <v>587</v>
      </c>
      <c r="N52" s="186" t="s">
        <v>588</v>
      </c>
      <c r="O52" s="186" t="s">
        <v>589</v>
      </c>
      <c r="P52" s="186" t="s">
        <v>590</v>
      </c>
      <c r="Q52" s="188"/>
      <c r="R52" s="188"/>
      <c r="S52" s="189" t="s">
        <v>47</v>
      </c>
      <c r="T52" s="190" t="str">
        <f t="shared" ref="T52:T55" si="21">IFS(#REF!=#REF!,"Same Decision", TRUE, "Diff. Decisions")</f>
        <v>#REF!</v>
      </c>
      <c r="U52" s="217" t="str">
        <f>IFS(X52=AB52,"Same Rationale", TRUE, "Different Rationale")</f>
        <v>Different Rationale</v>
      </c>
      <c r="V52" s="190" t="s">
        <v>50</v>
      </c>
      <c r="W52" s="191">
        <v>4.0</v>
      </c>
      <c r="X52" s="183" t="s">
        <v>592</v>
      </c>
      <c r="Y52" s="288" t="s">
        <v>593</v>
      </c>
      <c r="Z52" s="190"/>
      <c r="AA52" s="191">
        <v>4.0</v>
      </c>
      <c r="AB52" s="193" t="s">
        <v>3021</v>
      </c>
      <c r="AC52" s="202"/>
      <c r="AD52" s="196" t="str">
        <f>HYPERLINK("https://docs.google.com/document/d/1irupaMaqNofvPKuZ5tOdJEK468Js5DCkevhMNBv_Ixo/edit#","Sarah's Review Doc.")</f>
        <v>Sarah's Review Doc.</v>
      </c>
      <c r="AE52" s="195"/>
      <c r="AF52" s="195"/>
    </row>
    <row r="53" ht="138.0" customHeight="1">
      <c r="A53" s="182" t="s">
        <v>867</v>
      </c>
      <c r="B53" s="183" t="s">
        <v>868</v>
      </c>
      <c r="C53" s="183" t="s">
        <v>869</v>
      </c>
      <c r="D53" s="184" t="s">
        <v>281</v>
      </c>
      <c r="E53" s="185">
        <v>42688.208333333336</v>
      </c>
      <c r="F53" s="185">
        <v>43509.63055555556</v>
      </c>
      <c r="G53" s="186" t="s">
        <v>35</v>
      </c>
      <c r="H53" s="186" t="s">
        <v>870</v>
      </c>
      <c r="I53" s="186" t="s">
        <v>871</v>
      </c>
      <c r="J53" s="186" t="s">
        <v>872</v>
      </c>
      <c r="K53" s="186" t="s">
        <v>873</v>
      </c>
      <c r="L53" s="187" t="s">
        <v>874</v>
      </c>
      <c r="M53" s="186" t="s">
        <v>875</v>
      </c>
      <c r="N53" s="187" t="s">
        <v>876</v>
      </c>
      <c r="O53" s="187" t="s">
        <v>877</v>
      </c>
      <c r="P53" s="187" t="s">
        <v>878</v>
      </c>
      <c r="Q53" s="238"/>
      <c r="R53" s="238"/>
      <c r="S53" s="189" t="s">
        <v>47</v>
      </c>
      <c r="T53" s="190" t="str">
        <f t="shared" si="21"/>
        <v>#REF!</v>
      </c>
      <c r="U53" s="239" t="str">
        <f t="shared" ref="U53:U54" si="22">IFS(X53=#REF!,"Same Rationale", TRUE, "Different Rationale")</f>
        <v>#REF!</v>
      </c>
      <c r="V53" s="190" t="s">
        <v>50</v>
      </c>
      <c r="W53" s="191">
        <v>4.0</v>
      </c>
      <c r="X53" s="194"/>
      <c r="Y53" s="240"/>
      <c r="Z53" s="190"/>
      <c r="AA53" s="191">
        <v>4.0</v>
      </c>
      <c r="AB53" s="188"/>
      <c r="AC53" s="188"/>
      <c r="AD53" s="240"/>
      <c r="AE53" s="281"/>
      <c r="AF53" s="218" t="s">
        <v>51</v>
      </c>
    </row>
    <row r="54" ht="138.0" customHeight="1">
      <c r="A54" s="182" t="s">
        <v>1227</v>
      </c>
      <c r="B54" s="183" t="s">
        <v>1228</v>
      </c>
      <c r="C54" s="183" t="s">
        <v>1229</v>
      </c>
      <c r="D54" s="184" t="s">
        <v>120</v>
      </c>
      <c r="E54" s="185">
        <v>43217.166666666664</v>
      </c>
      <c r="F54" s="185">
        <v>43608.95</v>
      </c>
      <c r="G54" s="186" t="s">
        <v>59</v>
      </c>
      <c r="H54" s="186" t="s">
        <v>1230</v>
      </c>
      <c r="I54" s="186" t="s">
        <v>1231</v>
      </c>
      <c r="J54" s="186" t="s">
        <v>1232</v>
      </c>
      <c r="K54" s="186" t="s">
        <v>1233</v>
      </c>
      <c r="L54" s="187" t="s">
        <v>1234</v>
      </c>
      <c r="M54" s="186" t="s">
        <v>1235</v>
      </c>
      <c r="N54" s="187" t="s">
        <v>1236</v>
      </c>
      <c r="O54" s="187" t="s">
        <v>1237</v>
      </c>
      <c r="P54" s="243" t="s">
        <v>3046</v>
      </c>
      <c r="Q54" s="238"/>
      <c r="R54" s="238"/>
      <c r="S54" s="189" t="s">
        <v>47</v>
      </c>
      <c r="T54" s="190" t="str">
        <f t="shared" si="21"/>
        <v>#REF!</v>
      </c>
      <c r="U54" s="239" t="str">
        <f t="shared" si="22"/>
        <v>#REF!</v>
      </c>
      <c r="V54" s="190" t="s">
        <v>50</v>
      </c>
      <c r="W54" s="191">
        <v>1.0</v>
      </c>
      <c r="X54" s="183" t="s">
        <v>592</v>
      </c>
      <c r="Y54" s="240"/>
      <c r="Z54" s="190"/>
      <c r="AA54" s="191">
        <v>1.0</v>
      </c>
      <c r="AB54" s="218" t="s">
        <v>3047</v>
      </c>
      <c r="AC54" s="188"/>
      <c r="AD54" s="240"/>
      <c r="AE54" s="281"/>
      <c r="AF54" s="218" t="s">
        <v>51</v>
      </c>
    </row>
    <row r="55" ht="138.0" customHeight="1">
      <c r="A55" s="182" t="s">
        <v>1618</v>
      </c>
      <c r="B55" s="183" t="s">
        <v>1619</v>
      </c>
      <c r="C55" s="183" t="s">
        <v>1620</v>
      </c>
      <c r="D55" s="184" t="s">
        <v>201</v>
      </c>
      <c r="E55" s="185">
        <v>41987.208333333336</v>
      </c>
      <c r="F55" s="185">
        <v>42632.83263888889</v>
      </c>
      <c r="G55" s="186" t="s">
        <v>35</v>
      </c>
      <c r="H55" s="186" t="s">
        <v>1621</v>
      </c>
      <c r="I55" s="186" t="s">
        <v>1622</v>
      </c>
      <c r="J55" s="186" t="s">
        <v>62</v>
      </c>
      <c r="K55" s="186" t="s">
        <v>1623</v>
      </c>
      <c r="L55" s="187" t="s">
        <v>1624</v>
      </c>
      <c r="M55" s="186" t="s">
        <v>1625</v>
      </c>
      <c r="N55" s="186" t="s">
        <v>1052</v>
      </c>
      <c r="O55" s="186" t="s">
        <v>1626</v>
      </c>
      <c r="P55" s="186" t="s">
        <v>1627</v>
      </c>
      <c r="Q55" s="188"/>
      <c r="R55" s="188"/>
      <c r="S55" s="189" t="s">
        <v>47</v>
      </c>
      <c r="T55" s="190" t="str">
        <f t="shared" si="21"/>
        <v>#REF!</v>
      </c>
      <c r="U55" s="217" t="str">
        <f t="shared" ref="U55:U61" si="23">IFS(X55=AB55,"Same Rationale", TRUE, "Different Rationale")</f>
        <v>Different Rationale</v>
      </c>
      <c r="V55" s="190" t="s">
        <v>50</v>
      </c>
      <c r="W55" s="191">
        <v>1.0</v>
      </c>
      <c r="X55" s="183" t="s">
        <v>99</v>
      </c>
      <c r="Y55" s="240"/>
      <c r="Z55" s="190"/>
      <c r="AA55" s="191">
        <v>4.0</v>
      </c>
      <c r="AB55" s="193" t="s">
        <v>3056</v>
      </c>
      <c r="AC55" s="197"/>
      <c r="AD55" s="241"/>
      <c r="AE55" s="195" t="str">
        <f>HYPERLINK("https://docs.google.com/document/d/1irupaMaqNofvPKuZ5tOdJEK468Js5DCkevhMNBv_Ixo/edit#","Sarah's Review Doc.")</f>
        <v>Sarah's Review Doc.</v>
      </c>
      <c r="AF55" s="234" t="s">
        <v>51</v>
      </c>
    </row>
    <row r="56" ht="138.0" customHeight="1">
      <c r="A56" s="13" t="s">
        <v>1895</v>
      </c>
      <c r="B56" s="14" t="s">
        <v>1896</v>
      </c>
      <c r="C56" s="15" t="s">
        <v>1897</v>
      </c>
      <c r="D56" s="16" t="s">
        <v>148</v>
      </c>
      <c r="E56" s="17">
        <v>41499.166666666664</v>
      </c>
      <c r="F56" s="17">
        <v>43688.438888888886</v>
      </c>
      <c r="G56" s="15" t="s">
        <v>35</v>
      </c>
      <c r="H56" s="15" t="s">
        <v>1898</v>
      </c>
      <c r="I56" s="15" t="s">
        <v>1899</v>
      </c>
      <c r="J56" s="15" t="s">
        <v>1900</v>
      </c>
      <c r="K56" s="15" t="s">
        <v>1901</v>
      </c>
      <c r="L56" s="15" t="s">
        <v>1902</v>
      </c>
      <c r="M56" s="15" t="s">
        <v>1903</v>
      </c>
      <c r="N56" s="15" t="s">
        <v>1904</v>
      </c>
      <c r="O56" s="159" t="s">
        <v>3062</v>
      </c>
      <c r="P56" s="15" t="s">
        <v>1906</v>
      </c>
      <c r="Q56" s="18" t="s">
        <v>1907</v>
      </c>
      <c r="R56" s="18" t="s">
        <v>635</v>
      </c>
      <c r="S56" s="19" t="s">
        <v>47</v>
      </c>
      <c r="T56" s="20" t="str">
        <f t="shared" ref="T56:T57" si="24">IFS(W56=AA56,"Same Decision", TRUE, "Diff. Decisions")</f>
        <v>Diff. Decisions</v>
      </c>
      <c r="U56" s="34" t="str">
        <f t="shared" si="23"/>
        <v>Different Rationale</v>
      </c>
      <c r="V56" s="22" t="s">
        <v>50</v>
      </c>
      <c r="W56" s="25">
        <v>1.0</v>
      </c>
      <c r="X56" s="24"/>
      <c r="Y56" s="256" t="s">
        <v>3063</v>
      </c>
      <c r="Z56" s="26" t="s">
        <v>53</v>
      </c>
      <c r="AA56" s="25">
        <v>4.0</v>
      </c>
      <c r="AB56" s="265" t="s">
        <v>3064</v>
      </c>
      <c r="AC56" s="24"/>
      <c r="AD56" s="37" t="str">
        <f t="shared" ref="AD56:AD57" si="25">HYPERLINK("https://docs.google.com/document/d/1vgJGancMRWOC5fpG_XZKlmvZ036cG_5jw0TJteY-90E/edit","Brian's Review Sheet")</f>
        <v>Brian's Review Sheet</v>
      </c>
      <c r="AE56" s="303"/>
      <c r="AF56" s="168"/>
    </row>
    <row r="57" ht="138.0" customHeight="1">
      <c r="A57" s="13" t="s">
        <v>1957</v>
      </c>
      <c r="B57" s="14" t="s">
        <v>1958</v>
      </c>
      <c r="C57" s="15" t="s">
        <v>1959</v>
      </c>
      <c r="D57" s="16" t="s">
        <v>597</v>
      </c>
      <c r="E57" s="17">
        <v>41835.166666666664</v>
      </c>
      <c r="F57" s="17">
        <v>42932.430555555555</v>
      </c>
      <c r="G57" s="15" t="s">
        <v>59</v>
      </c>
      <c r="H57" s="15" t="s">
        <v>1960</v>
      </c>
      <c r="I57" s="15" t="s">
        <v>1961</v>
      </c>
      <c r="J57" s="15" t="s">
        <v>62</v>
      </c>
      <c r="K57" s="15" t="s">
        <v>1962</v>
      </c>
      <c r="L57" s="15" t="s">
        <v>1963</v>
      </c>
      <c r="M57" s="15" t="s">
        <v>1964</v>
      </c>
      <c r="N57" s="15" t="s">
        <v>1965</v>
      </c>
      <c r="O57" s="15" t="s">
        <v>1966</v>
      </c>
      <c r="P57" s="15" t="s">
        <v>1967</v>
      </c>
      <c r="Q57" s="18" t="s">
        <v>1968</v>
      </c>
      <c r="R57" s="18" t="s">
        <v>1894</v>
      </c>
      <c r="S57" s="19" t="s">
        <v>47</v>
      </c>
      <c r="T57" s="20" t="str">
        <f t="shared" si="24"/>
        <v>Diff. Decisions</v>
      </c>
      <c r="U57" s="34" t="str">
        <f t="shared" si="23"/>
        <v>Different Rationale</v>
      </c>
      <c r="V57" s="22" t="s">
        <v>50</v>
      </c>
      <c r="W57" s="25">
        <v>1.0</v>
      </c>
      <c r="X57" s="24"/>
      <c r="Y57" s="181"/>
      <c r="Z57" s="26" t="s">
        <v>53</v>
      </c>
      <c r="AA57" s="25">
        <v>4.0</v>
      </c>
      <c r="AB57" s="265" t="s">
        <v>3069</v>
      </c>
      <c r="AC57" s="24"/>
      <c r="AD57" s="37" t="str">
        <f t="shared" si="25"/>
        <v>Brian's Review Sheet</v>
      </c>
      <c r="AE57" s="303"/>
      <c r="AF57" s="303"/>
    </row>
    <row r="58" ht="138.0" customHeight="1">
      <c r="A58" s="182" t="s">
        <v>87</v>
      </c>
      <c r="B58" s="183" t="s">
        <v>88</v>
      </c>
      <c r="C58" s="183" t="s">
        <v>89</v>
      </c>
      <c r="D58" s="184" t="s">
        <v>90</v>
      </c>
      <c r="E58" s="185">
        <v>41815.166666666664</v>
      </c>
      <c r="F58" s="185">
        <v>42564.78055555555</v>
      </c>
      <c r="G58" s="186" t="s">
        <v>35</v>
      </c>
      <c r="H58" s="186" t="s">
        <v>91</v>
      </c>
      <c r="I58" s="186" t="s">
        <v>92</v>
      </c>
      <c r="J58" s="186" t="s">
        <v>37</v>
      </c>
      <c r="K58" s="186" t="s">
        <v>93</v>
      </c>
      <c r="L58" s="187" t="s">
        <v>94</v>
      </c>
      <c r="M58" s="186" t="s">
        <v>95</v>
      </c>
      <c r="N58" s="186" t="s">
        <v>96</v>
      </c>
      <c r="O58" s="186" t="s">
        <v>97</v>
      </c>
      <c r="P58" s="186" t="s">
        <v>98</v>
      </c>
      <c r="Q58" s="188"/>
      <c r="R58" s="188"/>
      <c r="S58" s="189" t="s">
        <v>47</v>
      </c>
      <c r="T58" s="190" t="str">
        <f t="shared" ref="T58:T60" si="26">IFS(#REF!=#REF!,"Same Decision", TRUE, "Diff. Decisions")</f>
        <v>#REF!</v>
      </c>
      <c r="U58" s="190" t="str">
        <f t="shared" si="23"/>
        <v>Different Rationale</v>
      </c>
      <c r="V58" s="190" t="s">
        <v>50</v>
      </c>
      <c r="W58" s="191">
        <v>5.0</v>
      </c>
      <c r="X58" s="183" t="s">
        <v>99</v>
      </c>
      <c r="Y58" s="301" t="s">
        <v>2998</v>
      </c>
      <c r="Z58" s="190"/>
      <c r="AA58" s="191">
        <v>5.0</v>
      </c>
      <c r="AB58" s="193" t="s">
        <v>2999</v>
      </c>
      <c r="AC58" s="194"/>
      <c r="AD58" s="196" t="str">
        <f>HYPERLINK("https://docs.google.com/document/d/1SqHqXiZifDxJF3Q_hn9AHVVB6UEww_OdQXmPiKTqn1I/edit","Protocol Discussion sheet")</f>
        <v>Protocol Discussion sheet</v>
      </c>
      <c r="AE58" s="195"/>
      <c r="AF58" s="195"/>
    </row>
    <row r="59" ht="138.0" customHeight="1">
      <c r="A59" s="182" t="s">
        <v>198</v>
      </c>
      <c r="B59" s="183" t="s">
        <v>199</v>
      </c>
      <c r="C59" s="183" t="s">
        <v>200</v>
      </c>
      <c r="D59" s="184" t="s">
        <v>201</v>
      </c>
      <c r="E59" s="185">
        <v>42928.166666666664</v>
      </c>
      <c r="F59" s="185">
        <v>43588.92013888889</v>
      </c>
      <c r="G59" s="186" t="s">
        <v>59</v>
      </c>
      <c r="H59" s="186" t="s">
        <v>202</v>
      </c>
      <c r="I59" s="186" t="s">
        <v>203</v>
      </c>
      <c r="J59" s="186" t="s">
        <v>204</v>
      </c>
      <c r="K59" s="186" t="s">
        <v>205</v>
      </c>
      <c r="L59" s="187" t="s">
        <v>206</v>
      </c>
      <c r="M59" s="186" t="s">
        <v>207</v>
      </c>
      <c r="N59" s="186" t="s">
        <v>208</v>
      </c>
      <c r="O59" s="186" t="s">
        <v>209</v>
      </c>
      <c r="P59" s="198" t="s">
        <v>3004</v>
      </c>
      <c r="Q59" s="188"/>
      <c r="R59" s="188"/>
      <c r="S59" s="189" t="s">
        <v>47</v>
      </c>
      <c r="T59" s="190" t="str">
        <f t="shared" si="26"/>
        <v>#REF!</v>
      </c>
      <c r="U59" s="190" t="str">
        <f t="shared" si="23"/>
        <v>Different Rationale</v>
      </c>
      <c r="V59" s="190" t="s">
        <v>50</v>
      </c>
      <c r="W59" s="191">
        <v>4.0</v>
      </c>
      <c r="X59" s="183" t="s">
        <v>69</v>
      </c>
      <c r="Y59" s="301" t="s">
        <v>3005</v>
      </c>
      <c r="Z59" s="190"/>
      <c r="AA59" s="191">
        <v>5.0</v>
      </c>
      <c r="AB59" s="199" t="s">
        <v>3006</v>
      </c>
      <c r="AC59" s="200"/>
      <c r="AD59" s="196" t="str">
        <f t="shared" ref="AD59:AD61" si="27">HYPERLINK("https://docs.google.com/document/d/1irupaMaqNofvPKuZ5tOdJEK468Js5DCkevhMNBv_Ixo/edit#","Sarah's Review Doc.")</f>
        <v>Sarah's Review Doc.</v>
      </c>
      <c r="AE59" s="195"/>
      <c r="AF59" s="195"/>
    </row>
    <row r="60" ht="138.0" customHeight="1">
      <c r="A60" s="182" t="s">
        <v>253</v>
      </c>
      <c r="B60" s="183" t="s">
        <v>254</v>
      </c>
      <c r="C60" s="183" t="s">
        <v>255</v>
      </c>
      <c r="D60" s="184" t="s">
        <v>120</v>
      </c>
      <c r="E60" s="185">
        <v>42689.208333333336</v>
      </c>
      <c r="F60" s="185">
        <v>42689.85138888889</v>
      </c>
      <c r="G60" s="186" t="s">
        <v>59</v>
      </c>
      <c r="H60" s="198" t="s">
        <v>3007</v>
      </c>
      <c r="I60" s="186" t="s">
        <v>257</v>
      </c>
      <c r="J60" s="186" t="s">
        <v>258</v>
      </c>
      <c r="K60" s="186" t="s">
        <v>259</v>
      </c>
      <c r="L60" s="187" t="s">
        <v>260</v>
      </c>
      <c r="M60" s="186" t="s">
        <v>261</v>
      </c>
      <c r="N60" s="186" t="s">
        <v>262</v>
      </c>
      <c r="O60" s="186" t="s">
        <v>263</v>
      </c>
      <c r="P60" s="198" t="s">
        <v>3008</v>
      </c>
      <c r="Q60" s="188"/>
      <c r="R60" s="188"/>
      <c r="S60" s="189" t="s">
        <v>47</v>
      </c>
      <c r="T60" s="190" t="str">
        <f t="shared" si="26"/>
        <v>#REF!</v>
      </c>
      <c r="U60" s="190" t="str">
        <f t="shared" si="23"/>
        <v>Different Rationale</v>
      </c>
      <c r="V60" s="212" t="s">
        <v>50</v>
      </c>
      <c r="W60" s="191">
        <v>5.0</v>
      </c>
      <c r="X60" s="183" t="s">
        <v>69</v>
      </c>
      <c r="Y60" s="288"/>
      <c r="Z60" s="190"/>
      <c r="AA60" s="191">
        <v>5.0</v>
      </c>
      <c r="AB60" s="199" t="s">
        <v>3009</v>
      </c>
      <c r="AC60" s="202"/>
      <c r="AD60" s="196" t="str">
        <f t="shared" si="27"/>
        <v>Sarah's Review Doc.</v>
      </c>
      <c r="AE60" s="195"/>
      <c r="AF60" s="195"/>
    </row>
    <row r="61" ht="138.0" customHeight="1">
      <c r="A61" s="182" t="s">
        <v>303</v>
      </c>
      <c r="B61" s="183" t="s">
        <v>304</v>
      </c>
      <c r="C61" s="183" t="s">
        <v>305</v>
      </c>
      <c r="D61" s="184" t="s">
        <v>160</v>
      </c>
      <c r="E61" s="185" t="s">
        <v>62</v>
      </c>
      <c r="F61" s="185">
        <v>43332.81180555555</v>
      </c>
      <c r="G61" s="186" t="s">
        <v>35</v>
      </c>
      <c r="H61" s="186" t="s">
        <v>306</v>
      </c>
      <c r="I61" s="186" t="s">
        <v>62</v>
      </c>
      <c r="J61" s="186" t="s">
        <v>62</v>
      </c>
      <c r="K61" s="186" t="s">
        <v>307</v>
      </c>
      <c r="L61" s="187" t="s">
        <v>308</v>
      </c>
      <c r="M61" s="186" t="s">
        <v>62</v>
      </c>
      <c r="N61" s="186" t="s">
        <v>62</v>
      </c>
      <c r="O61" s="186" t="s">
        <v>309</v>
      </c>
      <c r="P61" s="186" t="s">
        <v>310</v>
      </c>
      <c r="Q61" s="188"/>
      <c r="R61" s="188"/>
      <c r="S61" s="189" t="s">
        <v>47</v>
      </c>
      <c r="T61" s="190" t="str">
        <f>IFS('New classes(1-5) Emily'!Y85='New classes(1-5) Emily'!AB85,"Same Decision", TRUE, "Diff. Decisions")</f>
        <v>#REF!</v>
      </c>
      <c r="U61" s="190" t="str">
        <f t="shared" si="23"/>
        <v>Different Rationale</v>
      </c>
      <c r="V61" s="190" t="s">
        <v>50</v>
      </c>
      <c r="W61" s="191">
        <v>3.0</v>
      </c>
      <c r="X61" s="183" t="s">
        <v>69</v>
      </c>
      <c r="Y61" s="192" t="s">
        <v>3010</v>
      </c>
      <c r="Z61" s="190"/>
      <c r="AA61" s="191">
        <v>5.0</v>
      </c>
      <c r="AB61" s="199" t="s">
        <v>3011</v>
      </c>
      <c r="AC61" s="200"/>
      <c r="AD61" s="195" t="str">
        <f t="shared" si="27"/>
        <v>Sarah's Review Doc.</v>
      </c>
      <c r="AE61" s="196"/>
      <c r="AF61" s="196"/>
    </row>
    <row r="62" ht="138.0" customHeight="1">
      <c r="A62" s="266" t="s">
        <v>424</v>
      </c>
      <c r="B62" s="267" t="s">
        <v>425</v>
      </c>
      <c r="C62" s="267" t="s">
        <v>426</v>
      </c>
      <c r="D62" s="268" t="s">
        <v>120</v>
      </c>
      <c r="E62" s="269">
        <v>42647.166666666664</v>
      </c>
      <c r="F62" s="269">
        <v>43619.822222222225</v>
      </c>
      <c r="G62" s="270" t="s">
        <v>59</v>
      </c>
      <c r="H62" s="270" t="s">
        <v>427</v>
      </c>
      <c r="I62" s="270" t="s">
        <v>428</v>
      </c>
      <c r="J62" s="270" t="s">
        <v>62</v>
      </c>
      <c r="K62" s="270" t="s">
        <v>429</v>
      </c>
      <c r="L62" s="271" t="s">
        <v>430</v>
      </c>
      <c r="M62" s="270" t="s">
        <v>431</v>
      </c>
      <c r="N62" s="270" t="s">
        <v>432</v>
      </c>
      <c r="O62" s="270" t="s">
        <v>433</v>
      </c>
      <c r="P62" s="270" t="s">
        <v>434</v>
      </c>
      <c r="Q62" s="278"/>
      <c r="R62" s="278"/>
      <c r="S62" s="273" t="s">
        <v>47</v>
      </c>
      <c r="T62" s="274" t="s">
        <v>48</v>
      </c>
      <c r="U62" s="304" t="s">
        <v>49</v>
      </c>
      <c r="V62" s="274" t="s">
        <v>50</v>
      </c>
      <c r="W62" s="276">
        <v>1.0</v>
      </c>
      <c r="X62" s="267" t="s">
        <v>72</v>
      </c>
      <c r="Y62" s="288" t="s">
        <v>435</v>
      </c>
      <c r="Z62" s="274"/>
      <c r="AA62" s="276">
        <v>5.0</v>
      </c>
      <c r="AB62" s="279" t="s">
        <v>3017</v>
      </c>
      <c r="AC62" s="305"/>
      <c r="AD62" s="196" t="s">
        <v>437</v>
      </c>
      <c r="AE62" s="196"/>
      <c r="AF62" s="196"/>
    </row>
    <row r="63" ht="138.0" customHeight="1">
      <c r="A63" s="266" t="s">
        <v>475</v>
      </c>
      <c r="B63" s="267" t="s">
        <v>476</v>
      </c>
      <c r="C63" s="267" t="s">
        <v>89</v>
      </c>
      <c r="D63" s="268" t="s">
        <v>90</v>
      </c>
      <c r="E63" s="269">
        <v>42212.166666666664</v>
      </c>
      <c r="F63" s="269">
        <v>43309.43125</v>
      </c>
      <c r="G63" s="270" t="s">
        <v>59</v>
      </c>
      <c r="H63" s="270" t="s">
        <v>477</v>
      </c>
      <c r="I63" s="270" t="s">
        <v>478</v>
      </c>
      <c r="J63" s="270" t="s">
        <v>37</v>
      </c>
      <c r="K63" s="270" t="s">
        <v>479</v>
      </c>
      <c r="L63" s="271" t="s">
        <v>480</v>
      </c>
      <c r="M63" s="270" t="s">
        <v>95</v>
      </c>
      <c r="N63" s="270" t="s">
        <v>481</v>
      </c>
      <c r="O63" s="270" t="s">
        <v>482</v>
      </c>
      <c r="P63" s="270" t="s">
        <v>483</v>
      </c>
      <c r="Q63" s="278"/>
      <c r="R63" s="278"/>
      <c r="S63" s="273" t="s">
        <v>47</v>
      </c>
      <c r="T63" s="274" t="s">
        <v>48</v>
      </c>
      <c r="U63" s="304" t="s">
        <v>49</v>
      </c>
      <c r="V63" s="274" t="s">
        <v>50</v>
      </c>
      <c r="W63" s="276">
        <v>1.0</v>
      </c>
      <c r="X63" s="278"/>
      <c r="Y63" s="306" t="s">
        <v>3018</v>
      </c>
      <c r="Z63" s="274"/>
      <c r="AA63" s="276">
        <v>5.0</v>
      </c>
      <c r="AB63" s="289" t="s">
        <v>3019</v>
      </c>
      <c r="AC63" s="288"/>
      <c r="AD63" s="196" t="s">
        <v>462</v>
      </c>
      <c r="AE63" s="196"/>
      <c r="AF63" s="196"/>
    </row>
    <row r="64" ht="138.0" customHeight="1">
      <c r="A64" s="182" t="s">
        <v>939</v>
      </c>
      <c r="B64" s="183" t="s">
        <v>940</v>
      </c>
      <c r="C64" s="183" t="s">
        <v>89</v>
      </c>
      <c r="D64" s="184" t="s">
        <v>90</v>
      </c>
      <c r="E64" s="185">
        <v>43551.166666666664</v>
      </c>
      <c r="F64" s="185">
        <v>43602.625</v>
      </c>
      <c r="G64" s="186" t="s">
        <v>59</v>
      </c>
      <c r="H64" s="186" t="s">
        <v>941</v>
      </c>
      <c r="I64" s="186" t="s">
        <v>942</v>
      </c>
      <c r="J64" s="186" t="s">
        <v>943</v>
      </c>
      <c r="K64" s="186" t="s">
        <v>944</v>
      </c>
      <c r="L64" s="187" t="s">
        <v>945</v>
      </c>
      <c r="M64" s="186" t="s">
        <v>946</v>
      </c>
      <c r="N64" s="187" t="s">
        <v>947</v>
      </c>
      <c r="O64" s="187" t="s">
        <v>948</v>
      </c>
      <c r="P64" s="187" t="s">
        <v>949</v>
      </c>
      <c r="Q64" s="238"/>
      <c r="R64" s="238"/>
      <c r="S64" s="189" t="s">
        <v>47</v>
      </c>
      <c r="T64" s="190" t="str">
        <f t="shared" ref="T64:T65" si="28">IFS(#REF!=#REF!,"Same Decision", TRUE, "Diff. Decisions")</f>
        <v>#REF!</v>
      </c>
      <c r="U64" s="239" t="str">
        <f>IFS(X64=#REF!,"Same Rationale", TRUE, "Different Rationale")</f>
        <v>#REF!</v>
      </c>
      <c r="V64" s="190" t="s">
        <v>50</v>
      </c>
      <c r="W64" s="191">
        <v>5.0</v>
      </c>
      <c r="X64" s="194"/>
      <c r="Y64" s="285" t="s">
        <v>3037</v>
      </c>
      <c r="Z64" s="190"/>
      <c r="AA64" s="191">
        <v>5.0</v>
      </c>
      <c r="AB64" s="242" t="s">
        <v>3038</v>
      </c>
      <c r="AC64" s="188"/>
      <c r="AD64" s="294"/>
      <c r="AE64" s="241"/>
      <c r="AF64" s="279" t="s">
        <v>51</v>
      </c>
    </row>
    <row r="65" ht="138.0" customHeight="1">
      <c r="A65" s="182" t="s">
        <v>348</v>
      </c>
      <c r="B65" s="183" t="s">
        <v>349</v>
      </c>
      <c r="C65" s="183" t="s">
        <v>305</v>
      </c>
      <c r="D65" s="184" t="s">
        <v>160</v>
      </c>
      <c r="E65" s="185">
        <v>42825.166666666664</v>
      </c>
      <c r="F65" s="185">
        <v>42825.69652777778</v>
      </c>
      <c r="G65" s="186" t="s">
        <v>59</v>
      </c>
      <c r="H65" s="186" t="s">
        <v>350</v>
      </c>
      <c r="I65" s="186" t="s">
        <v>215</v>
      </c>
      <c r="J65" s="186" t="s">
        <v>62</v>
      </c>
      <c r="K65" s="186" t="s">
        <v>351</v>
      </c>
      <c r="L65" s="187" t="s">
        <v>352</v>
      </c>
      <c r="M65" s="186" t="s">
        <v>353</v>
      </c>
      <c r="N65" s="186" t="s">
        <v>354</v>
      </c>
      <c r="O65" s="186" t="s">
        <v>355</v>
      </c>
      <c r="P65" s="186" t="s">
        <v>356</v>
      </c>
      <c r="Q65" s="188"/>
      <c r="R65" s="188"/>
      <c r="S65" s="189" t="s">
        <v>47</v>
      </c>
      <c r="T65" s="190" t="str">
        <f t="shared" si="28"/>
        <v>#REF!</v>
      </c>
      <c r="U65" s="190" t="str">
        <f>IFS(X65=AB65,"Same Rationale", TRUE, "Different Rationale")</f>
        <v>Different Rationale</v>
      </c>
      <c r="V65" s="190" t="s">
        <v>50</v>
      </c>
      <c r="W65" s="191">
        <v>1.0</v>
      </c>
      <c r="X65" s="183" t="s">
        <v>357</v>
      </c>
      <c r="Y65" s="192">
        <v>4.0</v>
      </c>
      <c r="Z65" s="190"/>
      <c r="AA65" s="191" t="s">
        <v>3014</v>
      </c>
      <c r="AB65" s="183"/>
      <c r="AC65" s="194"/>
      <c r="AD65" s="195" t="str">
        <f>HYPERLINK("https://docs.google.com/document/d/1irupaMaqNofvPKuZ5tOdJEK468Js5DCkevhMNBv_Ixo/edit#","Sarah's Review Doc.")</f>
        <v>Sarah's Review Doc.</v>
      </c>
      <c r="AE65" s="196"/>
      <c r="AF65" s="196"/>
    </row>
    <row r="66" ht="138.0" customHeight="1">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row>
    <row r="67" ht="138.0" customHeight="1">
      <c r="A67" s="307"/>
      <c r="B67" s="307"/>
      <c r="C67" s="307"/>
      <c r="D67" s="307"/>
      <c r="E67" s="307"/>
      <c r="F67" s="307"/>
      <c r="G67" s="307"/>
      <c r="H67" s="307"/>
      <c r="I67" s="307"/>
      <c r="J67" s="307"/>
      <c r="K67" s="307"/>
      <c r="L67" s="307"/>
      <c r="M67" s="307"/>
      <c r="N67" s="307"/>
      <c r="O67" s="307"/>
      <c r="P67" s="307"/>
      <c r="Q67" s="307"/>
      <c r="R67" s="307"/>
      <c r="S67" s="307"/>
      <c r="T67" s="307"/>
      <c r="U67" s="307"/>
      <c r="V67" s="307"/>
      <c r="W67" s="307"/>
      <c r="X67" s="307"/>
      <c r="Y67" s="307"/>
      <c r="Z67" s="307"/>
      <c r="AA67" s="307"/>
      <c r="AB67" s="307"/>
      <c r="AC67" s="307"/>
      <c r="AD67" s="307"/>
      <c r="AE67" s="152"/>
      <c r="AF67" s="152"/>
    </row>
    <row r="68" ht="138.0" customHeight="1">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row>
    <row r="69" ht="138.0" customHeight="1">
      <c r="A69" s="182" t="s">
        <v>1253</v>
      </c>
      <c r="B69" s="183" t="s">
        <v>1254</v>
      </c>
      <c r="C69" s="183" t="s">
        <v>1255</v>
      </c>
      <c r="D69" s="184" t="s">
        <v>1256</v>
      </c>
      <c r="E69" s="185">
        <v>42807.166666666664</v>
      </c>
      <c r="F69" s="185">
        <v>42807.84861111111</v>
      </c>
      <c r="G69" s="186" t="s">
        <v>59</v>
      </c>
      <c r="H69" s="186" t="s">
        <v>1257</v>
      </c>
      <c r="I69" s="186" t="s">
        <v>215</v>
      </c>
      <c r="J69" s="186" t="s">
        <v>1258</v>
      </c>
      <c r="K69" s="186" t="s">
        <v>1259</v>
      </c>
      <c r="L69" s="187" t="s">
        <v>1260</v>
      </c>
      <c r="M69" s="186" t="s">
        <v>1261</v>
      </c>
      <c r="N69" s="187" t="s">
        <v>1262</v>
      </c>
      <c r="O69" s="187" t="s">
        <v>1263</v>
      </c>
      <c r="P69" s="187" t="s">
        <v>1264</v>
      </c>
      <c r="Q69" s="238"/>
      <c r="R69" s="238"/>
      <c r="S69" s="189" t="s">
        <v>47</v>
      </c>
      <c r="T69" s="190" t="str">
        <f t="shared" ref="T69:T70" si="29">IFS(#REF!=#REF!,"Same Decision", TRUE, "Diff. Decisions")</f>
        <v>#REF!</v>
      </c>
      <c r="U69" s="239" t="str">
        <f t="shared" ref="U69:U70" si="30">IFS(X69=#REF!,"Same Rationale", TRUE, "Different Rationale")</f>
        <v>#REF!</v>
      </c>
      <c r="V69" s="190" t="s">
        <v>50</v>
      </c>
      <c r="W69" s="191">
        <v>3.0</v>
      </c>
      <c r="X69" s="183" t="s">
        <v>592</v>
      </c>
      <c r="Y69" s="280"/>
      <c r="Z69" s="190"/>
      <c r="AA69" s="191"/>
      <c r="AB69" s="302" t="s">
        <v>3073</v>
      </c>
      <c r="AC69" s="188"/>
      <c r="AD69" s="280"/>
      <c r="AE69" s="241"/>
      <c r="AF69" s="279" t="s">
        <v>51</v>
      </c>
    </row>
    <row r="70" ht="138.0" customHeight="1">
      <c r="A70" s="182" t="s">
        <v>1327</v>
      </c>
      <c r="B70" s="183" t="s">
        <v>1328</v>
      </c>
      <c r="C70" s="183" t="s">
        <v>1329</v>
      </c>
      <c r="D70" s="184" t="s">
        <v>1330</v>
      </c>
      <c r="E70" s="185">
        <v>43003.166666666664</v>
      </c>
      <c r="F70" s="185">
        <v>43152.694444444445</v>
      </c>
      <c r="G70" s="186" t="s">
        <v>59</v>
      </c>
      <c r="H70" s="186" t="s">
        <v>1331</v>
      </c>
      <c r="I70" s="186" t="s">
        <v>1332</v>
      </c>
      <c r="J70" s="186" t="s">
        <v>62</v>
      </c>
      <c r="K70" s="186" t="s">
        <v>1333</v>
      </c>
      <c r="L70" s="187" t="s">
        <v>1334</v>
      </c>
      <c r="M70" s="186" t="s">
        <v>1335</v>
      </c>
      <c r="N70" s="187" t="s">
        <v>1336</v>
      </c>
      <c r="O70" s="187" t="s">
        <v>1337</v>
      </c>
      <c r="P70" s="243" t="s">
        <v>3074</v>
      </c>
      <c r="Q70" s="238"/>
      <c r="R70" s="238"/>
      <c r="S70" s="189" t="s">
        <v>47</v>
      </c>
      <c r="T70" s="190" t="str">
        <f t="shared" si="29"/>
        <v>#REF!</v>
      </c>
      <c r="U70" s="239" t="str">
        <f t="shared" si="30"/>
        <v>#REF!</v>
      </c>
      <c r="V70" s="190" t="s">
        <v>50</v>
      </c>
      <c r="W70" s="191">
        <v>1.0</v>
      </c>
      <c r="X70" s="183" t="s">
        <v>592</v>
      </c>
      <c r="Y70" s="280"/>
      <c r="Z70" s="190"/>
      <c r="AA70" s="191"/>
      <c r="AB70" s="218">
        <v>0.0</v>
      </c>
      <c r="AC70" s="188"/>
      <c r="AD70" s="280"/>
      <c r="AE70" s="241"/>
      <c r="AF70" s="279" t="s">
        <v>51</v>
      </c>
    </row>
    <row r="71" ht="138.0" customHeight="1">
      <c r="A71" s="307"/>
      <c r="B71" s="307"/>
      <c r="C71" s="307"/>
      <c r="D71" s="307"/>
      <c r="E71" s="307"/>
      <c r="F71" s="307"/>
      <c r="G71" s="307"/>
      <c r="H71" s="307"/>
      <c r="I71" s="307"/>
      <c r="J71" s="307"/>
      <c r="K71" s="307"/>
      <c r="L71" s="307"/>
      <c r="M71" s="307"/>
      <c r="N71" s="307"/>
      <c r="O71" s="307"/>
      <c r="P71" s="307"/>
      <c r="Q71" s="307"/>
      <c r="R71" s="307"/>
      <c r="S71" s="307"/>
      <c r="T71" s="307"/>
      <c r="U71" s="307"/>
      <c r="V71" s="307"/>
      <c r="W71" s="307"/>
      <c r="X71" s="307"/>
      <c r="Y71" s="307"/>
      <c r="Z71" s="307"/>
      <c r="AA71" s="307"/>
      <c r="AB71" s="307"/>
      <c r="AC71" s="307"/>
      <c r="AD71" s="307"/>
      <c r="AE71" s="152"/>
      <c r="AF71" s="152"/>
    </row>
    <row r="72" ht="138.0" customHeight="1">
      <c r="A72" s="307"/>
      <c r="B72" s="307"/>
      <c r="C72" s="307"/>
      <c r="D72" s="307"/>
      <c r="E72" s="307"/>
      <c r="F72" s="307"/>
      <c r="G72" s="307"/>
      <c r="H72" s="307"/>
      <c r="I72" s="307"/>
      <c r="J72" s="307"/>
      <c r="K72" s="307"/>
      <c r="L72" s="307"/>
      <c r="M72" s="307"/>
      <c r="N72" s="307"/>
      <c r="O72" s="307"/>
      <c r="P72" s="307"/>
      <c r="Q72" s="307"/>
      <c r="R72" s="307"/>
      <c r="S72" s="307"/>
      <c r="T72" s="307"/>
      <c r="U72" s="307"/>
      <c r="V72" s="307"/>
      <c r="W72" s="307"/>
      <c r="X72" s="307"/>
      <c r="Y72" s="307"/>
      <c r="Z72" s="307"/>
      <c r="AA72" s="307"/>
      <c r="AB72" s="307"/>
      <c r="AC72" s="307"/>
      <c r="AD72" s="307"/>
      <c r="AE72" s="152"/>
      <c r="AF72" s="152"/>
    </row>
    <row r="73" ht="138.0" customHeight="1">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168"/>
      <c r="AA73" s="168"/>
      <c r="AB73" s="168"/>
      <c r="AC73" s="168"/>
      <c r="AD73" s="168"/>
    </row>
    <row r="74" ht="138.0"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12"/>
      <c r="AD74" s="96"/>
      <c r="AE74" s="96"/>
      <c r="AF74" s="96"/>
    </row>
    <row r="75" ht="138.0"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12"/>
      <c r="AD75" s="96"/>
      <c r="AE75" s="96"/>
      <c r="AF75" s="96"/>
    </row>
    <row r="76" ht="138.0"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12"/>
      <c r="AD76" s="96"/>
      <c r="AE76" s="96"/>
      <c r="AF76" s="96"/>
    </row>
    <row r="77" ht="138.0" customHeight="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ht="138.0" customHeight="1">
      <c r="A78" s="152"/>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row>
    <row r="79" ht="138.0" customHeight="1">
      <c r="A79" s="152"/>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row>
    <row r="80" ht="138.0" customHeight="1">
      <c r="A80" s="152"/>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row>
    <row r="81" ht="138.0" customHeight="1">
      <c r="A81" s="152"/>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row>
    <row r="82" ht="138.0" customHeight="1">
      <c r="A82" s="152"/>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row>
    <row r="83" ht="138.0" customHeight="1">
      <c r="A83" s="152"/>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row>
    <row r="84" ht="138.0" customHeight="1">
      <c r="A84" s="152"/>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row>
    <row r="85" ht="138.0" customHeight="1">
      <c r="A85" s="152"/>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row>
    <row r="86" ht="138.0" customHeight="1">
      <c r="A86" s="152"/>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row>
    <row r="87" ht="138.0" customHeight="1">
      <c r="A87" s="152"/>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row>
    <row r="88" ht="138.0" customHeight="1">
      <c r="A88" s="152"/>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row>
    <row r="89" ht="138.0" customHeight="1">
      <c r="A89" s="152"/>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row>
    <row r="90" ht="138.0" customHeight="1">
      <c r="A90" s="152"/>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row>
    <row r="91" ht="138.0" customHeight="1">
      <c r="A91" s="152"/>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row>
    <row r="92" ht="138.0" customHeight="1">
      <c r="A92" s="152"/>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row>
    <row r="93" ht="138.0" customHeight="1">
      <c r="A93" s="152"/>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row>
    <row r="94" ht="138.0" customHeight="1">
      <c r="A94" s="152"/>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row>
    <row r="95" ht="138.0" customHeight="1">
      <c r="A95" s="152"/>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row>
    <row r="96" ht="114.75" customHeight="1">
      <c r="A96" s="152"/>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row>
    <row r="97" ht="114.75" customHeight="1">
      <c r="A97" s="152"/>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row>
    <row r="98" ht="114.75" customHeight="1">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row>
    <row r="99" ht="138.0" customHeight="1">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row>
    <row r="100" ht="138.0" customHeight="1">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row>
    <row r="101" ht="138.0" customHeight="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row>
    <row r="102" ht="138.0" customHeight="1">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row>
    <row r="103" ht="138.0" customHeight="1">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row>
    <row r="104" ht="138.0" customHeight="1">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row>
    <row r="105" ht="138.0"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row>
    <row r="106" ht="138.0"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row>
    <row r="107" ht="138.0"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row>
    <row r="108" ht="138.0"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row>
    <row r="109" ht="138.0"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row>
    <row r="110" ht="138.0"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row>
    <row r="111" ht="138.0" customHeight="1"/>
    <row r="112" ht="138.0" customHeight="1"/>
    <row r="113" ht="138.0" customHeight="1"/>
    <row r="114" ht="138.0" customHeight="1"/>
    <row r="115" ht="138.0" customHeight="1"/>
    <row r="116" ht="138.0" customHeight="1"/>
    <row r="117" ht="138.0" customHeight="1"/>
    <row r="118" ht="138.0" customHeight="1"/>
    <row r="119" ht="138.0" customHeight="1"/>
    <row r="120" ht="138.0" customHeight="1"/>
    <row r="121" ht="138.0" customHeight="1"/>
    <row r="122" ht="138.0" customHeight="1"/>
    <row r="123" ht="138.0" customHeight="1"/>
    <row r="124" ht="138.0" customHeight="1"/>
    <row r="125" ht="138.0" customHeight="1"/>
    <row r="126" ht="138.0" customHeight="1"/>
    <row r="127" ht="138.0" customHeight="1"/>
    <row r="128" ht="138.0" customHeight="1"/>
    <row r="129" ht="138.0" customHeight="1"/>
    <row r="130" ht="138.0" customHeight="1"/>
    <row r="131" ht="138.0" customHeight="1"/>
    <row r="132" ht="138.0" customHeight="1"/>
    <row r="133" ht="138.0" customHeight="1"/>
    <row r="134" ht="138.0" customHeight="1"/>
    <row r="135" ht="138.0" customHeight="1"/>
    <row r="136" ht="138.0" customHeight="1"/>
    <row r="137" ht="138.0" customHeight="1"/>
    <row r="138" ht="138.0" customHeight="1"/>
    <row r="139" ht="138.0" customHeight="1"/>
    <row r="140" ht="138.0" customHeight="1"/>
    <row r="141" ht="138.0" customHeight="1"/>
    <row r="142" ht="138.0" customHeight="1"/>
    <row r="143" ht="138.0" customHeight="1"/>
    <row r="144" ht="138.0" customHeight="1"/>
    <row r="145" ht="138.0" customHeight="1"/>
    <row r="146" ht="114.75" customHeight="1">
      <c r="A146" s="175" t="s">
        <v>2765</v>
      </c>
    </row>
    <row r="147" ht="114.75" customHeight="1">
      <c r="A147" s="175" t="s">
        <v>2778</v>
      </c>
    </row>
    <row r="148" ht="114.75" customHeight="1">
      <c r="A148" s="175" t="s">
        <v>2789</v>
      </c>
    </row>
    <row r="149" ht="138.0" customHeight="1">
      <c r="A149" s="179"/>
    </row>
    <row r="150" ht="138.0" customHeight="1">
      <c r="A150" s="179"/>
    </row>
    <row r="151" ht="138.0" customHeight="1">
      <c r="A151" s="179"/>
    </row>
    <row r="152" ht="138.0" customHeight="1">
      <c r="A152" s="179"/>
    </row>
    <row r="153" ht="138.0" customHeight="1">
      <c r="A153" s="179"/>
    </row>
    <row r="154" ht="138.0" customHeight="1">
      <c r="A154" s="179"/>
    </row>
    <row r="155" ht="138.0" customHeight="1">
      <c r="A155" s="179"/>
    </row>
    <row r="156" ht="138.0" customHeight="1">
      <c r="A156" s="179"/>
    </row>
    <row r="157" ht="138.0" customHeight="1">
      <c r="A157" s="179"/>
    </row>
    <row r="158" ht="138.0" customHeight="1">
      <c r="A158" s="179"/>
    </row>
    <row r="159" ht="138.0" customHeight="1">
      <c r="A159" s="179"/>
    </row>
    <row r="160" ht="138.0" customHeight="1">
      <c r="A160" s="179"/>
    </row>
    <row r="161" ht="138.0" customHeight="1">
      <c r="A161" s="179"/>
    </row>
    <row r="162" ht="138.0" customHeight="1">
      <c r="A162" s="179"/>
    </row>
    <row r="163" ht="138.0" customHeight="1">
      <c r="A163" s="179"/>
    </row>
    <row r="164" ht="138.0" customHeight="1">
      <c r="A164" s="179"/>
    </row>
    <row r="165" ht="138.0" customHeight="1"/>
    <row r="166" ht="138.0" customHeight="1"/>
    <row r="167" ht="138.0" customHeight="1"/>
    <row r="168" ht="138.0" customHeight="1"/>
    <row r="169" ht="138.0" customHeight="1"/>
    <row r="170" ht="138.0" customHeight="1"/>
    <row r="171" ht="138.0" customHeight="1"/>
    <row r="172" ht="138.0" customHeight="1"/>
    <row r="173" ht="138.0" customHeight="1"/>
    <row r="174" ht="138.0" customHeight="1"/>
    <row r="175" ht="138.0" customHeight="1"/>
    <row r="176" ht="138.0" customHeight="1"/>
    <row r="177" ht="138.0" customHeight="1"/>
    <row r="178" ht="138.0" customHeight="1"/>
    <row r="179" ht="138.0" customHeight="1"/>
    <row r="180" ht="138.0" customHeight="1"/>
    <row r="181" ht="138.0" customHeight="1"/>
    <row r="182" ht="138.0" customHeight="1"/>
    <row r="183" ht="138.0" customHeight="1"/>
    <row r="184" ht="138.0" customHeight="1"/>
    <row r="185" ht="138.0" customHeight="1"/>
    <row r="186" ht="138.0" customHeight="1"/>
    <row r="187" ht="138.0" customHeight="1"/>
    <row r="188" ht="138.0" customHeight="1"/>
    <row r="189" ht="138.0" customHeight="1"/>
    <row r="190" ht="138.0" customHeight="1"/>
    <row r="191" ht="138.0" customHeight="1"/>
    <row r="192" ht="138.0" customHeight="1"/>
    <row r="193" ht="138.0" customHeight="1"/>
    <row r="194" ht="138.0" customHeight="1"/>
    <row r="195" ht="138.0" customHeight="1"/>
    <row r="196" ht="138.0" customHeight="1"/>
    <row r="197" ht="138.0" customHeight="1"/>
    <row r="198" ht="138.0" customHeight="1"/>
    <row r="199" ht="138.0" customHeight="1"/>
    <row r="200" ht="138.0" customHeight="1"/>
    <row r="201" ht="138.0" customHeight="1"/>
    <row r="202" ht="138.0" customHeight="1"/>
    <row r="203" ht="138.0" customHeight="1"/>
    <row r="204" ht="138.0" customHeight="1"/>
    <row r="205" ht="138.0" customHeight="1"/>
    <row r="206" ht="138.0" customHeight="1"/>
    <row r="207" ht="138.0" customHeight="1"/>
    <row r="208" ht="138.0" customHeight="1"/>
    <row r="209" ht="138.0" customHeight="1"/>
    <row r="210" ht="138.0" customHeight="1"/>
    <row r="211" ht="138.0" customHeight="1"/>
    <row r="212" ht="138.0" customHeight="1"/>
    <row r="213" ht="138.0" customHeight="1"/>
    <row r="214" ht="138.0" customHeight="1"/>
    <row r="215" ht="138.0" customHeight="1"/>
    <row r="216" ht="138.0" customHeight="1"/>
    <row r="217" ht="138.0" customHeight="1"/>
    <row r="218" ht="138.0" customHeight="1"/>
    <row r="219" ht="138.0" customHeight="1"/>
    <row r="220" ht="138.0" customHeight="1"/>
    <row r="221" ht="138.0" customHeight="1"/>
    <row r="222" ht="138.0" customHeight="1"/>
    <row r="223" ht="138.0" customHeight="1"/>
    <row r="224" ht="138.0" customHeight="1"/>
    <row r="225" ht="138.0" customHeight="1"/>
    <row r="226" ht="138.0" customHeight="1"/>
    <row r="227" ht="138.0" customHeight="1"/>
    <row r="228" ht="138.0" customHeight="1"/>
    <row r="229" ht="138.0" customHeight="1"/>
    <row r="230" ht="138.0" customHeight="1"/>
    <row r="231" ht="138.0" customHeight="1"/>
    <row r="232" ht="138.0" customHeight="1"/>
    <row r="233" ht="138.0" customHeight="1"/>
    <row r="234" ht="138.0" customHeight="1"/>
    <row r="235" ht="138.0" customHeight="1"/>
    <row r="236" ht="138.0" customHeight="1"/>
    <row r="237" ht="138.0" customHeight="1"/>
    <row r="238" ht="138.0" customHeight="1"/>
    <row r="239" ht="138.0" customHeight="1"/>
    <row r="240" ht="138.0" customHeight="1"/>
    <row r="241" ht="138.0" customHeight="1"/>
    <row r="242" ht="138.0" customHeight="1"/>
    <row r="243" ht="138.0" customHeight="1"/>
    <row r="244" ht="138.0" customHeight="1"/>
    <row r="245" ht="138.0" customHeight="1"/>
    <row r="246" ht="138.0" customHeight="1"/>
    <row r="247" ht="138.0" customHeight="1"/>
    <row r="248" ht="138.0" customHeight="1"/>
    <row r="249" ht="138.0" customHeight="1"/>
    <row r="250" ht="138.0" customHeight="1"/>
    <row r="251" ht="138.0" customHeight="1"/>
    <row r="252" ht="138.0" customHeight="1"/>
    <row r="253" ht="138.0" customHeight="1"/>
    <row r="254" ht="138.0" customHeight="1"/>
    <row r="255" ht="138.0" customHeight="1"/>
    <row r="256" ht="138.0" customHeight="1"/>
    <row r="257" ht="138.0" customHeight="1"/>
    <row r="258" ht="138.0" customHeight="1"/>
    <row r="259" ht="138.0" customHeight="1"/>
    <row r="260" ht="138.0" customHeight="1"/>
    <row r="261" ht="138.0" customHeight="1"/>
    <row r="262" ht="138.0" customHeight="1"/>
    <row r="263" ht="138.0" customHeight="1"/>
    <row r="264" ht="138.0" customHeight="1"/>
    <row r="265" ht="138.0" customHeight="1"/>
    <row r="266" ht="138.0" customHeight="1"/>
    <row r="267" ht="138.0" customHeight="1"/>
    <row r="268" ht="138.0" customHeight="1"/>
    <row r="269" ht="138.0" customHeight="1"/>
    <row r="270" ht="138.0" customHeight="1"/>
    <row r="271" ht="138.0" customHeight="1"/>
    <row r="272" ht="138.0" customHeight="1"/>
    <row r="273" ht="138.0" customHeight="1"/>
    <row r="274" ht="138.0" customHeight="1"/>
    <row r="275" ht="138.0" customHeight="1"/>
    <row r="276" ht="138.0" customHeight="1"/>
    <row r="277" ht="138.0" customHeight="1"/>
    <row r="278" ht="138.0" customHeight="1"/>
    <row r="279" ht="138.0" customHeight="1"/>
    <row r="280" ht="138.0" customHeight="1"/>
    <row r="281" ht="138.0" customHeight="1"/>
    <row r="282" ht="138.0" customHeight="1"/>
    <row r="283" ht="138.0" customHeight="1"/>
    <row r="284" ht="138.0" customHeight="1"/>
    <row r="285" ht="138.0" customHeight="1"/>
    <row r="286" ht="138.0" customHeight="1"/>
    <row r="287" ht="138.0" customHeight="1"/>
    <row r="288" ht="138.0" customHeight="1"/>
    <row r="289" ht="138.0" customHeight="1"/>
    <row r="290" ht="138.0" customHeight="1"/>
    <row r="291" ht="138.0" customHeight="1"/>
    <row r="292" ht="138.0" customHeight="1"/>
    <row r="293" ht="138.0" customHeight="1"/>
    <row r="294" ht="138.0" customHeight="1"/>
    <row r="295" ht="138.0" customHeight="1"/>
    <row r="296" ht="138.0" customHeight="1"/>
    <row r="297" ht="138.0" customHeight="1"/>
    <row r="298" ht="138.0" customHeight="1"/>
    <row r="299" ht="138.0" customHeight="1"/>
    <row r="300" ht="138.0" customHeight="1"/>
    <row r="301" ht="138.0" customHeight="1"/>
    <row r="302" ht="138.0" customHeight="1"/>
    <row r="303" ht="138.0" customHeight="1"/>
    <row r="304" ht="138.0" customHeight="1"/>
    <row r="305" ht="138.0" customHeight="1"/>
    <row r="306" ht="138.0" customHeight="1"/>
    <row r="307" ht="138.0" customHeight="1"/>
    <row r="308" ht="138.0" customHeight="1"/>
    <row r="309" ht="138.0" customHeight="1"/>
    <row r="310" ht="138.0" customHeight="1"/>
    <row r="311" ht="138.0" customHeight="1"/>
    <row r="312" ht="138.0" customHeight="1"/>
    <row r="313" ht="138.0" customHeight="1"/>
    <row r="314" ht="138.0" customHeight="1"/>
    <row r="315" ht="138.0" customHeight="1"/>
    <row r="316" ht="138.0" customHeight="1"/>
    <row r="317" ht="138.0" customHeight="1"/>
    <row r="318" ht="138.0" customHeight="1"/>
    <row r="319" ht="138.0" customHeight="1"/>
    <row r="320" ht="138.0" customHeight="1"/>
    <row r="321" ht="138.0" customHeight="1"/>
    <row r="322" ht="138.0" customHeight="1"/>
    <row r="323" ht="138.0" customHeight="1"/>
    <row r="324" ht="138.0" customHeight="1"/>
    <row r="325" ht="138.0" customHeight="1"/>
    <row r="326" ht="138.0" customHeight="1"/>
    <row r="327" ht="138.0" customHeight="1"/>
    <row r="328" ht="138.0" customHeight="1"/>
    <row r="329" ht="138.0" customHeight="1"/>
    <row r="330" ht="138.0" customHeight="1"/>
    <row r="331" ht="138.0" customHeight="1"/>
    <row r="332" ht="138.0" customHeight="1"/>
    <row r="333" ht="138.0" customHeight="1"/>
    <row r="334" ht="138.0" customHeight="1"/>
    <row r="335" ht="138.0" customHeight="1"/>
    <row r="336" ht="138.0" customHeight="1"/>
    <row r="337" ht="138.0" customHeight="1"/>
    <row r="338" ht="138.0" customHeight="1"/>
    <row r="339" ht="138.0" customHeight="1"/>
    <row r="340" ht="138.0" customHeight="1"/>
    <row r="341" ht="138.0" customHeight="1"/>
    <row r="342" ht="138.0" customHeight="1"/>
    <row r="343" ht="138.0" customHeight="1"/>
    <row r="344" ht="138.0" customHeight="1"/>
    <row r="345" ht="138.0" customHeight="1"/>
    <row r="346" ht="138.0" customHeight="1"/>
    <row r="347" ht="138.0" customHeight="1"/>
    <row r="348" ht="138.0" customHeight="1"/>
    <row r="349" ht="138.0" customHeight="1"/>
    <row r="350" ht="138.0" customHeight="1"/>
    <row r="351" ht="138.0" customHeight="1"/>
    <row r="352" ht="138.0" customHeight="1"/>
    <row r="353" ht="138.0" customHeight="1"/>
    <row r="354" ht="138.0" customHeight="1"/>
    <row r="355" ht="138.0" customHeight="1"/>
    <row r="356" ht="138.0" customHeight="1"/>
    <row r="357" ht="138.0" customHeight="1"/>
    <row r="358" ht="138.0" customHeight="1"/>
    <row r="359" ht="138.0" customHeight="1"/>
    <row r="360" ht="138.0" customHeight="1"/>
    <row r="361" ht="138.0" customHeight="1"/>
    <row r="362" ht="138.0" customHeight="1"/>
    <row r="363" ht="138.0" customHeight="1"/>
    <row r="364" ht="138.0" customHeight="1"/>
    <row r="365" ht="138.0" customHeight="1"/>
    <row r="366" ht="138.0" customHeight="1"/>
    <row r="367" ht="138.0" customHeight="1"/>
    <row r="368" ht="138.0" customHeight="1"/>
    <row r="369" ht="138.0" customHeight="1"/>
    <row r="370" ht="138.0" customHeight="1"/>
    <row r="371" ht="138.0" customHeight="1"/>
    <row r="372" ht="138.0" customHeight="1"/>
    <row r="373" ht="138.0" customHeight="1"/>
    <row r="374" ht="138.0" customHeight="1"/>
    <row r="375" ht="138.0" customHeight="1"/>
    <row r="376" ht="138.0" customHeight="1"/>
    <row r="377" ht="138.0" customHeight="1"/>
    <row r="378" ht="138.0" customHeight="1"/>
    <row r="379" ht="138.0" customHeight="1"/>
    <row r="380" ht="138.0" customHeight="1"/>
    <row r="381" ht="138.0" customHeight="1"/>
    <row r="382" ht="138.0" customHeight="1"/>
    <row r="383" ht="138.0" customHeight="1"/>
    <row r="384" ht="138.0" customHeight="1"/>
    <row r="385" ht="138.0" customHeight="1"/>
    <row r="386" ht="138.0" customHeight="1"/>
    <row r="387" ht="138.0" customHeight="1"/>
    <row r="388" ht="138.0" customHeight="1"/>
    <row r="389" ht="138.0" customHeight="1"/>
    <row r="390" ht="138.0" customHeight="1"/>
    <row r="391" ht="138.0" customHeight="1"/>
    <row r="392" ht="138.0" customHeight="1"/>
    <row r="393" ht="138.0" customHeight="1"/>
    <row r="394" ht="138.0" customHeight="1"/>
    <row r="395" ht="138.0" customHeight="1"/>
    <row r="396" ht="138.0" customHeight="1"/>
    <row r="397" ht="138.0" customHeight="1"/>
    <row r="398" ht="138.0" customHeight="1"/>
    <row r="399" ht="138.0" customHeight="1"/>
    <row r="400" ht="138.0" customHeight="1"/>
    <row r="401" ht="138.0" customHeight="1"/>
    <row r="402" ht="138.0" customHeight="1"/>
    <row r="403" ht="138.0" customHeight="1"/>
    <row r="404" ht="138.0" customHeight="1"/>
    <row r="405" ht="138.0" customHeight="1"/>
    <row r="406" ht="138.0" customHeight="1"/>
    <row r="407" ht="138.0" customHeight="1"/>
    <row r="408" ht="138.0" customHeight="1"/>
    <row r="409" ht="138.0" customHeight="1"/>
    <row r="410" ht="138.0" customHeight="1"/>
    <row r="411" ht="138.0" customHeight="1"/>
    <row r="412" ht="138.0" customHeight="1"/>
    <row r="413" ht="138.0" customHeight="1"/>
    <row r="414" ht="138.0" customHeight="1"/>
    <row r="415" ht="138.0" customHeight="1"/>
    <row r="416" ht="138.0" customHeight="1"/>
    <row r="417" ht="138.0" customHeight="1"/>
    <row r="418" ht="138.0" customHeight="1"/>
    <row r="419" ht="138.0" customHeight="1"/>
    <row r="420" ht="138.0" customHeight="1"/>
    <row r="421" ht="138.0" customHeight="1"/>
    <row r="422" ht="138.0" customHeight="1"/>
    <row r="423" ht="138.0" customHeight="1"/>
    <row r="424" ht="138.0" customHeight="1"/>
    <row r="425" ht="138.0" customHeight="1"/>
    <row r="426" ht="138.0" customHeight="1"/>
    <row r="427" ht="138.0" customHeight="1"/>
    <row r="428" ht="138.0" customHeight="1"/>
    <row r="429" ht="138.0" customHeight="1"/>
    <row r="430" ht="138.0" customHeight="1"/>
    <row r="431" ht="138.0" customHeight="1"/>
    <row r="432" ht="138.0" customHeight="1"/>
    <row r="433" ht="138.0" customHeight="1"/>
    <row r="434" ht="138.0" customHeight="1"/>
    <row r="435" ht="138.0" customHeight="1"/>
    <row r="436" ht="138.0" customHeight="1"/>
    <row r="437" ht="138.0" customHeight="1"/>
    <row r="438" ht="138.0" customHeight="1"/>
    <row r="439" ht="138.0" customHeight="1"/>
    <row r="440" ht="138.0" customHeight="1"/>
    <row r="441" ht="138.0" customHeight="1"/>
    <row r="442" ht="138.0" customHeight="1"/>
    <row r="443" ht="138.0" customHeight="1"/>
    <row r="444" ht="138.0" customHeight="1"/>
    <row r="445" ht="138.0" customHeight="1"/>
    <row r="446" ht="138.0" customHeight="1"/>
    <row r="447" ht="138.0" customHeight="1"/>
    <row r="448" ht="138.0" customHeight="1"/>
    <row r="449" ht="138.0" customHeight="1"/>
    <row r="450" ht="138.0" customHeight="1"/>
    <row r="451" ht="138.0" customHeight="1"/>
    <row r="452" ht="138.0" customHeight="1"/>
    <row r="453" ht="138.0" customHeight="1"/>
    <row r="454" ht="138.0" customHeight="1"/>
    <row r="455" ht="138.0" customHeight="1"/>
    <row r="456" ht="138.0" customHeight="1"/>
    <row r="457" ht="138.0" customHeight="1"/>
    <row r="458" ht="138.0" customHeight="1"/>
    <row r="459" ht="138.0" customHeight="1"/>
    <row r="460" ht="138.0" customHeight="1"/>
    <row r="461" ht="138.0" customHeight="1"/>
    <row r="462" ht="138.0" customHeight="1"/>
    <row r="463" ht="138.0" customHeight="1"/>
    <row r="464" ht="138.0" customHeight="1"/>
    <row r="465" ht="138.0" customHeight="1"/>
    <row r="466" ht="138.0" customHeight="1"/>
    <row r="467" ht="138.0" customHeight="1"/>
    <row r="468" ht="138.0" customHeight="1"/>
    <row r="469" ht="138.0" customHeight="1"/>
    <row r="470" ht="138.0" customHeight="1"/>
    <row r="471" ht="138.0" customHeight="1"/>
    <row r="472" ht="138.0" customHeight="1"/>
    <row r="473" ht="138.0" customHeight="1"/>
    <row r="474" ht="138.0" customHeight="1"/>
    <row r="475" ht="138.0" customHeight="1"/>
    <row r="476" ht="138.0" customHeight="1"/>
    <row r="477" ht="138.0" customHeight="1"/>
    <row r="478" ht="138.0" customHeight="1"/>
    <row r="479" ht="138.0" customHeight="1"/>
    <row r="480" ht="138.0" customHeight="1"/>
    <row r="481" ht="138.0" customHeight="1"/>
    <row r="482" ht="138.0" customHeight="1"/>
    <row r="483" ht="138.0" customHeight="1"/>
    <row r="484" ht="138.0" customHeight="1"/>
    <row r="485" ht="138.0" customHeight="1"/>
    <row r="486" ht="138.0" customHeight="1"/>
    <row r="487" ht="138.0" customHeight="1"/>
    <row r="488" ht="138.0" customHeight="1"/>
    <row r="489" ht="138.0" customHeight="1"/>
    <row r="490" ht="138.0" customHeight="1"/>
    <row r="491" ht="138.0" customHeight="1"/>
    <row r="492" ht="138.0" customHeight="1"/>
    <row r="493" ht="138.0" customHeight="1"/>
    <row r="494" ht="138.0" customHeight="1"/>
    <row r="495" ht="138.0" customHeight="1"/>
    <row r="496" ht="138.0" customHeight="1"/>
    <row r="497" ht="138.0" customHeight="1"/>
    <row r="498" ht="138.0" customHeight="1"/>
    <row r="499" ht="138.0" customHeight="1"/>
    <row r="500" ht="138.0" customHeight="1"/>
    <row r="501" ht="138.0" customHeight="1"/>
    <row r="502" ht="138.0" customHeight="1"/>
    <row r="503" ht="138.0" customHeight="1"/>
    <row r="504" ht="138.0" customHeight="1"/>
    <row r="505" ht="138.0" customHeight="1"/>
    <row r="506" ht="138.0" customHeight="1"/>
    <row r="507" ht="138.0" customHeight="1"/>
    <row r="508" ht="138.0" customHeight="1"/>
    <row r="509" ht="138.0" customHeight="1"/>
    <row r="510" ht="138.0" customHeight="1"/>
    <row r="511" ht="138.0" customHeight="1"/>
    <row r="512" ht="138.0" customHeight="1"/>
    <row r="513" ht="138.0" customHeight="1"/>
    <row r="514" ht="138.0" customHeight="1"/>
    <row r="515" ht="138.0" customHeight="1"/>
    <row r="516" ht="138.0" customHeight="1"/>
    <row r="517" ht="138.0" customHeight="1"/>
    <row r="518" ht="138.0" customHeight="1"/>
    <row r="519" ht="138.0" customHeight="1"/>
    <row r="520" ht="138.0" customHeight="1"/>
    <row r="521" ht="138.0" customHeight="1"/>
    <row r="522" ht="138.0" customHeight="1"/>
    <row r="523" ht="138.0" customHeight="1"/>
    <row r="524" ht="138.0" customHeight="1"/>
    <row r="525" ht="138.0" customHeight="1"/>
    <row r="526" ht="138.0" customHeight="1"/>
    <row r="527" ht="138.0" customHeight="1"/>
    <row r="528" ht="138.0" customHeight="1"/>
    <row r="529" ht="138.0" customHeight="1"/>
    <row r="530" ht="138.0" customHeight="1"/>
    <row r="531" ht="138.0" customHeight="1"/>
    <row r="532" ht="138.0" customHeight="1"/>
    <row r="533" ht="138.0" customHeight="1"/>
    <row r="534" ht="138.0" customHeight="1"/>
    <row r="535" ht="138.0" customHeight="1"/>
    <row r="536" ht="138.0" customHeight="1"/>
    <row r="537" ht="138.0" customHeight="1"/>
    <row r="538" ht="138.0" customHeight="1"/>
    <row r="539" ht="138.0" customHeight="1"/>
    <row r="540" ht="138.0" customHeight="1"/>
    <row r="541" ht="138.0" customHeight="1"/>
    <row r="542" ht="138.0" customHeight="1"/>
    <row r="543" ht="138.0" customHeight="1"/>
    <row r="544" ht="138.0" customHeight="1"/>
    <row r="545" ht="138.0" customHeight="1"/>
    <row r="546" ht="138.0" customHeight="1"/>
    <row r="547" ht="138.0" customHeight="1"/>
    <row r="548" ht="138.0" customHeight="1"/>
    <row r="549" ht="138.0" customHeight="1"/>
    <row r="550" ht="138.0" customHeight="1"/>
    <row r="551" ht="138.0" customHeight="1"/>
    <row r="552" ht="138.0" customHeight="1"/>
    <row r="553" ht="138.0" customHeight="1"/>
    <row r="554" ht="138.0" customHeight="1"/>
    <row r="555" ht="138.0" customHeight="1"/>
    <row r="556" ht="138.0" customHeight="1"/>
    <row r="557" ht="138.0" customHeight="1"/>
    <row r="558" ht="138.0" customHeight="1"/>
    <row r="559" ht="138.0" customHeight="1"/>
    <row r="560" ht="138.0" customHeight="1"/>
    <row r="561" ht="138.0" customHeight="1"/>
    <row r="562" ht="138.0" customHeight="1"/>
    <row r="563" ht="138.0" customHeight="1"/>
    <row r="564" ht="138.0" customHeight="1"/>
    <row r="565" ht="138.0" customHeight="1"/>
    <row r="566" ht="138.0" customHeight="1"/>
    <row r="567" ht="138.0" customHeight="1"/>
    <row r="568" ht="138.0" customHeight="1"/>
    <row r="569" ht="138.0" customHeight="1"/>
    <row r="570" ht="138.0" customHeight="1"/>
    <row r="571" ht="138.0" customHeight="1"/>
    <row r="572" ht="138.0" customHeight="1"/>
    <row r="573" ht="138.0" customHeight="1"/>
    <row r="574" ht="138.0" customHeight="1"/>
    <row r="575" ht="138.0" customHeight="1"/>
    <row r="576" ht="138.0" customHeight="1"/>
    <row r="577" ht="138.0" customHeight="1"/>
    <row r="578" ht="138.0" customHeight="1"/>
    <row r="579" ht="138.0" customHeight="1"/>
    <row r="580" ht="138.0" customHeight="1"/>
    <row r="581" ht="138.0" customHeight="1"/>
    <row r="582" ht="138.0" customHeight="1"/>
    <row r="583" ht="138.0" customHeight="1"/>
    <row r="584" ht="138.0" customHeight="1"/>
    <row r="585" ht="138.0" customHeight="1"/>
    <row r="586" ht="138.0" customHeight="1"/>
    <row r="587" ht="138.0" customHeight="1"/>
    <row r="588" ht="138.0" customHeight="1"/>
    <row r="589" ht="138.0" customHeight="1"/>
    <row r="590" ht="138.0" customHeight="1"/>
    <row r="591" ht="138.0" customHeight="1"/>
    <row r="592" ht="138.0" customHeight="1"/>
    <row r="593" ht="138.0" customHeight="1"/>
    <row r="594" ht="138.0" customHeight="1"/>
    <row r="595" ht="138.0" customHeight="1"/>
    <row r="596" ht="138.0" customHeight="1"/>
    <row r="597" ht="138.0" customHeight="1"/>
    <row r="598" ht="138.0" customHeight="1"/>
    <row r="599" ht="138.0" customHeight="1"/>
    <row r="600" ht="138.0" customHeight="1"/>
    <row r="601" ht="138.0" customHeight="1"/>
    <row r="602" ht="138.0" customHeight="1"/>
    <row r="603" ht="138.0" customHeight="1"/>
    <row r="604" ht="138.0" customHeight="1"/>
    <row r="605" ht="138.0" customHeight="1"/>
    <row r="606" ht="138.0" customHeight="1"/>
    <row r="607" ht="138.0" customHeight="1"/>
    <row r="608" ht="138.0" customHeight="1"/>
    <row r="609" ht="138.0" customHeight="1"/>
    <row r="610" ht="138.0" customHeight="1"/>
    <row r="611" ht="138.0" customHeight="1"/>
    <row r="612" ht="138.0" customHeight="1"/>
    <row r="613" ht="138.0" customHeight="1"/>
    <row r="614" ht="138.0" customHeight="1"/>
    <row r="615" ht="138.0" customHeight="1"/>
    <row r="616" ht="138.0" customHeight="1"/>
    <row r="617" ht="138.0" customHeight="1"/>
    <row r="618" ht="138.0" customHeight="1"/>
    <row r="619" ht="138.0" customHeight="1"/>
    <row r="620" ht="138.0" customHeight="1"/>
    <row r="621" ht="138.0" customHeight="1"/>
    <row r="622" ht="138.0" customHeight="1"/>
    <row r="623" ht="138.0" customHeight="1"/>
    <row r="624" ht="138.0" customHeight="1"/>
    <row r="625" ht="138.0" customHeight="1"/>
    <row r="626" ht="138.0" customHeight="1"/>
    <row r="627" ht="138.0" customHeight="1"/>
    <row r="628" ht="138.0" customHeight="1"/>
    <row r="629" ht="138.0" customHeight="1"/>
    <row r="630" ht="138.0" customHeight="1"/>
    <row r="631" ht="138.0" customHeight="1"/>
    <row r="632" ht="138.0" customHeight="1"/>
    <row r="633" ht="138.0" customHeight="1"/>
    <row r="634" ht="138.0" customHeight="1"/>
    <row r="635" ht="138.0" customHeight="1"/>
    <row r="636" ht="138.0" customHeight="1"/>
    <row r="637" ht="138.0" customHeight="1"/>
    <row r="638" ht="138.0" customHeight="1"/>
    <row r="639" ht="138.0" customHeight="1"/>
    <row r="640" ht="138.0" customHeight="1"/>
    <row r="641" ht="138.0" customHeight="1"/>
    <row r="642" ht="138.0" customHeight="1"/>
    <row r="643" ht="138.0" customHeight="1"/>
    <row r="644" ht="138.0" customHeight="1"/>
    <row r="645" ht="138.0" customHeight="1"/>
    <row r="646" ht="138.0" customHeight="1"/>
    <row r="647" ht="138.0" customHeight="1"/>
    <row r="648" ht="138.0" customHeight="1"/>
    <row r="649" ht="138.0" customHeight="1"/>
    <row r="650" ht="138.0" customHeight="1"/>
    <row r="651" ht="138.0" customHeight="1"/>
    <row r="652" ht="138.0" customHeight="1"/>
    <row r="653" ht="138.0" customHeight="1"/>
    <row r="654" ht="138.0" customHeight="1"/>
    <row r="655" ht="138.0" customHeight="1"/>
    <row r="656" ht="138.0" customHeight="1"/>
    <row r="657" ht="138.0" customHeight="1"/>
    <row r="658" ht="138.0" customHeight="1"/>
    <row r="659" ht="138.0" customHeight="1"/>
    <row r="660" ht="138.0" customHeight="1"/>
    <row r="661" ht="138.0" customHeight="1"/>
    <row r="662" ht="138.0" customHeight="1"/>
    <row r="663" ht="138.0" customHeight="1"/>
    <row r="664" ht="138.0" customHeight="1"/>
    <row r="665" ht="138.0" customHeight="1"/>
    <row r="666" ht="138.0" customHeight="1"/>
    <row r="667" ht="138.0" customHeight="1"/>
    <row r="668" ht="138.0" customHeight="1"/>
    <row r="669" ht="138.0" customHeight="1"/>
    <row r="670" ht="138.0" customHeight="1"/>
    <row r="671" ht="138.0" customHeight="1"/>
    <row r="672" ht="138.0" customHeight="1"/>
    <row r="673" ht="138.0" customHeight="1"/>
    <row r="674" ht="138.0" customHeight="1"/>
    <row r="675" ht="138.0" customHeight="1"/>
    <row r="676" ht="138.0" customHeight="1"/>
    <row r="677" ht="138.0" customHeight="1"/>
    <row r="678" ht="138.0" customHeight="1"/>
    <row r="679" ht="138.0" customHeight="1"/>
    <row r="680" ht="138.0" customHeight="1"/>
    <row r="681" ht="138.0" customHeight="1"/>
    <row r="682" ht="138.0" customHeight="1"/>
    <row r="683" ht="138.0" customHeight="1"/>
    <row r="684" ht="138.0" customHeight="1"/>
    <row r="685" ht="138.0" customHeight="1"/>
    <row r="686" ht="138.0" customHeight="1"/>
    <row r="687" ht="138.0" customHeight="1"/>
    <row r="688" ht="138.0" customHeight="1"/>
    <row r="689" ht="138.0" customHeight="1"/>
    <row r="690" ht="138.0" customHeight="1"/>
    <row r="691" ht="138.0" customHeight="1"/>
    <row r="692" ht="138.0" customHeight="1"/>
    <row r="693" ht="138.0" customHeight="1"/>
    <row r="694" ht="138.0" customHeight="1"/>
    <row r="695" ht="138.0" customHeight="1"/>
    <row r="696" ht="138.0" customHeight="1"/>
    <row r="697" ht="138.0" customHeight="1"/>
    <row r="698" ht="138.0" customHeight="1"/>
    <row r="699" ht="138.0" customHeight="1"/>
    <row r="700" ht="138.0" customHeight="1"/>
    <row r="701" ht="138.0" customHeight="1"/>
    <row r="702" ht="138.0" customHeight="1"/>
    <row r="703" ht="138.0" customHeight="1"/>
    <row r="704" ht="138.0" customHeight="1"/>
    <row r="705" ht="138.0" customHeight="1"/>
    <row r="706" ht="138.0" customHeight="1"/>
    <row r="707" ht="138.0" customHeight="1"/>
    <row r="708" ht="138.0" customHeight="1"/>
    <row r="709" ht="138.0" customHeight="1"/>
    <row r="710" ht="138.0" customHeight="1"/>
    <row r="711" ht="138.0" customHeight="1"/>
    <row r="712" ht="138.0" customHeight="1"/>
    <row r="713" ht="138.0" customHeight="1"/>
    <row r="714" ht="138.0" customHeight="1"/>
    <row r="715" ht="138.0" customHeight="1"/>
    <row r="716" ht="138.0" customHeight="1"/>
    <row r="717" ht="138.0" customHeight="1"/>
    <row r="718" ht="138.0" customHeight="1"/>
    <row r="719" ht="138.0" customHeight="1"/>
    <row r="720" ht="138.0" customHeight="1"/>
    <row r="721" ht="138.0" customHeight="1"/>
    <row r="722" ht="138.0" customHeight="1"/>
    <row r="723" ht="138.0" customHeight="1"/>
    <row r="724" ht="138.0" customHeight="1"/>
    <row r="725" ht="138.0" customHeight="1"/>
    <row r="726" ht="138.0" customHeight="1"/>
    <row r="727" ht="138.0" customHeight="1"/>
    <row r="728" ht="138.0" customHeight="1"/>
    <row r="729" ht="138.0" customHeight="1"/>
    <row r="730" ht="138.0" customHeight="1"/>
    <row r="731" ht="138.0" customHeight="1"/>
    <row r="732" ht="138.0" customHeight="1"/>
    <row r="733" ht="138.0" customHeight="1"/>
    <row r="734" ht="138.0" customHeight="1"/>
    <row r="735" ht="138.0" customHeight="1"/>
    <row r="736" ht="138.0" customHeight="1"/>
    <row r="737" ht="138.0" customHeight="1"/>
    <row r="738" ht="138.0" customHeight="1"/>
    <row r="739" ht="138.0" customHeight="1"/>
    <row r="740" ht="138.0" customHeight="1"/>
    <row r="741" ht="138.0" customHeight="1"/>
    <row r="742" ht="138.0" customHeight="1"/>
    <row r="743" ht="138.0" customHeight="1"/>
    <row r="744" ht="138.0" customHeight="1"/>
    <row r="745" ht="138.0" customHeight="1"/>
    <row r="746" ht="138.0" customHeight="1"/>
    <row r="747" ht="138.0" customHeight="1"/>
    <row r="748" ht="138.0" customHeight="1"/>
    <row r="749" ht="138.0" customHeight="1"/>
    <row r="750" ht="138.0" customHeight="1"/>
    <row r="751" ht="138.0" customHeight="1"/>
    <row r="752" ht="138.0" customHeight="1"/>
    <row r="753" ht="138.0" customHeight="1"/>
    <row r="754" ht="138.0" customHeight="1"/>
    <row r="755" ht="138.0" customHeight="1"/>
    <row r="756" ht="138.0" customHeight="1"/>
    <row r="757" ht="138.0" customHeight="1"/>
    <row r="758" ht="138.0" customHeight="1"/>
    <row r="759" ht="138.0" customHeight="1"/>
    <row r="760" ht="138.0" customHeight="1"/>
    <row r="761" ht="138.0" customHeight="1"/>
    <row r="762" ht="138.0" customHeight="1"/>
    <row r="763" ht="138.0" customHeight="1"/>
    <row r="764" ht="138.0" customHeight="1"/>
    <row r="765" ht="138.0" customHeight="1"/>
    <row r="766" ht="138.0" customHeight="1"/>
    <row r="767" ht="138.0" customHeight="1"/>
    <row r="768" ht="138.0" customHeight="1"/>
    <row r="769" ht="138.0" customHeight="1"/>
    <row r="770" ht="138.0" customHeight="1"/>
    <row r="771" ht="138.0" customHeight="1"/>
    <row r="772" ht="138.0" customHeight="1"/>
    <row r="773" ht="138.0" customHeight="1"/>
    <row r="774" ht="138.0" customHeight="1"/>
    <row r="775" ht="138.0" customHeight="1"/>
    <row r="776" ht="138.0" customHeight="1"/>
    <row r="777" ht="138.0" customHeight="1"/>
    <row r="778" ht="138.0" customHeight="1"/>
    <row r="779" ht="138.0" customHeight="1"/>
    <row r="780" ht="138.0" customHeight="1"/>
    <row r="781" ht="138.0" customHeight="1"/>
    <row r="782" ht="138.0" customHeight="1"/>
    <row r="783" ht="138.0" customHeight="1"/>
    <row r="784" ht="138.0" customHeight="1"/>
    <row r="785" ht="138.0" customHeight="1"/>
    <row r="786" ht="138.0" customHeight="1"/>
    <row r="787" ht="138.0" customHeight="1"/>
    <row r="788" ht="138.0" customHeight="1"/>
    <row r="789" ht="138.0" customHeight="1"/>
    <row r="790" ht="138.0" customHeight="1"/>
    <row r="791" ht="138.0" customHeight="1"/>
    <row r="792" ht="138.0" customHeight="1"/>
    <row r="793" ht="138.0" customHeight="1"/>
    <row r="794" ht="138.0" customHeight="1"/>
    <row r="795" ht="138.0" customHeight="1"/>
    <row r="796" ht="138.0" customHeight="1"/>
    <row r="797" ht="138.0" customHeight="1"/>
    <row r="798" ht="138.0" customHeight="1"/>
    <row r="799" ht="138.0" customHeight="1"/>
    <row r="800" ht="138.0" customHeight="1"/>
    <row r="801" ht="138.0" customHeight="1"/>
    <row r="802" ht="138.0" customHeight="1"/>
    <row r="803" ht="138.0" customHeight="1"/>
    <row r="804" ht="138.0" customHeight="1"/>
    <row r="805" ht="138.0" customHeight="1"/>
    <row r="806" ht="138.0" customHeight="1"/>
    <row r="807" ht="138.0" customHeight="1"/>
    <row r="808" ht="138.0" customHeight="1"/>
    <row r="809" ht="138.0" customHeight="1"/>
    <row r="810" ht="138.0" customHeight="1"/>
    <row r="811" ht="138.0" customHeight="1"/>
    <row r="812" ht="138.0" customHeight="1"/>
    <row r="813" ht="138.0" customHeight="1"/>
    <row r="814" ht="138.0" customHeight="1"/>
    <row r="815" ht="138.0" customHeight="1"/>
    <row r="816" ht="138.0" customHeight="1"/>
    <row r="817" ht="138.0" customHeight="1"/>
    <row r="818" ht="138.0" customHeight="1"/>
    <row r="819" ht="138.0" customHeight="1"/>
    <row r="820" ht="138.0" customHeight="1"/>
    <row r="821" ht="138.0" customHeight="1"/>
    <row r="822" ht="138.0" customHeight="1"/>
    <row r="823" ht="138.0" customHeight="1"/>
    <row r="824" ht="138.0" customHeight="1"/>
    <row r="825" ht="138.0" customHeight="1"/>
    <row r="826" ht="138.0" customHeight="1"/>
    <row r="827" ht="138.0" customHeight="1"/>
    <row r="828" ht="138.0" customHeight="1"/>
    <row r="829" ht="138.0" customHeight="1"/>
    <row r="830" ht="138.0" customHeight="1"/>
    <row r="831" ht="138.0" customHeight="1"/>
    <row r="832" ht="138.0" customHeight="1"/>
    <row r="833" ht="138.0" customHeight="1"/>
    <row r="834" ht="138.0" customHeight="1"/>
    <row r="835" ht="138.0" customHeight="1"/>
    <row r="836" ht="138.0" customHeight="1"/>
    <row r="837" ht="138.0" customHeight="1"/>
    <row r="838" ht="138.0" customHeight="1"/>
    <row r="839" ht="138.0" customHeight="1"/>
    <row r="840" ht="138.0" customHeight="1"/>
    <row r="841" ht="138.0" customHeight="1"/>
    <row r="842" ht="138.0" customHeight="1"/>
    <row r="843" ht="138.0" customHeight="1"/>
    <row r="844" ht="138.0" customHeight="1"/>
    <row r="845" ht="138.0" customHeight="1"/>
    <row r="846" ht="138.0" customHeight="1"/>
    <row r="847" ht="138.0" customHeight="1"/>
    <row r="848" ht="138.0" customHeight="1"/>
    <row r="849" ht="138.0" customHeight="1"/>
    <row r="850" ht="138.0" customHeight="1"/>
    <row r="851" ht="138.0" customHeight="1"/>
    <row r="852" ht="138.0" customHeight="1"/>
    <row r="853" ht="138.0" customHeight="1"/>
    <row r="854" ht="138.0" customHeight="1"/>
    <row r="855" ht="138.0" customHeight="1"/>
    <row r="856" ht="138.0" customHeight="1"/>
    <row r="857" ht="138.0" customHeight="1"/>
    <row r="858" ht="138.0" customHeight="1"/>
    <row r="859" ht="138.0" customHeight="1"/>
    <row r="860" ht="138.0" customHeight="1"/>
    <row r="861" ht="138.0" customHeight="1"/>
    <row r="862" ht="138.0" customHeight="1"/>
    <row r="863" ht="138.0" customHeight="1"/>
    <row r="864" ht="138.0" customHeight="1"/>
    <row r="865" ht="138.0" customHeight="1"/>
    <row r="866" ht="138.0" customHeight="1"/>
    <row r="867" ht="138.0" customHeight="1"/>
    <row r="868" ht="138.0" customHeight="1"/>
    <row r="869" ht="138.0" customHeight="1"/>
    <row r="870" ht="138.0" customHeight="1"/>
    <row r="871" ht="138.0" customHeight="1"/>
    <row r="872" ht="138.0" customHeight="1"/>
    <row r="873" ht="138.0" customHeight="1"/>
    <row r="874" ht="138.0" customHeight="1"/>
    <row r="875" ht="138.0" customHeight="1"/>
    <row r="876" ht="138.0" customHeight="1"/>
    <row r="877" ht="138.0" customHeight="1"/>
    <row r="878" ht="138.0" customHeight="1"/>
    <row r="879" ht="138.0" customHeight="1"/>
    <row r="880" ht="138.0" customHeight="1"/>
    <row r="881" ht="138.0" customHeight="1"/>
    <row r="882" ht="138.0" customHeight="1"/>
    <row r="883" ht="138.0" customHeight="1"/>
    <row r="884" ht="138.0" customHeight="1"/>
    <row r="885" ht="138.0" customHeight="1"/>
    <row r="886" ht="138.0" customHeight="1"/>
    <row r="887" ht="138.0" customHeight="1"/>
    <row r="888" ht="138.0" customHeight="1"/>
    <row r="889" ht="138.0" customHeight="1"/>
    <row r="890" ht="138.0" customHeight="1"/>
    <row r="891" ht="138.0" customHeight="1"/>
    <row r="892" ht="138.0" customHeight="1"/>
    <row r="893" ht="138.0" customHeight="1"/>
    <row r="894" ht="138.0" customHeight="1"/>
    <row r="895" ht="138.0" customHeight="1"/>
    <row r="896" ht="138.0" customHeight="1"/>
    <row r="897" ht="138.0" customHeight="1"/>
    <row r="898" ht="138.0" customHeight="1"/>
    <row r="899" ht="138.0" customHeight="1"/>
    <row r="900" ht="138.0" customHeight="1"/>
    <row r="901" ht="138.0" customHeight="1"/>
    <row r="902" ht="138.0" customHeight="1"/>
    <row r="903" ht="138.0" customHeight="1"/>
    <row r="904" ht="138.0" customHeight="1"/>
    <row r="905" ht="138.0" customHeight="1"/>
    <row r="906" ht="138.0" customHeight="1"/>
    <row r="907" ht="138.0" customHeight="1"/>
    <row r="908" ht="138.0" customHeight="1"/>
    <row r="909" ht="138.0" customHeight="1"/>
    <row r="910" ht="138.0" customHeight="1"/>
    <row r="911" ht="138.0" customHeight="1"/>
    <row r="912" ht="138.0" customHeight="1"/>
    <row r="913" ht="138.0" customHeight="1"/>
    <row r="914" ht="138.0" customHeight="1"/>
    <row r="915" ht="138.0" customHeight="1"/>
    <row r="916" ht="138.0" customHeight="1"/>
    <row r="917" ht="138.0" customHeight="1"/>
    <row r="918" ht="138.0" customHeight="1"/>
    <row r="919" ht="138.0" customHeight="1"/>
    <row r="920" ht="138.0" customHeight="1"/>
    <row r="921" ht="138.0" customHeight="1"/>
    <row r="922" ht="138.0" customHeight="1"/>
    <row r="923" ht="138.0" customHeight="1"/>
    <row r="924" ht="138.0" customHeight="1"/>
    <row r="925" ht="138.0" customHeight="1"/>
    <row r="926" ht="138.0" customHeight="1"/>
    <row r="927" ht="138.0" customHeight="1"/>
    <row r="928" ht="138.0" customHeight="1"/>
    <row r="929" ht="138.0" customHeight="1"/>
    <row r="930" ht="138.0" customHeight="1"/>
    <row r="931" ht="138.0" customHeight="1"/>
    <row r="932" ht="138.0" customHeight="1"/>
    <row r="933" ht="138.0" customHeight="1"/>
    <row r="934" ht="138.0" customHeight="1"/>
    <row r="935" ht="138.0" customHeight="1"/>
    <row r="936" ht="138.0" customHeight="1"/>
    <row r="937" ht="138.0" customHeight="1"/>
    <row r="938" ht="138.0" customHeight="1"/>
    <row r="939" ht="138.0" customHeight="1"/>
    <row r="940" ht="138.0" customHeight="1"/>
    <row r="941" ht="138.0" customHeight="1"/>
    <row r="942" ht="138.0" customHeight="1"/>
    <row r="943" ht="138.0" customHeight="1"/>
    <row r="944" ht="138.0" customHeight="1"/>
    <row r="945" ht="138.0" customHeight="1"/>
    <row r="946" ht="138.0" customHeight="1"/>
    <row r="947" ht="138.0" customHeight="1"/>
    <row r="948" ht="138.0" customHeight="1"/>
    <row r="949" ht="138.0" customHeight="1"/>
    <row r="950" ht="138.0" customHeight="1"/>
    <row r="951" ht="138.0" customHeight="1"/>
    <row r="952" ht="138.0" customHeight="1"/>
    <row r="953" ht="138.0" customHeight="1"/>
    <row r="954" ht="138.0" customHeight="1"/>
    <row r="955" ht="138.0" customHeight="1"/>
    <row r="956" ht="138.0" customHeight="1"/>
    <row r="957" ht="138.0" customHeight="1"/>
    <row r="958" ht="138.0" customHeight="1"/>
    <row r="959" ht="138.0" customHeight="1"/>
    <row r="960" ht="138.0" customHeight="1"/>
    <row r="961" ht="138.0" customHeight="1"/>
    <row r="962" ht="138.0" customHeight="1"/>
    <row r="963" ht="138.0" customHeight="1"/>
    <row r="964" ht="138.0" customHeight="1"/>
    <row r="965" ht="138.0" customHeight="1"/>
    <row r="966" ht="138.0" customHeight="1"/>
    <row r="967" ht="138.0" customHeight="1"/>
    <row r="968" ht="138.0" customHeight="1"/>
    <row r="969" ht="138.0" customHeight="1"/>
    <row r="970" ht="138.0" customHeight="1"/>
    <row r="971" ht="138.0" customHeight="1"/>
    <row r="972" ht="138.0" customHeight="1"/>
    <row r="973" ht="138.0" customHeight="1"/>
    <row r="974" ht="138.0" customHeight="1"/>
    <row r="975" ht="138.0" customHeight="1"/>
    <row r="976" ht="138.0" customHeight="1"/>
    <row r="977" ht="138.0" customHeight="1"/>
    <row r="978" ht="138.0" customHeight="1"/>
    <row r="979" ht="138.0" customHeight="1"/>
    <row r="980" ht="138.0" customHeight="1"/>
    <row r="981" ht="138.0" customHeight="1"/>
    <row r="982" ht="138.0" customHeight="1"/>
    <row r="983" ht="138.0" customHeight="1"/>
    <row r="984" ht="138.0" customHeight="1"/>
    <row r="985" ht="138.0" customHeight="1"/>
    <row r="986" ht="138.0" customHeight="1"/>
    <row r="987" ht="138.0" customHeight="1"/>
    <row r="988" ht="138.0" customHeight="1"/>
    <row r="989" ht="138.0" customHeight="1"/>
    <row r="990" ht="138.0" customHeight="1"/>
    <row r="991" ht="138.0" customHeight="1"/>
    <row r="992" ht="138.0" customHeight="1"/>
    <row r="993" ht="138.0" customHeight="1"/>
    <row r="994" ht="138.0" customHeight="1"/>
    <row r="995" ht="138.0" customHeight="1"/>
    <row r="996" ht="138.0" customHeight="1"/>
    <row r="997" ht="138.0" customHeight="1"/>
  </sheetData>
  <dataValidations>
    <dataValidation type="list" allowBlank="1" sqref="Y6 Y41:Y46 Y57">
      <formula1>",1,2,3,4"</formula1>
    </dataValidation>
    <dataValidation type="list" allowBlank="1" sqref="V39:V40">
      <formula1>"1,2,3,4"</formula1>
    </dataValidation>
    <dataValidation type="list" allowBlank="1" sqref="W2:W65 AA2:AA65 W69:W70 AA69:AA70">
      <formula1>"1,2,3,4,5"</formula1>
    </dataValidation>
  </dataValidations>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16.43"/>
    <col customWidth="1" hidden="1" min="5" max="7" width="16.43"/>
    <col customWidth="1" min="8" max="11" width="16.43"/>
    <col customWidth="1" min="12" max="12" width="19.0"/>
    <col customWidth="1" min="13" max="17" width="16.43"/>
    <col customWidth="1" hidden="1" min="18" max="24" width="16.43"/>
    <col customWidth="1" min="25" max="25" width="16.43"/>
    <col customWidth="1" hidden="1" min="26" max="28" width="16.43"/>
    <col customWidth="1" min="29" max="31" width="16.43"/>
  </cols>
  <sheetData>
    <row r="1" ht="138.0" customHeight="1">
      <c r="A1" s="1" t="s">
        <v>0</v>
      </c>
      <c r="B1" s="1" t="s">
        <v>1</v>
      </c>
      <c r="C1" s="1" t="s">
        <v>2</v>
      </c>
      <c r="D1" s="2" t="s">
        <v>3</v>
      </c>
      <c r="E1" s="3" t="s">
        <v>4</v>
      </c>
      <c r="F1" s="3" t="s">
        <v>5</v>
      </c>
      <c r="G1" s="1" t="s">
        <v>6</v>
      </c>
      <c r="H1" s="1" t="s">
        <v>7</v>
      </c>
      <c r="I1" s="1" t="s">
        <v>8</v>
      </c>
      <c r="J1" s="1" t="s">
        <v>9</v>
      </c>
      <c r="K1" s="1" t="s">
        <v>10</v>
      </c>
      <c r="L1" s="1" t="s">
        <v>11</v>
      </c>
      <c r="M1" s="1" t="s">
        <v>12</v>
      </c>
      <c r="N1" s="1" t="s">
        <v>13</v>
      </c>
      <c r="O1" s="1" t="s">
        <v>14</v>
      </c>
      <c r="P1" s="1" t="s">
        <v>15</v>
      </c>
      <c r="Q1" s="3" t="s">
        <v>16</v>
      </c>
      <c r="R1" s="3" t="s">
        <v>17</v>
      </c>
      <c r="S1" s="4" t="s">
        <v>18</v>
      </c>
      <c r="T1" s="5" t="s">
        <v>19</v>
      </c>
      <c r="U1" s="5" t="s">
        <v>20</v>
      </c>
      <c r="V1" s="5" t="s">
        <v>21</v>
      </c>
      <c r="W1" s="5" t="s">
        <v>22</v>
      </c>
      <c r="X1" s="5" t="s">
        <v>23</v>
      </c>
      <c r="Y1" s="6" t="s">
        <v>24</v>
      </c>
      <c r="Z1" s="5" t="s">
        <v>25</v>
      </c>
      <c r="AA1" s="5" t="s">
        <v>22</v>
      </c>
      <c r="AB1" s="5" t="s">
        <v>23</v>
      </c>
      <c r="AC1" s="7" t="s">
        <v>3075</v>
      </c>
      <c r="AD1" s="5" t="s">
        <v>27</v>
      </c>
      <c r="AE1" s="12"/>
    </row>
    <row r="2" ht="138.0" hidden="1" customHeight="1">
      <c r="A2" s="13" t="s">
        <v>1982</v>
      </c>
      <c r="B2" s="14" t="s">
        <v>1983</v>
      </c>
      <c r="C2" s="15" t="s">
        <v>1984</v>
      </c>
      <c r="D2" s="16" t="s">
        <v>1985</v>
      </c>
      <c r="E2" s="17">
        <v>42076.166666666664</v>
      </c>
      <c r="F2" s="17">
        <v>42564.790972222225</v>
      </c>
      <c r="G2" s="15" t="s">
        <v>35</v>
      </c>
      <c r="H2" s="15" t="s">
        <v>1986</v>
      </c>
      <c r="I2" s="15" t="s">
        <v>1987</v>
      </c>
      <c r="J2" s="15" t="s">
        <v>62</v>
      </c>
      <c r="K2" s="15" t="s">
        <v>1988</v>
      </c>
      <c r="L2" s="15" t="s">
        <v>1989</v>
      </c>
      <c r="M2" s="15" t="s">
        <v>1990</v>
      </c>
      <c r="N2" s="15" t="s">
        <v>1991</v>
      </c>
      <c r="O2" s="15" t="s">
        <v>1992</v>
      </c>
      <c r="P2" s="15" t="s">
        <v>1993</v>
      </c>
      <c r="Q2" s="18" t="s">
        <v>1994</v>
      </c>
      <c r="R2" s="18" t="s">
        <v>86</v>
      </c>
      <c r="S2" s="19" t="s">
        <v>47</v>
      </c>
      <c r="T2" s="20" t="str">
        <f t="shared" ref="T2:T3" si="1">IFS(W2=AA2,"Same Decision", TRUE, "Diff. Decisions")</f>
        <v>Same Decision</v>
      </c>
      <c r="U2" s="34" t="str">
        <f t="shared" ref="U2:U3" si="2">IFS(X2=AB2,"Same Rationale", TRUE, "Different Rationale")</f>
        <v>Same Rationale</v>
      </c>
      <c r="V2" s="22" t="s">
        <v>50</v>
      </c>
      <c r="W2" s="143" t="s">
        <v>591</v>
      </c>
      <c r="X2" s="24"/>
      <c r="Y2" s="25">
        <v>1.0</v>
      </c>
      <c r="Z2" s="26" t="s">
        <v>53</v>
      </c>
      <c r="AA2" s="143" t="s">
        <v>591</v>
      </c>
      <c r="AB2" s="24"/>
      <c r="AC2" s="25">
        <v>1.0</v>
      </c>
      <c r="AD2" s="28" t="str">
        <f t="shared" ref="AD2:AD4" si="3">HYPERLINK("https://docs.google.com/document/d/1vgJGancMRWOC5fpG_XZKlmvZ036cG_5jw0TJteY-90E/edit","Brian's Review Sheet")</f>
        <v>Brian's Review Sheet</v>
      </c>
      <c r="AE2" s="37"/>
    </row>
    <row r="3" ht="138.0" hidden="1" customHeight="1">
      <c r="A3" s="13" t="s">
        <v>1995</v>
      </c>
      <c r="B3" s="14" t="s">
        <v>1996</v>
      </c>
      <c r="C3" s="15" t="s">
        <v>1997</v>
      </c>
      <c r="D3" s="16" t="s">
        <v>160</v>
      </c>
      <c r="E3" s="15" t="s">
        <v>62</v>
      </c>
      <c r="F3" s="17">
        <v>42523.45138888889</v>
      </c>
      <c r="G3" s="15" t="s">
        <v>59</v>
      </c>
      <c r="H3" s="15" t="s">
        <v>1998</v>
      </c>
      <c r="I3" s="15" t="s">
        <v>1999</v>
      </c>
      <c r="J3" s="15" t="s">
        <v>62</v>
      </c>
      <c r="K3" s="15" t="s">
        <v>2000</v>
      </c>
      <c r="L3" s="15" t="s">
        <v>2001</v>
      </c>
      <c r="M3" s="15" t="s">
        <v>2002</v>
      </c>
      <c r="N3" s="15" t="s">
        <v>2003</v>
      </c>
      <c r="O3" s="15" t="s">
        <v>2004</v>
      </c>
      <c r="P3" s="15" t="s">
        <v>2005</v>
      </c>
      <c r="Q3" s="18" t="s">
        <v>2006</v>
      </c>
      <c r="R3" s="18" t="s">
        <v>552</v>
      </c>
      <c r="S3" s="19" t="s">
        <v>47</v>
      </c>
      <c r="T3" s="20" t="str">
        <f t="shared" si="1"/>
        <v>Same Decision</v>
      </c>
      <c r="U3" s="34" t="str">
        <f t="shared" si="2"/>
        <v>Same Rationale</v>
      </c>
      <c r="V3" s="22" t="s">
        <v>50</v>
      </c>
      <c r="W3" s="143" t="s">
        <v>591</v>
      </c>
      <c r="X3" s="24"/>
      <c r="Y3" s="25">
        <v>1.0</v>
      </c>
      <c r="Z3" s="26" t="s">
        <v>53</v>
      </c>
      <c r="AA3" s="143" t="s">
        <v>591</v>
      </c>
      <c r="AB3" s="24"/>
      <c r="AC3" s="25">
        <v>1.0</v>
      </c>
      <c r="AD3" s="28" t="str">
        <f t="shared" si="3"/>
        <v>Brian's Review Sheet</v>
      </c>
      <c r="AE3" s="37"/>
    </row>
    <row r="4" ht="138.0" hidden="1" customHeight="1">
      <c r="A4" s="13" t="s">
        <v>2007</v>
      </c>
      <c r="B4" s="14" t="s">
        <v>2008</v>
      </c>
      <c r="C4" s="15" t="s">
        <v>2009</v>
      </c>
      <c r="D4" s="16" t="s">
        <v>597</v>
      </c>
      <c r="E4" s="17">
        <v>42516.166666666664</v>
      </c>
      <c r="F4" s="17">
        <v>43136.82708333333</v>
      </c>
      <c r="G4" s="15" t="s">
        <v>35</v>
      </c>
      <c r="H4" s="15" t="s">
        <v>2010</v>
      </c>
      <c r="I4" s="15" t="s">
        <v>979</v>
      </c>
      <c r="J4" s="15" t="s">
        <v>62</v>
      </c>
      <c r="K4" s="15" t="s">
        <v>2011</v>
      </c>
      <c r="L4" s="15" t="s">
        <v>2012</v>
      </c>
      <c r="M4" s="15" t="s">
        <v>2013</v>
      </c>
      <c r="N4" s="15" t="s">
        <v>2014</v>
      </c>
      <c r="O4" s="159" t="s">
        <v>2065</v>
      </c>
      <c r="P4" s="15" t="s">
        <v>2016</v>
      </c>
      <c r="Q4" s="18" t="s">
        <v>2017</v>
      </c>
      <c r="R4" s="18" t="s">
        <v>2018</v>
      </c>
      <c r="S4" s="19" t="s">
        <v>47</v>
      </c>
      <c r="T4" s="20" t="str">
        <f>IFS(#REF!=#REF!,"Same Decision", TRUE, "Diff. Decisions")</f>
        <v>#REF!</v>
      </c>
      <c r="U4" s="34" t="str">
        <f>IFS(#REF!=#REF!,"Same Rationale", TRUE, "Different Rationale")</f>
        <v>#REF!</v>
      </c>
      <c r="V4" s="22" t="s">
        <v>50</v>
      </c>
      <c r="W4" s="143" t="s">
        <v>591</v>
      </c>
      <c r="X4" s="24"/>
      <c r="Y4" s="25">
        <v>1.0</v>
      </c>
      <c r="Z4" s="26" t="s">
        <v>53</v>
      </c>
      <c r="AA4" s="143" t="s">
        <v>591</v>
      </c>
      <c r="AB4" s="24"/>
      <c r="AC4" s="25">
        <v>1.0</v>
      </c>
      <c r="AD4" s="28" t="str">
        <f t="shared" si="3"/>
        <v>Brian's Review Sheet</v>
      </c>
      <c r="AE4" s="37"/>
    </row>
    <row r="5">
      <c r="A5" s="152"/>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row>
    <row r="6" ht="138.0" hidden="1" customHeight="1">
      <c r="A6" s="13" t="s">
        <v>2032</v>
      </c>
      <c r="B6" s="14" t="s">
        <v>2033</v>
      </c>
      <c r="C6" s="15" t="s">
        <v>2034</v>
      </c>
      <c r="D6" s="16" t="s">
        <v>822</v>
      </c>
      <c r="E6" s="17">
        <v>42615.166666666664</v>
      </c>
      <c r="F6" s="17">
        <v>43560.634722222225</v>
      </c>
      <c r="G6" s="15" t="s">
        <v>35</v>
      </c>
      <c r="H6" s="15" t="s">
        <v>2035</v>
      </c>
      <c r="I6" s="15" t="s">
        <v>2036</v>
      </c>
      <c r="J6" s="15" t="s">
        <v>2037</v>
      </c>
      <c r="K6" s="15" t="s">
        <v>2038</v>
      </c>
      <c r="L6" s="15" t="s">
        <v>2039</v>
      </c>
      <c r="M6" s="15" t="s">
        <v>2040</v>
      </c>
      <c r="N6" s="15" t="s">
        <v>2041</v>
      </c>
      <c r="O6" s="15" t="s">
        <v>2042</v>
      </c>
      <c r="P6" s="15" t="s">
        <v>2043</v>
      </c>
      <c r="Q6" s="18" t="s">
        <v>2044</v>
      </c>
      <c r="R6" s="18" t="s">
        <v>767</v>
      </c>
      <c r="S6" s="19" t="s">
        <v>47</v>
      </c>
      <c r="T6" s="20" t="str">
        <f>IFS(#REF!=#REF!,"Same Decision", TRUE, "Diff. Decisions")</f>
        <v>#REF!</v>
      </c>
      <c r="U6" s="34" t="str">
        <f>IFS(#REF!=#REF!,"Same Rationale", TRUE, "Different Rationale")</f>
        <v>#REF!</v>
      </c>
      <c r="V6" s="22" t="s">
        <v>50</v>
      </c>
      <c r="W6" s="143" t="s">
        <v>591</v>
      </c>
      <c r="X6" s="24"/>
      <c r="Y6" s="25">
        <v>2.0</v>
      </c>
      <c r="Z6" s="26" t="s">
        <v>53</v>
      </c>
      <c r="AA6" s="143" t="s">
        <v>591</v>
      </c>
      <c r="AB6" s="24"/>
      <c r="AC6" s="25">
        <v>2.0</v>
      </c>
      <c r="AD6" s="28" t="str">
        <f>HYPERLINK("https://docs.google.com/document/d/1vgJGancMRWOC5fpG_XZKlmvZ036cG_5jw0TJteY-90E/edit","Brian's Review Sheet")</f>
        <v>Brian's Review Sheet</v>
      </c>
      <c r="AE6" s="37"/>
    </row>
    <row r="7" ht="138.0" hidden="1" customHeight="1">
      <c r="A7" s="153" t="s">
        <v>2045</v>
      </c>
      <c r="B7" s="14" t="s">
        <v>2046</v>
      </c>
      <c r="C7" s="14" t="s">
        <v>2047</v>
      </c>
      <c r="D7" s="30" t="s">
        <v>120</v>
      </c>
      <c r="E7" s="18" t="s">
        <v>62</v>
      </c>
      <c r="F7" s="18">
        <v>43558.885416666664</v>
      </c>
      <c r="G7" s="14" t="s">
        <v>59</v>
      </c>
      <c r="H7" s="308" t="s">
        <v>3076</v>
      </c>
      <c r="I7" s="14" t="s">
        <v>2049</v>
      </c>
      <c r="J7" s="14" t="s">
        <v>2050</v>
      </c>
      <c r="K7" s="14" t="s">
        <v>2051</v>
      </c>
      <c r="L7" s="154" t="s">
        <v>2052</v>
      </c>
      <c r="M7" s="14" t="s">
        <v>2053</v>
      </c>
      <c r="N7" s="14" t="s">
        <v>2054</v>
      </c>
      <c r="O7" s="14" t="s">
        <v>2055</v>
      </c>
      <c r="P7" s="14" t="s">
        <v>2056</v>
      </c>
      <c r="Q7" s="14" t="s">
        <v>2057</v>
      </c>
      <c r="R7" s="14" t="s">
        <v>552</v>
      </c>
      <c r="S7" s="24"/>
      <c r="T7" s="20" t="str">
        <f>IFS(W7=AA7,"Same Decision", TRUE, "Diff. Decisions")</f>
        <v>Same Decision</v>
      </c>
      <c r="U7" s="34" t="str">
        <f>IFS(X7=AB7,"Same Rationale", TRUE, "Different Rationale")</f>
        <v>Same Rationale</v>
      </c>
      <c r="V7" s="155" t="s">
        <v>524</v>
      </c>
      <c r="W7" s="143" t="s">
        <v>591</v>
      </c>
      <c r="X7" s="24"/>
      <c r="Y7" s="25">
        <v>1.0</v>
      </c>
      <c r="Z7" s="22" t="s">
        <v>50</v>
      </c>
      <c r="AA7" s="143" t="s">
        <v>591</v>
      </c>
      <c r="AB7" s="24"/>
      <c r="AC7" s="25">
        <v>1.0</v>
      </c>
      <c r="AD7" s="28" t="str">
        <f>HYPERLINK("https://docs.google.com/document/d/1pSRoyrB8sXgVlZOkaxEcpRW3vl7yKjVe_ZJIhI7GlCg/edit","Emily's Protocol Word Doc")</f>
        <v>Emily's Protocol Word Doc</v>
      </c>
      <c r="AE7" s="37"/>
    </row>
    <row r="8" ht="138.0" customHeight="1">
      <c r="A8" s="309" t="s">
        <v>2058</v>
      </c>
      <c r="B8" s="310" t="s">
        <v>2059</v>
      </c>
      <c r="C8" s="310" t="s">
        <v>2060</v>
      </c>
      <c r="D8" s="311" t="s">
        <v>120</v>
      </c>
      <c r="E8" s="312" t="s">
        <v>62</v>
      </c>
      <c r="F8" s="312">
        <v>42930.538194444445</v>
      </c>
      <c r="G8" s="310" t="s">
        <v>62</v>
      </c>
      <c r="H8" s="310" t="s">
        <v>2061</v>
      </c>
      <c r="I8" s="310" t="s">
        <v>37</v>
      </c>
      <c r="J8" s="310" t="s">
        <v>37</v>
      </c>
      <c r="K8" s="310" t="s">
        <v>2062</v>
      </c>
      <c r="L8" s="313" t="s">
        <v>2063</v>
      </c>
      <c r="M8" s="310" t="s">
        <v>2064</v>
      </c>
      <c r="N8" s="313" t="s">
        <v>37</v>
      </c>
      <c r="O8" s="313" t="s">
        <v>2065</v>
      </c>
      <c r="P8" s="313" t="s">
        <v>2066</v>
      </c>
      <c r="Q8" s="313" t="s">
        <v>2067</v>
      </c>
      <c r="R8" s="313" t="s">
        <v>86</v>
      </c>
      <c r="S8" s="314"/>
      <c r="T8" s="315" t="str">
        <f t="shared" ref="T8:T11" si="4">IFS(W8=Z8,"Same Decision", TRUE, "Diff. Decisions")</f>
        <v>Diff. Decisions</v>
      </c>
      <c r="U8" s="316" t="str">
        <f t="shared" ref="U8:U11" si="5">IFS(X8=#REF!,"Same Rationale", TRUE, "Different Rationale")</f>
        <v>#REF!</v>
      </c>
      <c r="V8" s="315" t="s">
        <v>524</v>
      </c>
      <c r="W8" s="317" t="s">
        <v>804</v>
      </c>
      <c r="X8" s="310" t="s">
        <v>592</v>
      </c>
      <c r="Y8" s="318">
        <v>2.0</v>
      </c>
      <c r="Z8" s="315" t="s">
        <v>50</v>
      </c>
      <c r="AA8" s="319" t="s">
        <v>804</v>
      </c>
      <c r="AB8" s="320"/>
      <c r="AC8" s="318">
        <v>3.0</v>
      </c>
      <c r="AD8" s="321"/>
      <c r="AE8" s="321"/>
    </row>
    <row r="9" ht="138.0" customHeight="1">
      <c r="A9" s="309" t="s">
        <v>2068</v>
      </c>
      <c r="B9" s="310" t="s">
        <v>2069</v>
      </c>
      <c r="C9" s="310" t="s">
        <v>2070</v>
      </c>
      <c r="D9" s="311" t="s">
        <v>597</v>
      </c>
      <c r="E9" s="312">
        <v>43087.208333333336</v>
      </c>
      <c r="F9" s="312">
        <v>43087.717361111114</v>
      </c>
      <c r="G9" s="310" t="s">
        <v>59</v>
      </c>
      <c r="H9" s="310" t="s">
        <v>2071</v>
      </c>
      <c r="I9" s="310" t="s">
        <v>2072</v>
      </c>
      <c r="J9" s="310" t="s">
        <v>2073</v>
      </c>
      <c r="K9" s="310" t="s">
        <v>2074</v>
      </c>
      <c r="L9" s="313" t="s">
        <v>2075</v>
      </c>
      <c r="M9" s="310" t="s">
        <v>2076</v>
      </c>
      <c r="N9" s="313" t="s">
        <v>2077</v>
      </c>
      <c r="O9" s="313" t="s">
        <v>2078</v>
      </c>
      <c r="P9" s="313" t="s">
        <v>2079</v>
      </c>
      <c r="Q9" s="313" t="s">
        <v>2080</v>
      </c>
      <c r="R9" s="313" t="s">
        <v>115</v>
      </c>
      <c r="S9" s="314"/>
      <c r="T9" s="315" t="str">
        <f t="shared" si="4"/>
        <v>Diff. Decisions</v>
      </c>
      <c r="U9" s="316" t="str">
        <f t="shared" si="5"/>
        <v>#REF!</v>
      </c>
      <c r="V9" s="315" t="s">
        <v>524</v>
      </c>
      <c r="W9" s="317" t="s">
        <v>804</v>
      </c>
      <c r="X9" s="310" t="s">
        <v>592</v>
      </c>
      <c r="Y9" s="318">
        <v>2.0</v>
      </c>
      <c r="Z9" s="315" t="s">
        <v>50</v>
      </c>
      <c r="AA9" s="319" t="s">
        <v>804</v>
      </c>
      <c r="AB9" s="320"/>
      <c r="AC9" s="318">
        <v>3.0</v>
      </c>
      <c r="AD9" s="321"/>
      <c r="AE9" s="321"/>
    </row>
    <row r="10" ht="138.0" hidden="1" customHeight="1">
      <c r="A10" s="153" t="s">
        <v>2081</v>
      </c>
      <c r="B10" s="14" t="s">
        <v>2082</v>
      </c>
      <c r="C10" s="14" t="s">
        <v>2083</v>
      </c>
      <c r="D10" s="30" t="s">
        <v>1557</v>
      </c>
      <c r="E10" s="18">
        <v>43600.166666666664</v>
      </c>
      <c r="F10" s="18">
        <v>43600.592361111114</v>
      </c>
      <c r="G10" s="14" t="s">
        <v>35</v>
      </c>
      <c r="H10" s="14" t="s">
        <v>2084</v>
      </c>
      <c r="I10" s="14" t="s">
        <v>2085</v>
      </c>
      <c r="J10" s="14" t="s">
        <v>62</v>
      </c>
      <c r="K10" s="14" t="s">
        <v>2086</v>
      </c>
      <c r="L10" s="154" t="s">
        <v>2087</v>
      </c>
      <c r="M10" s="14" t="s">
        <v>2088</v>
      </c>
      <c r="N10" s="154" t="s">
        <v>2089</v>
      </c>
      <c r="O10" s="154" t="s">
        <v>2090</v>
      </c>
      <c r="P10" s="154" t="s">
        <v>2091</v>
      </c>
      <c r="Q10" s="154" t="s">
        <v>2092</v>
      </c>
      <c r="R10" s="154" t="s">
        <v>1931</v>
      </c>
      <c r="S10" s="24"/>
      <c r="T10" s="20" t="str">
        <f t="shared" si="4"/>
        <v>Diff. Decisions</v>
      </c>
      <c r="U10" s="21" t="str">
        <f t="shared" si="5"/>
        <v>#REF!</v>
      </c>
      <c r="V10" s="155" t="s">
        <v>524</v>
      </c>
      <c r="W10" s="147" t="s">
        <v>804</v>
      </c>
      <c r="X10" s="14" t="s">
        <v>592</v>
      </c>
      <c r="Y10" s="25">
        <v>2.0</v>
      </c>
      <c r="Z10" s="22" t="s">
        <v>50</v>
      </c>
      <c r="AA10" s="156" t="s">
        <v>804</v>
      </c>
      <c r="AB10" s="145"/>
      <c r="AC10" s="25">
        <v>1.0</v>
      </c>
      <c r="AD10" s="322" t="s">
        <v>3077</v>
      </c>
      <c r="AE10" s="152"/>
    </row>
    <row r="11" ht="138.0" hidden="1" customHeight="1">
      <c r="A11" s="13" t="s">
        <v>2093</v>
      </c>
      <c r="B11" s="14" t="s">
        <v>2094</v>
      </c>
      <c r="C11" s="15" t="s">
        <v>2095</v>
      </c>
      <c r="D11" s="16" t="s">
        <v>2096</v>
      </c>
      <c r="E11" s="17">
        <v>41550.166666666664</v>
      </c>
      <c r="F11" s="17">
        <v>43688.43819444445</v>
      </c>
      <c r="G11" s="15" t="s">
        <v>35</v>
      </c>
      <c r="H11" s="15" t="s">
        <v>2097</v>
      </c>
      <c r="I11" s="15" t="s">
        <v>215</v>
      </c>
      <c r="J11" s="15" t="s">
        <v>62</v>
      </c>
      <c r="K11" s="15" t="s">
        <v>2098</v>
      </c>
      <c r="L11" s="15" t="s">
        <v>2099</v>
      </c>
      <c r="M11" s="15" t="s">
        <v>2100</v>
      </c>
      <c r="N11" s="154" t="s">
        <v>2101</v>
      </c>
      <c r="O11" s="154" t="s">
        <v>2102</v>
      </c>
      <c r="P11" s="154" t="s">
        <v>2103</v>
      </c>
      <c r="Q11" s="157" t="s">
        <v>2104</v>
      </c>
      <c r="R11" s="157" t="s">
        <v>2105</v>
      </c>
      <c r="S11" s="19" t="s">
        <v>47</v>
      </c>
      <c r="T11" s="20" t="str">
        <f t="shared" si="4"/>
        <v>Diff. Decisions</v>
      </c>
      <c r="U11" s="21" t="str">
        <f t="shared" si="5"/>
        <v>#REF!</v>
      </c>
      <c r="V11" s="22" t="s">
        <v>50</v>
      </c>
      <c r="W11" s="147" t="s">
        <v>804</v>
      </c>
      <c r="X11" s="14" t="s">
        <v>592</v>
      </c>
      <c r="Y11" s="25">
        <v>2.0</v>
      </c>
      <c r="Z11" s="26" t="s">
        <v>53</v>
      </c>
      <c r="AA11" s="156" t="s">
        <v>804</v>
      </c>
      <c r="AB11" s="145"/>
      <c r="AC11" s="25">
        <v>2.0</v>
      </c>
      <c r="AD11" s="322" t="s">
        <v>3078</v>
      </c>
      <c r="AE11" s="152"/>
    </row>
    <row r="13" ht="138.0" hidden="1" customHeight="1">
      <c r="A13" s="13" t="s">
        <v>2121</v>
      </c>
      <c r="B13" s="14" t="s">
        <v>2122</v>
      </c>
      <c r="C13" s="15" t="s">
        <v>2123</v>
      </c>
      <c r="D13" s="16" t="s">
        <v>2124</v>
      </c>
      <c r="E13" s="15" t="s">
        <v>62</v>
      </c>
      <c r="F13" s="17">
        <v>41884.45138888889</v>
      </c>
      <c r="G13" s="15" t="s">
        <v>35</v>
      </c>
      <c r="H13" s="15" t="s">
        <v>2125</v>
      </c>
      <c r="I13" s="15" t="s">
        <v>2126</v>
      </c>
      <c r="J13" s="15" t="s">
        <v>2127</v>
      </c>
      <c r="K13" s="159" t="s">
        <v>3079</v>
      </c>
      <c r="L13" s="159" t="s">
        <v>3080</v>
      </c>
      <c r="M13" s="15" t="s">
        <v>2130</v>
      </c>
      <c r="N13" s="154" t="s">
        <v>2131</v>
      </c>
      <c r="O13" s="154" t="s">
        <v>2132</v>
      </c>
      <c r="P13" s="323" t="s">
        <v>3081</v>
      </c>
      <c r="Q13" s="157" t="s">
        <v>2134</v>
      </c>
      <c r="R13" s="157" t="s">
        <v>497</v>
      </c>
      <c r="S13" s="19" t="s">
        <v>47</v>
      </c>
      <c r="T13" s="20" t="str">
        <f t="shared" ref="T13:T21" si="6">IFS(W13=Z13,"Same Decision", TRUE, "Diff. Decisions")</f>
        <v>Diff. Decisions</v>
      </c>
      <c r="U13" s="21" t="str">
        <f t="shared" ref="U13:U21" si="7">IFS(X13=#REF!,"Same Rationale", TRUE, "Different Rationale")</f>
        <v>#REF!</v>
      </c>
      <c r="V13" s="22" t="s">
        <v>50</v>
      </c>
      <c r="W13" s="147" t="s">
        <v>804</v>
      </c>
      <c r="X13" s="24"/>
      <c r="Y13" s="25">
        <v>3.0</v>
      </c>
      <c r="Z13" s="26" t="s">
        <v>53</v>
      </c>
      <c r="AA13" s="156" t="s">
        <v>804</v>
      </c>
      <c r="AB13" s="145"/>
      <c r="AC13" s="25">
        <v>3.0</v>
      </c>
      <c r="AD13" s="322" t="s">
        <v>3082</v>
      </c>
      <c r="AE13" s="152"/>
    </row>
    <row r="14" ht="114.75" hidden="1" customHeight="1">
      <c r="A14" s="13" t="s">
        <v>2135</v>
      </c>
      <c r="B14" s="14" t="s">
        <v>2136</v>
      </c>
      <c r="C14" s="15" t="s">
        <v>2137</v>
      </c>
      <c r="D14" s="16" t="s">
        <v>58</v>
      </c>
      <c r="E14" s="158">
        <v>41728.166666666664</v>
      </c>
      <c r="F14" s="158">
        <v>42712.728472222225</v>
      </c>
      <c r="G14" s="15" t="s">
        <v>35</v>
      </c>
      <c r="H14" s="15" t="s">
        <v>2138</v>
      </c>
      <c r="I14" s="15" t="s">
        <v>2139</v>
      </c>
      <c r="J14" s="15" t="s">
        <v>2140</v>
      </c>
      <c r="K14" s="15" t="s">
        <v>2141</v>
      </c>
      <c r="L14" s="15" t="s">
        <v>2142</v>
      </c>
      <c r="M14" s="15" t="s">
        <v>2143</v>
      </c>
      <c r="N14" s="154" t="s">
        <v>2144</v>
      </c>
      <c r="O14" s="154" t="s">
        <v>2145</v>
      </c>
      <c r="P14" s="154" t="s">
        <v>2146</v>
      </c>
      <c r="Q14" s="157" t="s">
        <v>2147</v>
      </c>
      <c r="R14" s="157" t="s">
        <v>1894</v>
      </c>
      <c r="S14" s="19" t="s">
        <v>47</v>
      </c>
      <c r="T14" s="20" t="str">
        <f t="shared" si="6"/>
        <v>Diff. Decisions</v>
      </c>
      <c r="U14" s="21" t="str">
        <f t="shared" si="7"/>
        <v>#REF!</v>
      </c>
      <c r="V14" s="22" t="s">
        <v>50</v>
      </c>
      <c r="W14" s="147" t="s">
        <v>804</v>
      </c>
      <c r="X14" s="14"/>
      <c r="Y14" s="25">
        <v>3.0</v>
      </c>
      <c r="Z14" s="26" t="s">
        <v>53</v>
      </c>
      <c r="AA14" s="156" t="s">
        <v>804</v>
      </c>
      <c r="AB14" s="145"/>
      <c r="AC14" s="25">
        <v>3.0</v>
      </c>
      <c r="AD14" s="152"/>
      <c r="AE14" s="152"/>
    </row>
    <row r="15" ht="114.75" hidden="1" customHeight="1">
      <c r="A15" s="13" t="s">
        <v>2148</v>
      </c>
      <c r="B15" s="14" t="s">
        <v>2149</v>
      </c>
      <c r="C15" s="15" t="s">
        <v>2150</v>
      </c>
      <c r="D15" s="16" t="s">
        <v>1380</v>
      </c>
      <c r="E15" s="17">
        <v>41810.166666666664</v>
      </c>
      <c r="F15" s="17">
        <v>42907.430555555555</v>
      </c>
      <c r="G15" s="15" t="s">
        <v>59</v>
      </c>
      <c r="H15" s="15" t="s">
        <v>2151</v>
      </c>
      <c r="I15" s="15" t="s">
        <v>1356</v>
      </c>
      <c r="J15" s="15" t="s">
        <v>2152</v>
      </c>
      <c r="K15" s="15" t="s">
        <v>2153</v>
      </c>
      <c r="L15" s="15" t="s">
        <v>2154</v>
      </c>
      <c r="M15" s="15" t="s">
        <v>2155</v>
      </c>
      <c r="N15" s="154" t="s">
        <v>2156</v>
      </c>
      <c r="O15" s="154" t="s">
        <v>2157</v>
      </c>
      <c r="P15" s="154" t="s">
        <v>2158</v>
      </c>
      <c r="Q15" s="157" t="s">
        <v>2159</v>
      </c>
      <c r="R15" s="157" t="s">
        <v>223</v>
      </c>
      <c r="S15" s="19" t="s">
        <v>47</v>
      </c>
      <c r="T15" s="20" t="str">
        <f t="shared" si="6"/>
        <v>Diff. Decisions</v>
      </c>
      <c r="U15" s="21" t="str">
        <f t="shared" si="7"/>
        <v>#REF!</v>
      </c>
      <c r="V15" s="22" t="s">
        <v>50</v>
      </c>
      <c r="W15" s="147" t="s">
        <v>804</v>
      </c>
      <c r="X15" s="24"/>
      <c r="Y15" s="25">
        <v>2.0</v>
      </c>
      <c r="Z15" s="26" t="s">
        <v>53</v>
      </c>
      <c r="AA15" s="156" t="s">
        <v>804</v>
      </c>
      <c r="AB15" s="145"/>
      <c r="AC15" s="25">
        <v>2.0</v>
      </c>
      <c r="AD15" s="152"/>
      <c r="AE15" s="152"/>
    </row>
    <row r="16" ht="114.75" hidden="1" customHeight="1">
      <c r="A16" s="13" t="s">
        <v>2160</v>
      </c>
      <c r="B16" s="14" t="s">
        <v>2161</v>
      </c>
      <c r="C16" s="15" t="s">
        <v>2162</v>
      </c>
      <c r="D16" s="16" t="s">
        <v>120</v>
      </c>
      <c r="E16" s="17">
        <v>41856.166666666664</v>
      </c>
      <c r="F16" s="17">
        <v>42953.430555555555</v>
      </c>
      <c r="G16" s="15" t="s">
        <v>59</v>
      </c>
      <c r="H16" s="15" t="s">
        <v>2163</v>
      </c>
      <c r="I16" s="15" t="s">
        <v>2164</v>
      </c>
      <c r="J16" s="15" t="s">
        <v>2165</v>
      </c>
      <c r="K16" s="15" t="s">
        <v>2166</v>
      </c>
      <c r="L16" s="15" t="s">
        <v>2167</v>
      </c>
      <c r="M16" s="15" t="s">
        <v>2168</v>
      </c>
      <c r="N16" s="154" t="s">
        <v>2169</v>
      </c>
      <c r="O16" s="154" t="s">
        <v>2170</v>
      </c>
      <c r="P16" s="154" t="s">
        <v>2171</v>
      </c>
      <c r="Q16" s="157" t="s">
        <v>2172</v>
      </c>
      <c r="R16" s="157" t="s">
        <v>144</v>
      </c>
      <c r="S16" s="19" t="s">
        <v>47</v>
      </c>
      <c r="T16" s="20" t="str">
        <f t="shared" si="6"/>
        <v>Diff. Decisions</v>
      </c>
      <c r="U16" s="21" t="str">
        <f t="shared" si="7"/>
        <v>#REF!</v>
      </c>
      <c r="V16" s="22" t="s">
        <v>50</v>
      </c>
      <c r="W16" s="147" t="s">
        <v>804</v>
      </c>
      <c r="X16" s="14"/>
      <c r="Y16" s="25">
        <v>1.0</v>
      </c>
      <c r="Z16" s="26" t="s">
        <v>53</v>
      </c>
      <c r="AA16" s="156" t="s">
        <v>804</v>
      </c>
      <c r="AB16" s="145"/>
      <c r="AC16" s="25">
        <v>1.0</v>
      </c>
      <c r="AD16" s="152"/>
      <c r="AE16" s="152"/>
    </row>
    <row r="17" ht="138.0" hidden="1" customHeight="1">
      <c r="A17" s="13" t="s">
        <v>2173</v>
      </c>
      <c r="B17" s="14" t="s">
        <v>2174</v>
      </c>
      <c r="C17" s="15" t="s">
        <v>2175</v>
      </c>
      <c r="D17" s="16" t="s">
        <v>597</v>
      </c>
      <c r="E17" s="17">
        <v>42097.166666666664</v>
      </c>
      <c r="F17" s="17">
        <v>42962.870833333334</v>
      </c>
      <c r="G17" s="15" t="s">
        <v>35</v>
      </c>
      <c r="H17" s="15" t="s">
        <v>2176</v>
      </c>
      <c r="I17" s="15" t="s">
        <v>2177</v>
      </c>
      <c r="J17" s="15" t="s">
        <v>2178</v>
      </c>
      <c r="K17" s="15" t="s">
        <v>2179</v>
      </c>
      <c r="L17" s="15" t="s">
        <v>2180</v>
      </c>
      <c r="M17" s="15" t="s">
        <v>2181</v>
      </c>
      <c r="N17" s="154" t="s">
        <v>2182</v>
      </c>
      <c r="O17" s="154" t="s">
        <v>2183</v>
      </c>
      <c r="P17" s="154" t="s">
        <v>2184</v>
      </c>
      <c r="Q17" s="157" t="s">
        <v>2185</v>
      </c>
      <c r="R17" s="157" t="s">
        <v>1931</v>
      </c>
      <c r="S17" s="19" t="s">
        <v>47</v>
      </c>
      <c r="T17" s="20" t="str">
        <f t="shared" si="6"/>
        <v>Diff. Decisions</v>
      </c>
      <c r="U17" s="21" t="str">
        <f t="shared" si="7"/>
        <v>#REF!</v>
      </c>
      <c r="V17" s="22" t="s">
        <v>50</v>
      </c>
      <c r="W17" s="147" t="s">
        <v>804</v>
      </c>
      <c r="X17" s="24"/>
      <c r="Y17" s="25">
        <v>1.0</v>
      </c>
      <c r="Z17" s="26" t="s">
        <v>53</v>
      </c>
      <c r="AA17" s="156" t="s">
        <v>804</v>
      </c>
      <c r="AB17" s="145"/>
      <c r="AC17" s="25">
        <v>1.0</v>
      </c>
      <c r="AD17" s="152"/>
      <c r="AE17" s="152"/>
    </row>
    <row r="18" ht="138.0" hidden="1" customHeight="1">
      <c r="A18" s="13" t="s">
        <v>2186</v>
      </c>
      <c r="B18" s="14" t="s">
        <v>2187</v>
      </c>
      <c r="C18" s="15" t="s">
        <v>2188</v>
      </c>
      <c r="D18" s="16" t="s">
        <v>34</v>
      </c>
      <c r="E18" s="15" t="s">
        <v>62</v>
      </c>
      <c r="F18" s="17">
        <v>42228.541666666664</v>
      </c>
      <c r="G18" s="15" t="s">
        <v>35</v>
      </c>
      <c r="H18" s="15" t="s">
        <v>2189</v>
      </c>
      <c r="I18" s="15" t="s">
        <v>62</v>
      </c>
      <c r="J18" s="15" t="s">
        <v>62</v>
      </c>
      <c r="K18" s="15" t="s">
        <v>2190</v>
      </c>
      <c r="L18" s="15" t="s">
        <v>2191</v>
      </c>
      <c r="M18" s="15" t="s">
        <v>62</v>
      </c>
      <c r="N18" s="154" t="s">
        <v>62</v>
      </c>
      <c r="O18" s="154" t="s">
        <v>2192</v>
      </c>
      <c r="P18" s="154" t="s">
        <v>2193</v>
      </c>
      <c r="Q18" s="157" t="s">
        <v>62</v>
      </c>
      <c r="R18" s="157" t="s">
        <v>62</v>
      </c>
      <c r="S18" s="19" t="s">
        <v>47</v>
      </c>
      <c r="T18" s="20" t="str">
        <f t="shared" si="6"/>
        <v>Diff. Decisions</v>
      </c>
      <c r="U18" s="21" t="str">
        <f t="shared" si="7"/>
        <v>#REF!</v>
      </c>
      <c r="V18" s="22" t="s">
        <v>50</v>
      </c>
      <c r="W18" s="147" t="s">
        <v>804</v>
      </c>
      <c r="X18" s="14"/>
      <c r="Y18" s="25">
        <v>1.0</v>
      </c>
      <c r="Z18" s="26" t="s">
        <v>53</v>
      </c>
      <c r="AA18" s="156" t="s">
        <v>804</v>
      </c>
      <c r="AB18" s="145"/>
      <c r="AC18" s="25">
        <v>1.0</v>
      </c>
      <c r="AD18" s="152"/>
      <c r="AE18" s="152"/>
    </row>
    <row r="19" ht="138.0" hidden="1" customHeight="1">
      <c r="A19" s="13" t="s">
        <v>2194</v>
      </c>
      <c r="B19" s="14" t="s">
        <v>2195</v>
      </c>
      <c r="C19" s="15" t="s">
        <v>2196</v>
      </c>
      <c r="D19" s="16" t="s">
        <v>1557</v>
      </c>
      <c r="E19" s="158">
        <v>41962.208333333336</v>
      </c>
      <c r="F19" s="158">
        <v>43686.4375</v>
      </c>
      <c r="G19" s="15" t="s">
        <v>808</v>
      </c>
      <c r="H19" s="15" t="s">
        <v>2197</v>
      </c>
      <c r="I19" s="15" t="s">
        <v>2198</v>
      </c>
      <c r="J19" s="15" t="s">
        <v>62</v>
      </c>
      <c r="K19" s="15" t="s">
        <v>2199</v>
      </c>
      <c r="L19" s="15" t="s">
        <v>2200</v>
      </c>
      <c r="M19" s="15" t="s">
        <v>2201</v>
      </c>
      <c r="N19" s="323" t="s">
        <v>3083</v>
      </c>
      <c r="O19" s="154" t="s">
        <v>2203</v>
      </c>
      <c r="P19" s="323" t="s">
        <v>3084</v>
      </c>
      <c r="Q19" s="157" t="s">
        <v>2205</v>
      </c>
      <c r="R19" s="157" t="s">
        <v>2031</v>
      </c>
      <c r="S19" s="19" t="s">
        <v>47</v>
      </c>
      <c r="T19" s="20" t="str">
        <f t="shared" si="6"/>
        <v>Diff. Decisions</v>
      </c>
      <c r="U19" s="21" t="str">
        <f t="shared" si="7"/>
        <v>#REF!</v>
      </c>
      <c r="V19" s="22" t="s">
        <v>50</v>
      </c>
      <c r="W19" s="147" t="s">
        <v>804</v>
      </c>
      <c r="X19" s="24"/>
      <c r="Y19" s="25">
        <v>2.0</v>
      </c>
      <c r="Z19" s="26" t="s">
        <v>53</v>
      </c>
      <c r="AA19" s="156" t="s">
        <v>804</v>
      </c>
      <c r="AB19" s="145"/>
      <c r="AC19" s="25">
        <v>2.0</v>
      </c>
      <c r="AD19" s="152"/>
      <c r="AE19" s="152"/>
    </row>
    <row r="20" ht="138.0" hidden="1" customHeight="1">
      <c r="A20" s="13" t="s">
        <v>2206</v>
      </c>
      <c r="B20" s="14" t="s">
        <v>2207</v>
      </c>
      <c r="C20" s="15" t="s">
        <v>2208</v>
      </c>
      <c r="D20" s="16" t="s">
        <v>756</v>
      </c>
      <c r="E20" s="17">
        <v>42095.166666666664</v>
      </c>
      <c r="F20" s="17">
        <v>43191.430555555555</v>
      </c>
      <c r="G20" s="15" t="s">
        <v>59</v>
      </c>
      <c r="H20" s="15" t="s">
        <v>2209</v>
      </c>
      <c r="I20" s="15" t="s">
        <v>2210</v>
      </c>
      <c r="J20" s="15" t="s">
        <v>62</v>
      </c>
      <c r="K20" s="15" t="s">
        <v>2211</v>
      </c>
      <c r="L20" s="15" t="s">
        <v>2212</v>
      </c>
      <c r="M20" s="15" t="s">
        <v>2213</v>
      </c>
      <c r="N20" s="154" t="s">
        <v>2214</v>
      </c>
      <c r="O20" s="154" t="s">
        <v>2215</v>
      </c>
      <c r="P20" s="323" t="s">
        <v>3085</v>
      </c>
      <c r="Q20" s="157" t="s">
        <v>2217</v>
      </c>
      <c r="R20" s="157" t="s">
        <v>86</v>
      </c>
      <c r="S20" s="19" t="s">
        <v>47</v>
      </c>
      <c r="T20" s="20" t="str">
        <f t="shared" si="6"/>
        <v>Diff. Decisions</v>
      </c>
      <c r="U20" s="21" t="str">
        <f t="shared" si="7"/>
        <v>#REF!</v>
      </c>
      <c r="V20" s="22" t="s">
        <v>50</v>
      </c>
      <c r="W20" s="147" t="s">
        <v>804</v>
      </c>
      <c r="X20" s="24"/>
      <c r="Y20" s="25">
        <v>2.0</v>
      </c>
      <c r="Z20" s="26" t="s">
        <v>53</v>
      </c>
      <c r="AA20" s="156" t="s">
        <v>804</v>
      </c>
      <c r="AB20" s="145"/>
      <c r="AC20" s="25">
        <v>3.0</v>
      </c>
      <c r="AD20" s="322" t="s">
        <v>3086</v>
      </c>
      <c r="AE20" s="152"/>
    </row>
    <row r="21" ht="138.0" hidden="1" customHeight="1">
      <c r="A21" s="13" t="s">
        <v>2218</v>
      </c>
      <c r="B21" s="14" t="s">
        <v>2219</v>
      </c>
      <c r="C21" s="15" t="s">
        <v>2220</v>
      </c>
      <c r="D21" s="16" t="s">
        <v>728</v>
      </c>
      <c r="E21" s="17">
        <v>42103.166666666664</v>
      </c>
      <c r="F21" s="17">
        <v>43200.430555555555</v>
      </c>
      <c r="G21" s="15" t="s">
        <v>59</v>
      </c>
      <c r="H21" s="15" t="s">
        <v>2221</v>
      </c>
      <c r="I21" s="15" t="s">
        <v>37</v>
      </c>
      <c r="J21" s="15" t="s">
        <v>62</v>
      </c>
      <c r="K21" s="15" t="s">
        <v>2222</v>
      </c>
      <c r="L21" s="15" t="s">
        <v>2223</v>
      </c>
      <c r="M21" s="15" t="s">
        <v>2224</v>
      </c>
      <c r="N21" s="154" t="s">
        <v>2225</v>
      </c>
      <c r="O21" s="154" t="s">
        <v>2226</v>
      </c>
      <c r="P21" s="154" t="s">
        <v>2227</v>
      </c>
      <c r="Q21" s="157" t="s">
        <v>2228</v>
      </c>
      <c r="R21" s="157" t="s">
        <v>86</v>
      </c>
      <c r="S21" s="19" t="s">
        <v>47</v>
      </c>
      <c r="T21" s="20" t="str">
        <f t="shared" si="6"/>
        <v>Diff. Decisions</v>
      </c>
      <c r="U21" s="21" t="str">
        <f t="shared" si="7"/>
        <v>#REF!</v>
      </c>
      <c r="V21" s="22" t="s">
        <v>50</v>
      </c>
      <c r="W21" s="147" t="s">
        <v>804</v>
      </c>
      <c r="X21" s="14"/>
      <c r="Y21" s="25">
        <v>3.0</v>
      </c>
      <c r="Z21" s="26" t="s">
        <v>53</v>
      </c>
      <c r="AA21" s="156" t="s">
        <v>804</v>
      </c>
      <c r="AB21" s="145"/>
      <c r="AC21" s="25">
        <v>3.0</v>
      </c>
      <c r="AD21" s="152"/>
      <c r="AE21" s="152"/>
    </row>
    <row r="23" ht="138.0" hidden="1" customHeight="1">
      <c r="A23" s="13" t="s">
        <v>2242</v>
      </c>
      <c r="B23" s="14" t="s">
        <v>2243</v>
      </c>
      <c r="C23" s="15" t="s">
        <v>1158</v>
      </c>
      <c r="D23" s="16" t="s">
        <v>1159</v>
      </c>
      <c r="E23" s="17">
        <v>42213.166666666664</v>
      </c>
      <c r="F23" s="17">
        <v>42849.729166666664</v>
      </c>
      <c r="G23" s="15" t="s">
        <v>35</v>
      </c>
      <c r="H23" s="15" t="s">
        <v>2244</v>
      </c>
      <c r="I23" s="15" t="s">
        <v>2245</v>
      </c>
      <c r="J23" s="15" t="s">
        <v>2246</v>
      </c>
      <c r="K23" s="15" t="s">
        <v>2247</v>
      </c>
      <c r="L23" s="15" t="s">
        <v>2248</v>
      </c>
      <c r="M23" s="15" t="s">
        <v>2249</v>
      </c>
      <c r="N23" s="154" t="s">
        <v>2250</v>
      </c>
      <c r="O23" s="154" t="s">
        <v>2251</v>
      </c>
      <c r="P23" s="154" t="s">
        <v>2252</v>
      </c>
      <c r="Q23" s="157" t="s">
        <v>2253</v>
      </c>
      <c r="R23" s="157" t="s">
        <v>395</v>
      </c>
      <c r="S23" s="19" t="s">
        <v>47</v>
      </c>
      <c r="T23" s="20" t="str">
        <f t="shared" ref="T23:T26" si="8">IFS(W23=Z23,"Same Decision", TRUE, "Diff. Decisions")</f>
        <v>Diff. Decisions</v>
      </c>
      <c r="U23" s="21" t="str">
        <f t="shared" ref="U23:U26" si="9">IFS(X23=#REF!,"Same Rationale", TRUE, "Different Rationale")</f>
        <v>#REF!</v>
      </c>
      <c r="V23" s="22" t="s">
        <v>50</v>
      </c>
      <c r="W23" s="147" t="s">
        <v>804</v>
      </c>
      <c r="X23" s="24"/>
      <c r="Y23" s="25">
        <v>3.0</v>
      </c>
      <c r="Z23" s="26" t="s">
        <v>53</v>
      </c>
      <c r="AA23" s="156" t="s">
        <v>804</v>
      </c>
      <c r="AB23" s="145"/>
      <c r="AC23" s="25">
        <v>3.0</v>
      </c>
      <c r="AD23" s="152"/>
      <c r="AE23" s="152"/>
    </row>
    <row r="24" ht="138.0" hidden="1" customHeight="1">
      <c r="A24" s="13" t="s">
        <v>2254</v>
      </c>
      <c r="B24" s="14" t="s">
        <v>2255</v>
      </c>
      <c r="C24" s="15" t="s">
        <v>2256</v>
      </c>
      <c r="D24" s="16" t="s">
        <v>120</v>
      </c>
      <c r="E24" s="17">
        <v>42340.208333333336</v>
      </c>
      <c r="F24" s="17">
        <v>43636.438888888886</v>
      </c>
      <c r="G24" s="15" t="s">
        <v>35</v>
      </c>
      <c r="H24" s="159" t="s">
        <v>3087</v>
      </c>
      <c r="I24" s="15" t="s">
        <v>37</v>
      </c>
      <c r="J24" s="15" t="s">
        <v>2258</v>
      </c>
      <c r="K24" s="15" t="s">
        <v>2259</v>
      </c>
      <c r="L24" s="15" t="s">
        <v>2260</v>
      </c>
      <c r="M24" s="15" t="s">
        <v>2261</v>
      </c>
      <c r="N24" s="154" t="s">
        <v>2262</v>
      </c>
      <c r="O24" s="154" t="s">
        <v>2263</v>
      </c>
      <c r="P24" s="154" t="s">
        <v>2264</v>
      </c>
      <c r="Q24" s="157" t="s">
        <v>2265</v>
      </c>
      <c r="R24" s="157" t="s">
        <v>452</v>
      </c>
      <c r="S24" s="19" t="s">
        <v>47</v>
      </c>
      <c r="T24" s="20" t="str">
        <f t="shared" si="8"/>
        <v>Diff. Decisions</v>
      </c>
      <c r="U24" s="21" t="str">
        <f t="shared" si="9"/>
        <v>#REF!</v>
      </c>
      <c r="V24" s="22" t="s">
        <v>50</v>
      </c>
      <c r="W24" s="147" t="s">
        <v>804</v>
      </c>
      <c r="X24" s="14"/>
      <c r="Y24" s="25">
        <v>1.0</v>
      </c>
      <c r="Z24" s="26" t="s">
        <v>53</v>
      </c>
      <c r="AA24" s="156" t="s">
        <v>804</v>
      </c>
      <c r="AB24" s="145"/>
      <c r="AC24" s="25">
        <v>1.0</v>
      </c>
      <c r="AD24" s="152"/>
      <c r="AE24" s="152"/>
    </row>
    <row r="25" ht="138.0" hidden="1" customHeight="1">
      <c r="A25" s="13" t="s">
        <v>2266</v>
      </c>
      <c r="B25" s="14" t="s">
        <v>2267</v>
      </c>
      <c r="C25" s="15" t="s">
        <v>2268</v>
      </c>
      <c r="D25" s="16" t="s">
        <v>120</v>
      </c>
      <c r="E25" s="17">
        <v>42349.208333333336</v>
      </c>
      <c r="F25" s="17">
        <v>42985.77013888889</v>
      </c>
      <c r="G25" s="15" t="s">
        <v>808</v>
      </c>
      <c r="H25" s="15" t="s">
        <v>2269</v>
      </c>
      <c r="I25" s="15" t="s">
        <v>2270</v>
      </c>
      <c r="J25" s="15" t="s">
        <v>62</v>
      </c>
      <c r="K25" s="15" t="s">
        <v>2271</v>
      </c>
      <c r="L25" s="15" t="s">
        <v>2272</v>
      </c>
      <c r="M25" s="15" t="s">
        <v>2273</v>
      </c>
      <c r="N25" s="154" t="s">
        <v>2274</v>
      </c>
      <c r="O25" s="154" t="s">
        <v>2275</v>
      </c>
      <c r="P25" s="154" t="s">
        <v>2276</v>
      </c>
      <c r="Q25" s="157" t="s">
        <v>2277</v>
      </c>
      <c r="R25" s="157" t="s">
        <v>1894</v>
      </c>
      <c r="S25" s="19" t="s">
        <v>47</v>
      </c>
      <c r="T25" s="20" t="str">
        <f t="shared" si="8"/>
        <v>Diff. Decisions</v>
      </c>
      <c r="U25" s="21" t="str">
        <f t="shared" si="9"/>
        <v>#REF!</v>
      </c>
      <c r="V25" s="22" t="s">
        <v>50</v>
      </c>
      <c r="W25" s="147" t="s">
        <v>804</v>
      </c>
      <c r="X25" s="24"/>
      <c r="Y25" s="25">
        <v>4.0</v>
      </c>
      <c r="Z25" s="26" t="s">
        <v>53</v>
      </c>
      <c r="AA25" s="156" t="s">
        <v>804</v>
      </c>
      <c r="AB25" s="145"/>
      <c r="AC25" s="25">
        <v>1.0</v>
      </c>
      <c r="AD25" s="322" t="s">
        <v>3088</v>
      </c>
      <c r="AE25" s="152"/>
    </row>
    <row r="26" ht="138.0" hidden="1" customHeight="1">
      <c r="A26" s="13" t="s">
        <v>2278</v>
      </c>
      <c r="B26" s="14" t="s">
        <v>2279</v>
      </c>
      <c r="C26" s="15" t="s">
        <v>2280</v>
      </c>
      <c r="D26" s="16" t="s">
        <v>1705</v>
      </c>
      <c r="E26" s="15" t="s">
        <v>62</v>
      </c>
      <c r="F26" s="17">
        <v>42377.57777777778</v>
      </c>
      <c r="G26" s="15" t="s">
        <v>35</v>
      </c>
      <c r="H26" s="15" t="s">
        <v>2281</v>
      </c>
      <c r="I26" s="15" t="s">
        <v>2282</v>
      </c>
      <c r="J26" s="15" t="s">
        <v>62</v>
      </c>
      <c r="K26" s="15" t="s">
        <v>2283</v>
      </c>
      <c r="L26" s="15" t="s">
        <v>2284</v>
      </c>
      <c r="M26" s="15" t="s">
        <v>2285</v>
      </c>
      <c r="N26" s="154" t="s">
        <v>2286</v>
      </c>
      <c r="O26" s="154" t="s">
        <v>2287</v>
      </c>
      <c r="P26" s="154" t="s">
        <v>2288</v>
      </c>
      <c r="Q26" s="157" t="s">
        <v>2289</v>
      </c>
      <c r="R26" s="157" t="s">
        <v>371</v>
      </c>
      <c r="S26" s="19" t="s">
        <v>47</v>
      </c>
      <c r="T26" s="20" t="str">
        <f t="shared" si="8"/>
        <v>Diff. Decisions</v>
      </c>
      <c r="U26" s="21" t="str">
        <f t="shared" si="9"/>
        <v>#REF!</v>
      </c>
      <c r="V26" s="22" t="s">
        <v>50</v>
      </c>
      <c r="W26" s="147" t="s">
        <v>804</v>
      </c>
      <c r="X26" s="14"/>
      <c r="Y26" s="25">
        <v>1.0</v>
      </c>
      <c r="Z26" s="26" t="s">
        <v>53</v>
      </c>
      <c r="AA26" s="156" t="s">
        <v>804</v>
      </c>
      <c r="AB26" s="145"/>
      <c r="AC26" s="25">
        <v>1.0</v>
      </c>
      <c r="AD26" s="152"/>
      <c r="AE26" s="152"/>
    </row>
    <row r="27" ht="138.0" hidden="1" customHeight="1">
      <c r="A27" s="13" t="s">
        <v>2290</v>
      </c>
      <c r="B27" s="14" t="s">
        <v>2291</v>
      </c>
      <c r="C27" s="15" t="s">
        <v>2292</v>
      </c>
      <c r="D27" s="16" t="s">
        <v>76</v>
      </c>
      <c r="E27" s="17">
        <v>42565.166666666664</v>
      </c>
      <c r="F27" s="17">
        <v>42905.819444444445</v>
      </c>
      <c r="G27" s="15" t="s">
        <v>35</v>
      </c>
      <c r="H27" s="15" t="s">
        <v>2293</v>
      </c>
      <c r="I27" s="15" t="s">
        <v>2294</v>
      </c>
      <c r="J27" s="15" t="s">
        <v>62</v>
      </c>
      <c r="K27" s="15" t="s">
        <v>2295</v>
      </c>
      <c r="L27" s="15" t="s">
        <v>2296</v>
      </c>
      <c r="M27" s="15" t="s">
        <v>2297</v>
      </c>
      <c r="N27" s="154" t="s">
        <v>2298</v>
      </c>
      <c r="O27" s="154" t="s">
        <v>2299</v>
      </c>
      <c r="P27" s="154" t="s">
        <v>2300</v>
      </c>
      <c r="Q27" s="157" t="s">
        <v>2301</v>
      </c>
      <c r="R27" s="157" t="s">
        <v>1326</v>
      </c>
      <c r="S27" s="19" t="s">
        <v>47</v>
      </c>
      <c r="T27" s="20" t="str">
        <f>IFS(#REF!=#REF!,"Same Decision", TRUE, "Diff. Decisions")</f>
        <v>#REF!</v>
      </c>
      <c r="U27" s="21" t="str">
        <f>IFS(#REF!=#REF!,"Same Rationale", TRUE, "Different Rationale")</f>
        <v>#REF!</v>
      </c>
      <c r="V27" s="22" t="s">
        <v>50</v>
      </c>
      <c r="W27" s="147" t="s">
        <v>804</v>
      </c>
      <c r="X27" s="14"/>
      <c r="Y27" s="25">
        <v>2.0</v>
      </c>
      <c r="Z27" s="26" t="s">
        <v>53</v>
      </c>
      <c r="AA27" s="156" t="s">
        <v>804</v>
      </c>
      <c r="AB27" s="145"/>
      <c r="AC27" s="25">
        <v>3.0</v>
      </c>
      <c r="AD27" s="152"/>
      <c r="AE27" s="152"/>
    </row>
    <row r="28" ht="138.0" hidden="1" customHeight="1">
      <c r="A28" s="13" t="s">
        <v>2302</v>
      </c>
      <c r="B28" s="14" t="s">
        <v>2303</v>
      </c>
      <c r="C28" s="15" t="s">
        <v>2304</v>
      </c>
      <c r="D28" s="16" t="s">
        <v>120</v>
      </c>
      <c r="E28" s="15" t="s">
        <v>62</v>
      </c>
      <c r="F28" s="17">
        <v>42648.75069444445</v>
      </c>
      <c r="G28" s="15" t="s">
        <v>35</v>
      </c>
      <c r="H28" s="15" t="s">
        <v>2305</v>
      </c>
      <c r="I28" s="15" t="s">
        <v>2306</v>
      </c>
      <c r="J28" s="15" t="s">
        <v>62</v>
      </c>
      <c r="K28" s="15" t="s">
        <v>2307</v>
      </c>
      <c r="L28" s="15" t="s">
        <v>2308</v>
      </c>
      <c r="M28" s="15" t="s">
        <v>2309</v>
      </c>
      <c r="N28" s="154" t="s">
        <v>2310</v>
      </c>
      <c r="O28" s="154" t="s">
        <v>2311</v>
      </c>
      <c r="P28" s="154" t="s">
        <v>2312</v>
      </c>
      <c r="Q28" s="157" t="s">
        <v>2313</v>
      </c>
      <c r="R28" s="157" t="s">
        <v>767</v>
      </c>
      <c r="S28" s="19" t="s">
        <v>47</v>
      </c>
      <c r="T28" s="20" t="str">
        <f>IFS(W28=Z28,"Same Decision", TRUE, "Diff. Decisions")</f>
        <v>Diff. Decisions</v>
      </c>
      <c r="U28" s="21" t="str">
        <f>IFS(X28=#REF!,"Same Rationale", TRUE, "Different Rationale")</f>
        <v>#REF!</v>
      </c>
      <c r="V28" s="22" t="s">
        <v>50</v>
      </c>
      <c r="W28" s="147" t="s">
        <v>804</v>
      </c>
      <c r="X28" s="24"/>
      <c r="Y28" s="25">
        <v>3.0</v>
      </c>
      <c r="Z28" s="26" t="s">
        <v>53</v>
      </c>
      <c r="AA28" s="156" t="s">
        <v>804</v>
      </c>
      <c r="AB28" s="145"/>
      <c r="AC28" s="25">
        <v>3.0</v>
      </c>
      <c r="AD28" s="152"/>
      <c r="AE28" s="152"/>
    </row>
    <row r="29" ht="138.0" hidden="1" customHeight="1">
      <c r="A29" s="13" t="s">
        <v>2314</v>
      </c>
      <c r="B29" s="14" t="s">
        <v>2315</v>
      </c>
      <c r="C29" s="15" t="s">
        <v>2316</v>
      </c>
      <c r="D29" s="16" t="s">
        <v>90</v>
      </c>
      <c r="E29" s="15" t="s">
        <v>62</v>
      </c>
      <c r="F29" s="17">
        <v>42027.71805555555</v>
      </c>
      <c r="G29" s="15" t="s">
        <v>62</v>
      </c>
      <c r="H29" s="15" t="s">
        <v>2317</v>
      </c>
      <c r="I29" s="15" t="s">
        <v>2318</v>
      </c>
      <c r="J29" s="15" t="s">
        <v>62</v>
      </c>
      <c r="K29" s="15" t="s">
        <v>2319</v>
      </c>
      <c r="L29" s="15" t="s">
        <v>2320</v>
      </c>
      <c r="M29" s="15" t="s">
        <v>2321</v>
      </c>
      <c r="N29" s="15" t="s">
        <v>2322</v>
      </c>
      <c r="O29" s="159" t="s">
        <v>2323</v>
      </c>
      <c r="P29" s="15" t="s">
        <v>2324</v>
      </c>
      <c r="Q29" s="18" t="s">
        <v>2325</v>
      </c>
      <c r="R29" s="18" t="s">
        <v>552</v>
      </c>
      <c r="S29" s="19" t="s">
        <v>47</v>
      </c>
      <c r="T29" s="26" t="str">
        <f t="shared" ref="T29:T32" si="10">IFS(W29=AA29,"Same Decision", TRUE, "Diff. Decisions")</f>
        <v>Diff. Decisions</v>
      </c>
      <c r="U29" s="38" t="str">
        <f t="shared" ref="U29:U32" si="11">IFS(X29=AB29,"Same Rationale", TRUE, "Different Rationale")</f>
        <v>Different Rationale</v>
      </c>
      <c r="V29" s="22" t="s">
        <v>50</v>
      </c>
      <c r="W29" s="27" t="s">
        <v>51</v>
      </c>
      <c r="X29" s="14" t="s">
        <v>72</v>
      </c>
      <c r="Y29" s="25">
        <v>2.0</v>
      </c>
      <c r="Z29" s="26" t="s">
        <v>53</v>
      </c>
      <c r="AA29" s="147" t="s">
        <v>804</v>
      </c>
      <c r="AB29" s="24"/>
      <c r="AC29" s="25">
        <v>1.0</v>
      </c>
      <c r="AD29" s="28" t="str">
        <f>HYPERLINK("https://docs.google.com/document/d/1vgJGancMRWOC5fpG_XZKlmvZ036cG_5jw0TJteY-90E/edit","Brian's Review Sheet")</f>
        <v>Brian's Review Sheet</v>
      </c>
      <c r="AE29" s="37"/>
    </row>
    <row r="30" ht="138.0" hidden="1" customHeight="1">
      <c r="A30" s="153" t="s">
        <v>2326</v>
      </c>
      <c r="B30" s="14" t="s">
        <v>2327</v>
      </c>
      <c r="C30" s="14" t="s">
        <v>2328</v>
      </c>
      <c r="D30" s="30" t="s">
        <v>1330</v>
      </c>
      <c r="E30" s="18">
        <v>42670.166666666664</v>
      </c>
      <c r="F30" s="18">
        <v>43175.93958333333</v>
      </c>
      <c r="G30" s="14" t="s">
        <v>59</v>
      </c>
      <c r="H30" s="14" t="s">
        <v>2329</v>
      </c>
      <c r="I30" s="14" t="s">
        <v>2330</v>
      </c>
      <c r="J30" s="14" t="s">
        <v>62</v>
      </c>
      <c r="K30" s="14" t="s">
        <v>2331</v>
      </c>
      <c r="L30" s="154" t="s">
        <v>2332</v>
      </c>
      <c r="M30" s="14" t="s">
        <v>2333</v>
      </c>
      <c r="N30" s="14" t="s">
        <v>2334</v>
      </c>
      <c r="O30" s="14" t="s">
        <v>2335</v>
      </c>
      <c r="P30" s="14" t="s">
        <v>2336</v>
      </c>
      <c r="Q30" s="14" t="s">
        <v>2337</v>
      </c>
      <c r="R30" s="14" t="s">
        <v>2120</v>
      </c>
      <c r="S30" s="24"/>
      <c r="T30" s="26" t="str">
        <f t="shared" si="10"/>
        <v>Diff. Decisions</v>
      </c>
      <c r="U30" s="38" t="str">
        <f t="shared" si="11"/>
        <v>Different Rationale</v>
      </c>
      <c r="V30" s="155" t="s">
        <v>524</v>
      </c>
      <c r="W30" s="27" t="s">
        <v>51</v>
      </c>
      <c r="X30" s="14" t="s">
        <v>72</v>
      </c>
      <c r="Y30" s="25">
        <v>2.0</v>
      </c>
      <c r="Z30" s="22" t="s">
        <v>50</v>
      </c>
      <c r="AA30" s="147" t="s">
        <v>804</v>
      </c>
      <c r="AB30" s="24"/>
      <c r="AC30" s="25">
        <v>3.0</v>
      </c>
      <c r="AD30" s="28" t="str">
        <f t="shared" ref="AD30:AD31" si="12">HYPERLINK("https://docs.google.com/document/d/1pSRoyrB8sXgVlZOkaxEcpRW3vl7yKjVe_ZJIhI7GlCg/edit","Emily's Protocol Word Doc")</f>
        <v>Emily's Protocol Word Doc</v>
      </c>
      <c r="AE30" s="37"/>
    </row>
    <row r="31" ht="138.0" hidden="1" customHeight="1">
      <c r="A31" s="153" t="s">
        <v>2338</v>
      </c>
      <c r="B31" s="14" t="s">
        <v>2339</v>
      </c>
      <c r="C31" s="14" t="s">
        <v>2340</v>
      </c>
      <c r="D31" s="30" t="s">
        <v>822</v>
      </c>
      <c r="E31" s="18" t="s">
        <v>62</v>
      </c>
      <c r="F31" s="18">
        <v>43367.7875</v>
      </c>
      <c r="G31" s="14" t="s">
        <v>59</v>
      </c>
      <c r="H31" s="14" t="s">
        <v>2341</v>
      </c>
      <c r="I31" s="14" t="s">
        <v>2342</v>
      </c>
      <c r="J31" s="14" t="s">
        <v>62</v>
      </c>
      <c r="K31" s="14" t="s">
        <v>2343</v>
      </c>
      <c r="L31" s="154" t="s">
        <v>2344</v>
      </c>
      <c r="M31" s="14" t="s">
        <v>2345</v>
      </c>
      <c r="N31" s="14" t="s">
        <v>2346</v>
      </c>
      <c r="O31" s="14" t="s">
        <v>2347</v>
      </c>
      <c r="P31" s="14" t="s">
        <v>2348</v>
      </c>
      <c r="Q31" s="14" t="s">
        <v>2349</v>
      </c>
      <c r="R31" s="14" t="s">
        <v>552</v>
      </c>
      <c r="S31" s="24"/>
      <c r="T31" s="26" t="str">
        <f t="shared" si="10"/>
        <v>Diff. Decisions</v>
      </c>
      <c r="U31" s="38" t="str">
        <f t="shared" si="11"/>
        <v>Different Rationale</v>
      </c>
      <c r="V31" s="155" t="s">
        <v>524</v>
      </c>
      <c r="W31" s="27" t="s">
        <v>51</v>
      </c>
      <c r="X31" s="14" t="s">
        <v>72</v>
      </c>
      <c r="Y31" s="25">
        <v>3.0</v>
      </c>
      <c r="Z31" s="22" t="s">
        <v>50</v>
      </c>
      <c r="AA31" s="147" t="s">
        <v>804</v>
      </c>
      <c r="AB31" s="24"/>
      <c r="AC31" s="25">
        <v>1.0</v>
      </c>
      <c r="AD31" s="28" t="str">
        <f t="shared" si="12"/>
        <v>Emily's Protocol Word Doc</v>
      </c>
      <c r="AE31" s="37"/>
    </row>
    <row r="32" ht="138.0" hidden="1" customHeight="1">
      <c r="A32" s="13" t="s">
        <v>2350</v>
      </c>
      <c r="B32" s="14" t="s">
        <v>2351</v>
      </c>
      <c r="C32" s="15" t="s">
        <v>2352</v>
      </c>
      <c r="D32" s="16" t="s">
        <v>90</v>
      </c>
      <c r="E32" s="17">
        <v>41753.166666666664</v>
      </c>
      <c r="F32" s="17">
        <v>42564.77638888889</v>
      </c>
      <c r="G32" s="15" t="s">
        <v>35</v>
      </c>
      <c r="H32" s="15" t="s">
        <v>2353</v>
      </c>
      <c r="I32" s="15" t="s">
        <v>2354</v>
      </c>
      <c r="J32" s="15" t="s">
        <v>2355</v>
      </c>
      <c r="K32" s="15" t="s">
        <v>2356</v>
      </c>
      <c r="L32" s="15" t="s">
        <v>2357</v>
      </c>
      <c r="M32" s="15" t="s">
        <v>2358</v>
      </c>
      <c r="N32" s="15" t="s">
        <v>2359</v>
      </c>
      <c r="O32" s="15" t="s">
        <v>2360</v>
      </c>
      <c r="P32" s="15" t="s">
        <v>2361</v>
      </c>
      <c r="Q32" s="18" t="s">
        <v>2362</v>
      </c>
      <c r="R32" s="18" t="s">
        <v>1326</v>
      </c>
      <c r="S32" s="19" t="s">
        <v>47</v>
      </c>
      <c r="T32" s="26" t="str">
        <f t="shared" si="10"/>
        <v>Diff. Decisions</v>
      </c>
      <c r="U32" s="38" t="str">
        <f t="shared" si="11"/>
        <v>Different Rationale</v>
      </c>
      <c r="V32" s="22" t="s">
        <v>50</v>
      </c>
      <c r="W32" s="147" t="s">
        <v>804</v>
      </c>
      <c r="X32" s="24"/>
      <c r="Y32" s="25">
        <v>2.0</v>
      </c>
      <c r="Z32" s="26" t="s">
        <v>53</v>
      </c>
      <c r="AA32" s="27" t="s">
        <v>51</v>
      </c>
      <c r="AB32" s="14" t="s">
        <v>72</v>
      </c>
      <c r="AC32" s="25">
        <v>3.0</v>
      </c>
      <c r="AD32" s="28" t="str">
        <f t="shared" ref="AD32:AD33" si="13">HYPERLINK("https://docs.google.com/document/d/1vgJGancMRWOC5fpG_XZKlmvZ036cG_5jw0TJteY-90E/edit","Brian's Review Sheet")</f>
        <v>Brian's Review Sheet</v>
      </c>
      <c r="AE32" s="37"/>
    </row>
    <row r="33" ht="138.0" hidden="1" customHeight="1">
      <c r="A33" s="13" t="s">
        <v>2363</v>
      </c>
      <c r="B33" s="15" t="s">
        <v>2364</v>
      </c>
      <c r="C33" s="15" t="s">
        <v>2365</v>
      </c>
      <c r="D33" s="16" t="s">
        <v>756</v>
      </c>
      <c r="E33" s="158" t="s">
        <v>62</v>
      </c>
      <c r="F33" s="158">
        <v>42468.572222222225</v>
      </c>
      <c r="G33" s="15" t="s">
        <v>35</v>
      </c>
      <c r="H33" s="15" t="s">
        <v>2366</v>
      </c>
      <c r="I33" s="15" t="s">
        <v>2367</v>
      </c>
      <c r="J33" s="15" t="s">
        <v>2368</v>
      </c>
      <c r="K33" s="15" t="s">
        <v>2369</v>
      </c>
      <c r="L33" s="15" t="s">
        <v>2370</v>
      </c>
      <c r="M33" s="15" t="s">
        <v>2371</v>
      </c>
      <c r="N33" s="15" t="s">
        <v>2372</v>
      </c>
      <c r="O33" s="15" t="s">
        <v>2373</v>
      </c>
      <c r="P33" s="15" t="s">
        <v>2374</v>
      </c>
      <c r="Q33" s="17" t="s">
        <v>2375</v>
      </c>
      <c r="R33" s="17" t="s">
        <v>552</v>
      </c>
      <c r="S33" s="19" t="s">
        <v>47</v>
      </c>
      <c r="T33" s="20" t="str">
        <f>IFS(#REF!=#REF!,"Same Decision", TRUE, "Diff. Decisions")</f>
        <v>#REF!</v>
      </c>
      <c r="U33" s="21" t="str">
        <f>IFS(#REF!=#REF!,"Same Rationale", TRUE, "Different Rationale")</f>
        <v>#REF!</v>
      </c>
      <c r="V33" s="22" t="s">
        <v>50</v>
      </c>
      <c r="W33" s="147" t="s">
        <v>804</v>
      </c>
      <c r="X33" s="24"/>
      <c r="Y33" s="25">
        <v>5.0</v>
      </c>
      <c r="Z33" s="26" t="s">
        <v>53</v>
      </c>
      <c r="AA33" s="27" t="s">
        <v>51</v>
      </c>
      <c r="AB33" s="24"/>
      <c r="AC33" s="25">
        <v>3.0</v>
      </c>
      <c r="AD33" s="28" t="str">
        <f t="shared" si="13"/>
        <v>Brian's Review Sheet</v>
      </c>
      <c r="AE33" s="37"/>
    </row>
    <row r="34" ht="138.0" hidden="1" customHeight="1">
      <c r="A34" s="153" t="s">
        <v>2376</v>
      </c>
      <c r="B34" s="15" t="s">
        <v>2377</v>
      </c>
      <c r="C34" s="15" t="s">
        <v>2378</v>
      </c>
      <c r="D34" s="16" t="s">
        <v>90</v>
      </c>
      <c r="E34" s="158">
        <v>42978.166666666664</v>
      </c>
      <c r="F34" s="158">
        <v>43647.44583333333</v>
      </c>
      <c r="G34" s="15" t="s">
        <v>35</v>
      </c>
      <c r="H34" s="15" t="s">
        <v>2379</v>
      </c>
      <c r="I34" s="14" t="s">
        <v>2380</v>
      </c>
      <c r="J34" s="15" t="s">
        <v>62</v>
      </c>
      <c r="K34" s="15" t="s">
        <v>2381</v>
      </c>
      <c r="L34" s="154" t="s">
        <v>2382</v>
      </c>
      <c r="M34" s="14" t="s">
        <v>2383</v>
      </c>
      <c r="N34" s="14" t="s">
        <v>2384</v>
      </c>
      <c r="O34" s="15" t="s">
        <v>2385</v>
      </c>
      <c r="P34" s="15" t="s">
        <v>2386</v>
      </c>
      <c r="Q34" s="15" t="s">
        <v>2387</v>
      </c>
      <c r="R34" s="15" t="s">
        <v>86</v>
      </c>
      <c r="S34" s="24"/>
      <c r="T34" s="26" t="str">
        <f t="shared" ref="T34:T50" si="14">IFS(W34=AA34,"Same Decision", TRUE, "Diff. Decisions")</f>
        <v>Diff. Decisions</v>
      </c>
      <c r="U34" s="38" t="str">
        <f t="shared" ref="U34:U50" si="15">IFS(X34=AB34,"Same Rationale", TRUE, "Different Rationale")</f>
        <v>Different Rationale</v>
      </c>
      <c r="V34" s="155" t="s">
        <v>524</v>
      </c>
      <c r="W34" s="27" t="s">
        <v>51</v>
      </c>
      <c r="X34" s="14" t="s">
        <v>72</v>
      </c>
      <c r="Y34" s="25">
        <v>1.0</v>
      </c>
      <c r="Z34" s="22" t="s">
        <v>50</v>
      </c>
      <c r="AA34" s="143" t="s">
        <v>591</v>
      </c>
      <c r="AB34" s="24"/>
      <c r="AC34" s="25">
        <v>1.0</v>
      </c>
      <c r="AD34" s="28" t="str">
        <f t="shared" ref="AD34:AD39" si="16">HYPERLINK("https://docs.google.com/document/d/1pSRoyrB8sXgVlZOkaxEcpRW3vl7yKjVe_ZJIhI7GlCg/edit","Emily's Protocol Word Doc")</f>
        <v>Emily's Protocol Word Doc</v>
      </c>
      <c r="AE34" s="37"/>
    </row>
    <row r="35" ht="138.0" hidden="1" customHeight="1">
      <c r="A35" s="153" t="s">
        <v>2388</v>
      </c>
      <c r="B35" s="14" t="s">
        <v>2389</v>
      </c>
      <c r="C35" s="14" t="s">
        <v>2390</v>
      </c>
      <c r="D35" s="30" t="s">
        <v>2391</v>
      </c>
      <c r="E35" s="18">
        <v>42965.166666666664</v>
      </c>
      <c r="F35" s="18">
        <v>42965.81597222222</v>
      </c>
      <c r="G35" s="14" t="s">
        <v>59</v>
      </c>
      <c r="H35" s="14" t="s">
        <v>2392</v>
      </c>
      <c r="I35" s="14" t="s">
        <v>2393</v>
      </c>
      <c r="J35" s="14" t="s">
        <v>62</v>
      </c>
      <c r="K35" s="14" t="s">
        <v>2394</v>
      </c>
      <c r="L35" s="154" t="s">
        <v>2395</v>
      </c>
      <c r="M35" s="14" t="s">
        <v>2396</v>
      </c>
      <c r="N35" s="14" t="s">
        <v>2397</v>
      </c>
      <c r="O35" s="14" t="s">
        <v>2398</v>
      </c>
      <c r="P35" s="14" t="s">
        <v>2399</v>
      </c>
      <c r="Q35" s="14" t="s">
        <v>2400</v>
      </c>
      <c r="R35" s="14" t="s">
        <v>86</v>
      </c>
      <c r="S35" s="24"/>
      <c r="T35" s="26" t="str">
        <f t="shared" si="14"/>
        <v>Diff. Decisions</v>
      </c>
      <c r="U35" s="38" t="str">
        <f t="shared" si="15"/>
        <v>Different Rationale</v>
      </c>
      <c r="V35" s="155" t="s">
        <v>524</v>
      </c>
      <c r="W35" s="27" t="s">
        <v>51</v>
      </c>
      <c r="X35" s="14" t="s">
        <v>72</v>
      </c>
      <c r="Y35" s="25">
        <v>3.0</v>
      </c>
      <c r="Z35" s="22" t="s">
        <v>50</v>
      </c>
      <c r="AA35" s="143" t="s">
        <v>591</v>
      </c>
      <c r="AB35" s="24"/>
      <c r="AC35" s="25">
        <v>3.0</v>
      </c>
      <c r="AD35" s="28" t="str">
        <f t="shared" si="16"/>
        <v>Emily's Protocol Word Doc</v>
      </c>
      <c r="AE35" s="37"/>
    </row>
    <row r="36" ht="138.0" hidden="1" customHeight="1">
      <c r="A36" s="153" t="s">
        <v>2401</v>
      </c>
      <c r="B36" s="14" t="s">
        <v>2402</v>
      </c>
      <c r="C36" s="14" t="s">
        <v>1206</v>
      </c>
      <c r="D36" s="30" t="s">
        <v>76</v>
      </c>
      <c r="E36" s="18">
        <v>43154.208333333336</v>
      </c>
      <c r="F36" s="18">
        <v>43614.77847222222</v>
      </c>
      <c r="G36" s="14" t="s">
        <v>35</v>
      </c>
      <c r="H36" s="308" t="s">
        <v>3089</v>
      </c>
      <c r="I36" s="14" t="s">
        <v>2404</v>
      </c>
      <c r="J36" s="14" t="s">
        <v>2405</v>
      </c>
      <c r="K36" s="308" t="s">
        <v>3090</v>
      </c>
      <c r="L36" s="154" t="s">
        <v>2407</v>
      </c>
      <c r="M36" s="14" t="s">
        <v>2408</v>
      </c>
      <c r="N36" s="14" t="s">
        <v>2409</v>
      </c>
      <c r="O36" s="14" t="s">
        <v>2410</v>
      </c>
      <c r="P36" s="14" t="s">
        <v>2411</v>
      </c>
      <c r="Q36" s="14" t="s">
        <v>2412</v>
      </c>
      <c r="R36" s="14" t="s">
        <v>2413</v>
      </c>
      <c r="S36" s="24"/>
      <c r="T36" s="26" t="str">
        <f t="shared" si="14"/>
        <v>Diff. Decisions</v>
      </c>
      <c r="U36" s="38" t="str">
        <f t="shared" si="15"/>
        <v>Different Rationale</v>
      </c>
      <c r="V36" s="155" t="s">
        <v>524</v>
      </c>
      <c r="W36" s="27" t="s">
        <v>51</v>
      </c>
      <c r="X36" s="14" t="s">
        <v>72</v>
      </c>
      <c r="Y36" s="25"/>
      <c r="Z36" s="22" t="s">
        <v>50</v>
      </c>
      <c r="AA36" s="143" t="s">
        <v>591</v>
      </c>
      <c r="AB36" s="24"/>
      <c r="AC36" s="25">
        <v>3.0</v>
      </c>
      <c r="AD36" s="28" t="str">
        <f t="shared" si="16"/>
        <v>Emily's Protocol Word Doc</v>
      </c>
      <c r="AE36" s="37"/>
    </row>
    <row r="37" ht="138.0" hidden="1" customHeight="1">
      <c r="A37" s="153" t="s">
        <v>2414</v>
      </c>
      <c r="B37" s="14" t="s">
        <v>2415</v>
      </c>
      <c r="C37" s="14" t="s">
        <v>2416</v>
      </c>
      <c r="D37" s="30" t="s">
        <v>281</v>
      </c>
      <c r="E37" s="18">
        <v>43084.208333333336</v>
      </c>
      <c r="F37" s="18">
        <v>43636.44097222222</v>
      </c>
      <c r="G37" s="14" t="s">
        <v>35</v>
      </c>
      <c r="H37" s="14" t="s">
        <v>2417</v>
      </c>
      <c r="I37" s="14" t="s">
        <v>2418</v>
      </c>
      <c r="J37" s="14" t="s">
        <v>2419</v>
      </c>
      <c r="K37" s="14" t="s">
        <v>2420</v>
      </c>
      <c r="L37" s="154" t="s">
        <v>2421</v>
      </c>
      <c r="M37" s="14" t="s">
        <v>2422</v>
      </c>
      <c r="N37" s="14" t="s">
        <v>2423</v>
      </c>
      <c r="O37" s="14" t="s">
        <v>2424</v>
      </c>
      <c r="P37" s="14" t="s">
        <v>2425</v>
      </c>
      <c r="Q37" s="14" t="s">
        <v>2426</v>
      </c>
      <c r="R37" s="14" t="s">
        <v>2427</v>
      </c>
      <c r="S37" s="24"/>
      <c r="T37" s="26" t="str">
        <f t="shared" si="14"/>
        <v>Diff. Decisions</v>
      </c>
      <c r="U37" s="38" t="str">
        <f t="shared" si="15"/>
        <v>Different Rationale</v>
      </c>
      <c r="V37" s="155" t="s">
        <v>524</v>
      </c>
      <c r="W37" s="27" t="s">
        <v>51</v>
      </c>
      <c r="X37" s="14" t="s">
        <v>72</v>
      </c>
      <c r="Y37" s="25">
        <v>2.0</v>
      </c>
      <c r="Z37" s="22" t="s">
        <v>50</v>
      </c>
      <c r="AA37" s="143" t="s">
        <v>591</v>
      </c>
      <c r="AB37" s="24"/>
      <c r="AC37" s="25">
        <v>3.0</v>
      </c>
      <c r="AD37" s="28" t="str">
        <f t="shared" si="16"/>
        <v>Emily's Protocol Word Doc</v>
      </c>
      <c r="AE37" s="37"/>
    </row>
    <row r="38" ht="138.0" hidden="1" customHeight="1">
      <c r="A38" s="153" t="s">
        <v>2428</v>
      </c>
      <c r="B38" s="14" t="s">
        <v>2429</v>
      </c>
      <c r="C38" s="14" t="s">
        <v>2430</v>
      </c>
      <c r="D38" s="30" t="s">
        <v>120</v>
      </c>
      <c r="E38" s="14" t="s">
        <v>62</v>
      </c>
      <c r="F38" s="18">
        <v>43270.45138888889</v>
      </c>
      <c r="G38" s="14" t="s">
        <v>35</v>
      </c>
      <c r="H38" s="14" t="s">
        <v>2431</v>
      </c>
      <c r="I38" s="14" t="s">
        <v>1051</v>
      </c>
      <c r="J38" s="14" t="s">
        <v>62</v>
      </c>
      <c r="K38" s="14" t="s">
        <v>2432</v>
      </c>
      <c r="L38" s="154" t="s">
        <v>2433</v>
      </c>
      <c r="M38" s="14" t="s">
        <v>2434</v>
      </c>
      <c r="N38" s="14" t="s">
        <v>2435</v>
      </c>
      <c r="O38" s="14" t="s">
        <v>2436</v>
      </c>
      <c r="P38" s="14" t="s">
        <v>2437</v>
      </c>
      <c r="Q38" s="14" t="s">
        <v>2438</v>
      </c>
      <c r="R38" s="14" t="s">
        <v>371</v>
      </c>
      <c r="S38" s="24"/>
      <c r="T38" s="26" t="str">
        <f t="shared" si="14"/>
        <v>Diff. Decisions</v>
      </c>
      <c r="U38" s="38" t="str">
        <f t="shared" si="15"/>
        <v>Different Rationale</v>
      </c>
      <c r="V38" s="155" t="s">
        <v>524</v>
      </c>
      <c r="W38" s="27" t="s">
        <v>51</v>
      </c>
      <c r="X38" s="14" t="s">
        <v>72</v>
      </c>
      <c r="Y38" s="25">
        <v>3.0</v>
      </c>
      <c r="Z38" s="22" t="s">
        <v>50</v>
      </c>
      <c r="AA38" s="143" t="s">
        <v>591</v>
      </c>
      <c r="AB38" s="24"/>
      <c r="AC38" s="25">
        <v>3.0</v>
      </c>
      <c r="AD38" s="28" t="str">
        <f t="shared" si="16"/>
        <v>Emily's Protocol Word Doc</v>
      </c>
      <c r="AE38" s="37"/>
    </row>
    <row r="39" ht="138.0" hidden="1" customHeight="1">
      <c r="A39" s="153" t="s">
        <v>2439</v>
      </c>
      <c r="B39" s="14" t="s">
        <v>2440</v>
      </c>
      <c r="C39" s="14" t="s">
        <v>2441</v>
      </c>
      <c r="D39" s="30" t="s">
        <v>148</v>
      </c>
      <c r="E39" s="18">
        <v>43298.166666666664</v>
      </c>
      <c r="F39" s="18">
        <v>43647.444444444445</v>
      </c>
      <c r="G39" s="14" t="s">
        <v>35</v>
      </c>
      <c r="H39" s="14" t="s">
        <v>2442</v>
      </c>
      <c r="I39" s="14" t="s">
        <v>2443</v>
      </c>
      <c r="J39" s="14" t="s">
        <v>2444</v>
      </c>
      <c r="K39" s="14" t="s">
        <v>2445</v>
      </c>
      <c r="L39" s="154" t="s">
        <v>2446</v>
      </c>
      <c r="M39" s="14" t="s">
        <v>2447</v>
      </c>
      <c r="N39" s="14" t="s">
        <v>2448</v>
      </c>
      <c r="O39" s="14" t="s">
        <v>2449</v>
      </c>
      <c r="P39" s="14" t="s">
        <v>2450</v>
      </c>
      <c r="Q39" s="14" t="s">
        <v>2451</v>
      </c>
      <c r="R39" s="14" t="s">
        <v>223</v>
      </c>
      <c r="S39" s="24"/>
      <c r="T39" s="26" t="str">
        <f t="shared" si="14"/>
        <v>Diff. Decisions</v>
      </c>
      <c r="U39" s="38" t="str">
        <f t="shared" si="15"/>
        <v>Different Rationale</v>
      </c>
      <c r="V39" s="155" t="s">
        <v>524</v>
      </c>
      <c r="W39" s="27" t="s">
        <v>51</v>
      </c>
      <c r="X39" s="14" t="s">
        <v>357</v>
      </c>
      <c r="Y39" s="25"/>
      <c r="Z39" s="22" t="s">
        <v>50</v>
      </c>
      <c r="AA39" s="143" t="s">
        <v>591</v>
      </c>
      <c r="AB39" s="24"/>
      <c r="AC39" s="25">
        <v>2.0</v>
      </c>
      <c r="AD39" s="28" t="str">
        <f t="shared" si="16"/>
        <v>Emily's Protocol Word Doc</v>
      </c>
      <c r="AE39" s="37"/>
    </row>
    <row r="40" ht="138.0" hidden="1" customHeight="1">
      <c r="A40" s="153" t="s">
        <v>2452</v>
      </c>
      <c r="B40" s="14" t="s">
        <v>2453</v>
      </c>
      <c r="C40" s="14" t="s">
        <v>2454</v>
      </c>
      <c r="D40" s="30" t="s">
        <v>148</v>
      </c>
      <c r="E40" s="18">
        <v>43404.166666666664</v>
      </c>
      <c r="F40" s="18">
        <v>43501.77569444444</v>
      </c>
      <c r="G40" s="14" t="s">
        <v>59</v>
      </c>
      <c r="H40" s="14" t="s">
        <v>2455</v>
      </c>
      <c r="I40" s="14" t="s">
        <v>2456</v>
      </c>
      <c r="J40" s="14" t="s">
        <v>2457</v>
      </c>
      <c r="K40" s="14" t="s">
        <v>2458</v>
      </c>
      <c r="L40" s="154" t="s">
        <v>2459</v>
      </c>
      <c r="M40" s="14" t="s">
        <v>2460</v>
      </c>
      <c r="N40" s="14" t="s">
        <v>2461</v>
      </c>
      <c r="O40" s="14" t="s">
        <v>2462</v>
      </c>
      <c r="P40" s="14" t="s">
        <v>2463</v>
      </c>
      <c r="Q40" s="14" t="s">
        <v>2464</v>
      </c>
      <c r="R40" s="14" t="s">
        <v>1894</v>
      </c>
      <c r="S40" s="24"/>
      <c r="T40" s="26" t="str">
        <f t="shared" si="14"/>
        <v>Diff. Decisions</v>
      </c>
      <c r="U40" s="38" t="str">
        <f t="shared" si="15"/>
        <v>Different Rationale</v>
      </c>
      <c r="V40" s="155" t="s">
        <v>524</v>
      </c>
      <c r="W40" s="27" t="s">
        <v>51</v>
      </c>
      <c r="X40" s="14" t="s">
        <v>52</v>
      </c>
      <c r="Y40" s="25">
        <v>3.0</v>
      </c>
      <c r="Z40" s="22" t="s">
        <v>50</v>
      </c>
      <c r="AA40" s="143" t="s">
        <v>591</v>
      </c>
      <c r="AB40" s="24"/>
      <c r="AC40" s="25">
        <v>4.0</v>
      </c>
      <c r="AD40" s="324" t="s">
        <v>3091</v>
      </c>
      <c r="AE40" s="37"/>
    </row>
    <row r="41" ht="138.0" hidden="1" customHeight="1">
      <c r="A41" s="153" t="s">
        <v>2465</v>
      </c>
      <c r="B41" s="14" t="s">
        <v>2466</v>
      </c>
      <c r="C41" s="14" t="s">
        <v>2467</v>
      </c>
      <c r="D41" s="30" t="s">
        <v>822</v>
      </c>
      <c r="E41" s="18" t="s">
        <v>62</v>
      </c>
      <c r="F41" s="18">
        <v>43467.74513888889</v>
      </c>
      <c r="G41" s="14" t="s">
        <v>62</v>
      </c>
      <c r="H41" s="14" t="s">
        <v>2468</v>
      </c>
      <c r="I41" s="14" t="s">
        <v>2469</v>
      </c>
      <c r="J41" s="14" t="s">
        <v>2470</v>
      </c>
      <c r="K41" s="14" t="s">
        <v>2471</v>
      </c>
      <c r="L41" s="154" t="s">
        <v>2472</v>
      </c>
      <c r="M41" s="14" t="s">
        <v>2469</v>
      </c>
      <c r="N41" s="14" t="s">
        <v>2473</v>
      </c>
      <c r="O41" s="14" t="s">
        <v>2474</v>
      </c>
      <c r="P41" s="14" t="s">
        <v>2475</v>
      </c>
      <c r="Q41" s="14" t="s">
        <v>2476</v>
      </c>
      <c r="R41" s="14" t="s">
        <v>552</v>
      </c>
      <c r="S41" s="24"/>
      <c r="T41" s="26" t="str">
        <f t="shared" si="14"/>
        <v>Diff. Decisions</v>
      </c>
      <c r="U41" s="38" t="str">
        <f t="shared" si="15"/>
        <v>Different Rationale</v>
      </c>
      <c r="V41" s="155" t="s">
        <v>524</v>
      </c>
      <c r="W41" s="27" t="s">
        <v>51</v>
      </c>
      <c r="X41" s="14" t="s">
        <v>72</v>
      </c>
      <c r="Y41" s="25">
        <v>4.0</v>
      </c>
      <c r="Z41" s="22" t="s">
        <v>50</v>
      </c>
      <c r="AA41" s="143" t="s">
        <v>591</v>
      </c>
      <c r="AB41" s="24"/>
      <c r="AC41" s="25">
        <v>3.0</v>
      </c>
      <c r="AD41" s="28"/>
      <c r="AE41" s="37"/>
    </row>
    <row r="42" ht="138.0" hidden="1" customHeight="1">
      <c r="A42" s="153" t="s">
        <v>2477</v>
      </c>
      <c r="B42" s="14" t="s">
        <v>2478</v>
      </c>
      <c r="C42" s="14" t="s">
        <v>2479</v>
      </c>
      <c r="D42" s="30" t="s">
        <v>1380</v>
      </c>
      <c r="E42" s="18">
        <v>43399.166666666664</v>
      </c>
      <c r="F42" s="18">
        <v>43399.90069444444</v>
      </c>
      <c r="G42" s="14" t="s">
        <v>59</v>
      </c>
      <c r="H42" s="14" t="s">
        <v>2480</v>
      </c>
      <c r="I42" s="14" t="s">
        <v>2481</v>
      </c>
      <c r="J42" s="14" t="s">
        <v>2482</v>
      </c>
      <c r="K42" s="14" t="s">
        <v>2483</v>
      </c>
      <c r="L42" s="154" t="s">
        <v>2484</v>
      </c>
      <c r="M42" s="14" t="s">
        <v>2485</v>
      </c>
      <c r="N42" s="14" t="s">
        <v>2486</v>
      </c>
      <c r="O42" s="14" t="s">
        <v>2487</v>
      </c>
      <c r="P42" s="14" t="s">
        <v>2488</v>
      </c>
      <c r="Q42" s="14" t="s">
        <v>2489</v>
      </c>
      <c r="R42" s="14" t="s">
        <v>86</v>
      </c>
      <c r="S42" s="24"/>
      <c r="T42" s="26" t="str">
        <f t="shared" si="14"/>
        <v>Diff. Decisions</v>
      </c>
      <c r="U42" s="38" t="str">
        <f t="shared" si="15"/>
        <v>Different Rationale</v>
      </c>
      <c r="V42" s="155" t="s">
        <v>524</v>
      </c>
      <c r="W42" s="27" t="s">
        <v>51</v>
      </c>
      <c r="X42" s="14" t="s">
        <v>72</v>
      </c>
      <c r="Y42" s="25">
        <v>3.0</v>
      </c>
      <c r="Z42" s="22" t="s">
        <v>50</v>
      </c>
      <c r="AA42" s="143" t="s">
        <v>591</v>
      </c>
      <c r="AB42" s="24"/>
      <c r="AC42" s="25">
        <v>3.0</v>
      </c>
      <c r="AD42" s="28" t="str">
        <f t="shared" ref="AD42:AD50" si="17">HYPERLINK("https://docs.google.com/document/d/1pSRoyrB8sXgVlZOkaxEcpRW3vl7yKjVe_ZJIhI7GlCg/edit","Emily's Protocol Word Doc")</f>
        <v>Emily's Protocol Word Doc</v>
      </c>
      <c r="AE42" s="37"/>
    </row>
    <row r="43" ht="138.0" hidden="1" customHeight="1">
      <c r="A43" s="153" t="s">
        <v>2490</v>
      </c>
      <c r="B43" s="14" t="s">
        <v>2491</v>
      </c>
      <c r="C43" s="14" t="s">
        <v>2492</v>
      </c>
      <c r="D43" s="30" t="s">
        <v>148</v>
      </c>
      <c r="E43" s="18">
        <v>43342.166666666664</v>
      </c>
      <c r="F43" s="18">
        <v>43623.79652777778</v>
      </c>
      <c r="G43" s="14" t="s">
        <v>59</v>
      </c>
      <c r="H43" s="14" t="s">
        <v>2493</v>
      </c>
      <c r="I43" s="14" t="s">
        <v>2494</v>
      </c>
      <c r="J43" s="14" t="s">
        <v>2495</v>
      </c>
      <c r="K43" s="14" t="s">
        <v>2496</v>
      </c>
      <c r="L43" s="154" t="s">
        <v>2497</v>
      </c>
      <c r="M43" s="14" t="s">
        <v>2498</v>
      </c>
      <c r="N43" s="14" t="s">
        <v>2499</v>
      </c>
      <c r="O43" s="14" t="s">
        <v>2500</v>
      </c>
      <c r="P43" s="14" t="s">
        <v>2501</v>
      </c>
      <c r="Q43" s="14" t="s">
        <v>2502</v>
      </c>
      <c r="R43" s="14" t="s">
        <v>1931</v>
      </c>
      <c r="S43" s="24"/>
      <c r="T43" s="26" t="str">
        <f t="shared" si="14"/>
        <v>Diff. Decisions</v>
      </c>
      <c r="U43" s="38" t="str">
        <f t="shared" si="15"/>
        <v>Different Rationale</v>
      </c>
      <c r="V43" s="155" t="s">
        <v>524</v>
      </c>
      <c r="W43" s="27" t="s">
        <v>51</v>
      </c>
      <c r="X43" s="14" t="s">
        <v>72</v>
      </c>
      <c r="Y43" s="25">
        <v>2.0</v>
      </c>
      <c r="Z43" s="22" t="s">
        <v>50</v>
      </c>
      <c r="AA43" s="143" t="s">
        <v>591</v>
      </c>
      <c r="AB43" s="24"/>
      <c r="AC43" s="25">
        <v>3.0</v>
      </c>
      <c r="AD43" s="28" t="str">
        <f t="shared" si="17"/>
        <v>Emily's Protocol Word Doc</v>
      </c>
      <c r="AE43" s="37"/>
    </row>
    <row r="44" ht="138.0" hidden="1" customHeight="1">
      <c r="A44" s="153" t="s">
        <v>2503</v>
      </c>
      <c r="B44" s="14" t="s">
        <v>2504</v>
      </c>
      <c r="C44" s="14" t="s">
        <v>2505</v>
      </c>
      <c r="D44" s="30" t="s">
        <v>1557</v>
      </c>
      <c r="E44" s="14" t="s">
        <v>62</v>
      </c>
      <c r="F44" s="18">
        <v>43668.45138888889</v>
      </c>
      <c r="G44" s="14" t="s">
        <v>35</v>
      </c>
      <c r="H44" s="14" t="s">
        <v>2506</v>
      </c>
      <c r="I44" s="14" t="s">
        <v>2507</v>
      </c>
      <c r="J44" s="14" t="s">
        <v>37</v>
      </c>
      <c r="K44" s="14" t="s">
        <v>2508</v>
      </c>
      <c r="L44" s="154" t="s">
        <v>2509</v>
      </c>
      <c r="M44" s="14" t="s">
        <v>2510</v>
      </c>
      <c r="N44" s="14" t="s">
        <v>2511</v>
      </c>
      <c r="O44" s="14" t="s">
        <v>2512</v>
      </c>
      <c r="P44" s="308" t="s">
        <v>3092</v>
      </c>
      <c r="Q44" s="14" t="s">
        <v>2514</v>
      </c>
      <c r="R44" s="14" t="s">
        <v>371</v>
      </c>
      <c r="S44" s="24"/>
      <c r="T44" s="26" t="str">
        <f t="shared" si="14"/>
        <v>Diff. Decisions</v>
      </c>
      <c r="U44" s="38" t="str">
        <f t="shared" si="15"/>
        <v>Different Rationale</v>
      </c>
      <c r="V44" s="155" t="s">
        <v>524</v>
      </c>
      <c r="W44" s="27" t="s">
        <v>51</v>
      </c>
      <c r="X44" s="14" t="s">
        <v>72</v>
      </c>
      <c r="Y44" s="25"/>
      <c r="Z44" s="22" t="s">
        <v>50</v>
      </c>
      <c r="AA44" s="143" t="s">
        <v>591</v>
      </c>
      <c r="AB44" s="24"/>
      <c r="AC44" s="25">
        <v>3.0</v>
      </c>
      <c r="AD44" s="28" t="str">
        <f t="shared" si="17"/>
        <v>Emily's Protocol Word Doc</v>
      </c>
      <c r="AE44" s="37"/>
    </row>
    <row r="45" ht="138.0" hidden="1" customHeight="1">
      <c r="A45" s="153" t="s">
        <v>2515</v>
      </c>
      <c r="B45" s="14" t="s">
        <v>2516</v>
      </c>
      <c r="C45" s="14" t="s">
        <v>2517</v>
      </c>
      <c r="D45" s="30" t="s">
        <v>148</v>
      </c>
      <c r="E45" s="18">
        <v>43567.166666666664</v>
      </c>
      <c r="F45" s="18">
        <v>43612.77916666667</v>
      </c>
      <c r="G45" s="14" t="s">
        <v>35</v>
      </c>
      <c r="H45" s="14" t="s">
        <v>2518</v>
      </c>
      <c r="I45" s="14" t="s">
        <v>2519</v>
      </c>
      <c r="J45" s="308" t="s">
        <v>3093</v>
      </c>
      <c r="K45" s="308" t="s">
        <v>3094</v>
      </c>
      <c r="L45" s="154" t="s">
        <v>2522</v>
      </c>
      <c r="M45" s="14" t="s">
        <v>2523</v>
      </c>
      <c r="N45" s="14" t="s">
        <v>2524</v>
      </c>
      <c r="O45" s="14" t="s">
        <v>2525</v>
      </c>
      <c r="P45" s="308" t="s">
        <v>3095</v>
      </c>
      <c r="Q45" s="14" t="s">
        <v>2527</v>
      </c>
      <c r="R45" s="14" t="s">
        <v>1326</v>
      </c>
      <c r="S45" s="24"/>
      <c r="T45" s="26" t="str">
        <f t="shared" si="14"/>
        <v>Diff. Decisions</v>
      </c>
      <c r="U45" s="38" t="str">
        <f t="shared" si="15"/>
        <v>Different Rationale</v>
      </c>
      <c r="V45" s="155" t="s">
        <v>524</v>
      </c>
      <c r="W45" s="27" t="s">
        <v>51</v>
      </c>
      <c r="X45" s="14" t="s">
        <v>72</v>
      </c>
      <c r="Y45" s="25">
        <v>3.0</v>
      </c>
      <c r="Z45" s="22" t="s">
        <v>50</v>
      </c>
      <c r="AA45" s="143" t="s">
        <v>591</v>
      </c>
      <c r="AB45" s="24"/>
      <c r="AC45" s="25">
        <v>3.0</v>
      </c>
      <c r="AD45" s="28" t="str">
        <f t="shared" si="17"/>
        <v>Emily's Protocol Word Doc</v>
      </c>
      <c r="AE45" s="37"/>
    </row>
    <row r="46" ht="138.0" hidden="1" customHeight="1">
      <c r="A46" s="153" t="s">
        <v>2528</v>
      </c>
      <c r="B46" s="14" t="s">
        <v>2529</v>
      </c>
      <c r="C46" s="14" t="s">
        <v>2530</v>
      </c>
      <c r="D46" s="30" t="s">
        <v>756</v>
      </c>
      <c r="E46" s="18">
        <v>43413.208333333336</v>
      </c>
      <c r="F46" s="18">
        <v>43636.43819444445</v>
      </c>
      <c r="G46" s="14" t="s">
        <v>35</v>
      </c>
      <c r="H46" s="14" t="s">
        <v>2531</v>
      </c>
      <c r="I46" s="14" t="s">
        <v>2532</v>
      </c>
      <c r="J46" s="14" t="s">
        <v>62</v>
      </c>
      <c r="K46" s="14" t="s">
        <v>2533</v>
      </c>
      <c r="L46" s="154" t="s">
        <v>2534</v>
      </c>
      <c r="M46" s="14" t="s">
        <v>2535</v>
      </c>
      <c r="N46" s="14" t="s">
        <v>2536</v>
      </c>
      <c r="O46" s="14" t="s">
        <v>2537</v>
      </c>
      <c r="P46" s="14" t="s">
        <v>2538</v>
      </c>
      <c r="Q46" s="14" t="s">
        <v>2539</v>
      </c>
      <c r="R46" s="14" t="s">
        <v>144</v>
      </c>
      <c r="S46" s="24"/>
      <c r="T46" s="26" t="str">
        <f t="shared" si="14"/>
        <v>Diff. Decisions</v>
      </c>
      <c r="U46" s="38" t="str">
        <f t="shared" si="15"/>
        <v>Different Rationale</v>
      </c>
      <c r="V46" s="155" t="s">
        <v>524</v>
      </c>
      <c r="W46" s="27" t="s">
        <v>51</v>
      </c>
      <c r="X46" s="14" t="s">
        <v>52</v>
      </c>
      <c r="Y46" s="25">
        <v>1.0</v>
      </c>
      <c r="Z46" s="22" t="s">
        <v>50</v>
      </c>
      <c r="AA46" s="143" t="s">
        <v>591</v>
      </c>
      <c r="AB46" s="24"/>
      <c r="AC46" s="25">
        <v>1.0</v>
      </c>
      <c r="AD46" s="28" t="str">
        <f t="shared" si="17"/>
        <v>Emily's Protocol Word Doc</v>
      </c>
      <c r="AE46" s="37"/>
    </row>
    <row r="47" ht="138.0" hidden="1" customHeight="1">
      <c r="A47" s="153" t="s">
        <v>2540</v>
      </c>
      <c r="B47" s="14" t="s">
        <v>2541</v>
      </c>
      <c r="C47" s="14" t="s">
        <v>2542</v>
      </c>
      <c r="D47" s="30" t="s">
        <v>1884</v>
      </c>
      <c r="E47" s="18">
        <v>43432.208333333336</v>
      </c>
      <c r="F47" s="18">
        <v>43432.78611111111</v>
      </c>
      <c r="G47" s="14" t="s">
        <v>59</v>
      </c>
      <c r="H47" s="14" t="s">
        <v>2543</v>
      </c>
      <c r="I47" s="14" t="s">
        <v>215</v>
      </c>
      <c r="J47" s="14" t="s">
        <v>62</v>
      </c>
      <c r="K47" s="14" t="s">
        <v>2544</v>
      </c>
      <c r="L47" s="154" t="s">
        <v>2545</v>
      </c>
      <c r="M47" s="14" t="s">
        <v>2546</v>
      </c>
      <c r="N47" s="14" t="s">
        <v>2547</v>
      </c>
      <c r="O47" s="14" t="s">
        <v>2548</v>
      </c>
      <c r="P47" s="14" t="s">
        <v>2549</v>
      </c>
      <c r="Q47" s="14" t="s">
        <v>2550</v>
      </c>
      <c r="R47" s="14" t="s">
        <v>144</v>
      </c>
      <c r="S47" s="24"/>
      <c r="T47" s="26" t="str">
        <f t="shared" si="14"/>
        <v>Diff. Decisions</v>
      </c>
      <c r="U47" s="38" t="str">
        <f t="shared" si="15"/>
        <v>Different Rationale</v>
      </c>
      <c r="V47" s="155" t="s">
        <v>524</v>
      </c>
      <c r="W47" s="27" t="s">
        <v>51</v>
      </c>
      <c r="X47" s="14" t="s">
        <v>72</v>
      </c>
      <c r="Y47" s="25">
        <v>1.0</v>
      </c>
      <c r="Z47" s="22" t="s">
        <v>50</v>
      </c>
      <c r="AA47" s="143" t="s">
        <v>591</v>
      </c>
      <c r="AB47" s="24"/>
      <c r="AC47" s="25">
        <v>1.0</v>
      </c>
      <c r="AD47" s="28" t="str">
        <f t="shared" si="17"/>
        <v>Emily's Protocol Word Doc</v>
      </c>
      <c r="AE47" s="37"/>
    </row>
    <row r="48" ht="138.0" hidden="1" customHeight="1">
      <c r="A48" s="153" t="s">
        <v>2551</v>
      </c>
      <c r="B48" s="14" t="s">
        <v>2552</v>
      </c>
      <c r="C48" s="14" t="s">
        <v>2553</v>
      </c>
      <c r="D48" s="30" t="s">
        <v>120</v>
      </c>
      <c r="E48" s="14" t="s">
        <v>62</v>
      </c>
      <c r="F48" s="18">
        <v>43409.59444444445</v>
      </c>
      <c r="G48" s="14" t="s">
        <v>62</v>
      </c>
      <c r="H48" s="14" t="s">
        <v>2554</v>
      </c>
      <c r="I48" s="14" t="s">
        <v>2555</v>
      </c>
      <c r="J48" s="14" t="s">
        <v>62</v>
      </c>
      <c r="K48" s="14" t="s">
        <v>2556</v>
      </c>
      <c r="L48" s="154" t="s">
        <v>2557</v>
      </c>
      <c r="M48" s="14" t="s">
        <v>2558</v>
      </c>
      <c r="N48" s="14" t="s">
        <v>2559</v>
      </c>
      <c r="O48" s="14" t="s">
        <v>2560</v>
      </c>
      <c r="P48" s="14" t="s">
        <v>2561</v>
      </c>
      <c r="Q48" s="14" t="s">
        <v>2562</v>
      </c>
      <c r="R48" s="14" t="s">
        <v>552</v>
      </c>
      <c r="S48" s="24"/>
      <c r="T48" s="26" t="str">
        <f t="shared" si="14"/>
        <v>Diff. Decisions</v>
      </c>
      <c r="U48" s="38" t="str">
        <f t="shared" si="15"/>
        <v>Different Rationale</v>
      </c>
      <c r="V48" s="155" t="s">
        <v>524</v>
      </c>
      <c r="W48" s="27" t="s">
        <v>51</v>
      </c>
      <c r="X48" s="14" t="s">
        <v>72</v>
      </c>
      <c r="Y48" s="25">
        <v>3.0</v>
      </c>
      <c r="Z48" s="22" t="s">
        <v>50</v>
      </c>
      <c r="AA48" s="143" t="s">
        <v>591</v>
      </c>
      <c r="AB48" s="24"/>
      <c r="AC48" s="25">
        <v>3.0</v>
      </c>
      <c r="AD48" s="28" t="str">
        <f t="shared" si="17"/>
        <v>Emily's Protocol Word Doc</v>
      </c>
      <c r="AE48" s="37"/>
    </row>
    <row r="49" ht="138.0" hidden="1" customHeight="1">
      <c r="A49" s="153" t="s">
        <v>2563</v>
      </c>
      <c r="B49" s="14" t="s">
        <v>2564</v>
      </c>
      <c r="C49" s="14" t="s">
        <v>527</v>
      </c>
      <c r="D49" s="30" t="s">
        <v>528</v>
      </c>
      <c r="E49" s="18">
        <v>43398.166666666664</v>
      </c>
      <c r="F49" s="18">
        <v>43398.77777777778</v>
      </c>
      <c r="G49" s="14" t="s">
        <v>59</v>
      </c>
      <c r="H49" s="14" t="s">
        <v>2565</v>
      </c>
      <c r="I49" s="14" t="s">
        <v>2566</v>
      </c>
      <c r="J49" s="14" t="s">
        <v>2567</v>
      </c>
      <c r="K49" s="14" t="s">
        <v>2568</v>
      </c>
      <c r="L49" s="154" t="s">
        <v>747</v>
      </c>
      <c r="M49" s="14" t="s">
        <v>2569</v>
      </c>
      <c r="N49" s="14" t="s">
        <v>2570</v>
      </c>
      <c r="O49" s="14" t="s">
        <v>2571</v>
      </c>
      <c r="P49" s="14" t="s">
        <v>2572</v>
      </c>
      <c r="Q49" s="14" t="s">
        <v>2573</v>
      </c>
      <c r="R49" s="14" t="s">
        <v>252</v>
      </c>
      <c r="S49" s="24"/>
      <c r="T49" s="26" t="str">
        <f t="shared" si="14"/>
        <v>Diff. Decisions</v>
      </c>
      <c r="U49" s="38" t="str">
        <f t="shared" si="15"/>
        <v>Different Rationale</v>
      </c>
      <c r="V49" s="155" t="s">
        <v>524</v>
      </c>
      <c r="W49" s="27" t="s">
        <v>51</v>
      </c>
      <c r="X49" s="14" t="s">
        <v>72</v>
      </c>
      <c r="Y49" s="25">
        <v>2.0</v>
      </c>
      <c r="Z49" s="22" t="s">
        <v>50</v>
      </c>
      <c r="AA49" s="143" t="s">
        <v>591</v>
      </c>
      <c r="AB49" s="24"/>
      <c r="AC49" s="25">
        <v>3.0</v>
      </c>
      <c r="AD49" s="28" t="str">
        <f t="shared" si="17"/>
        <v>Emily's Protocol Word Doc</v>
      </c>
      <c r="AE49" s="37"/>
    </row>
    <row r="50" ht="138.0" hidden="1" customHeight="1">
      <c r="A50" s="153" t="s">
        <v>2574</v>
      </c>
      <c r="B50" s="14" t="s">
        <v>2575</v>
      </c>
      <c r="C50" s="14" t="s">
        <v>1304</v>
      </c>
      <c r="D50" s="30" t="s">
        <v>120</v>
      </c>
      <c r="E50" s="18">
        <v>43511.208333333336</v>
      </c>
      <c r="F50" s="18">
        <v>43511.720138888886</v>
      </c>
      <c r="G50" s="14" t="s">
        <v>35</v>
      </c>
      <c r="H50" s="14" t="s">
        <v>2576</v>
      </c>
      <c r="I50" s="14" t="s">
        <v>1707</v>
      </c>
      <c r="J50" s="14" t="s">
        <v>62</v>
      </c>
      <c r="K50" s="14" t="s">
        <v>2577</v>
      </c>
      <c r="L50" s="154" t="s">
        <v>2578</v>
      </c>
      <c r="M50" s="14" t="s">
        <v>2579</v>
      </c>
      <c r="N50" s="14" t="s">
        <v>2580</v>
      </c>
      <c r="O50" s="14" t="s">
        <v>2581</v>
      </c>
      <c r="P50" s="14" t="s">
        <v>2582</v>
      </c>
      <c r="Q50" s="14" t="s">
        <v>2583</v>
      </c>
      <c r="R50" s="14" t="s">
        <v>86</v>
      </c>
      <c r="S50" s="24"/>
      <c r="T50" s="26" t="str">
        <f t="shared" si="14"/>
        <v>Diff. Decisions</v>
      </c>
      <c r="U50" s="38" t="str">
        <f t="shared" si="15"/>
        <v>Different Rationale</v>
      </c>
      <c r="V50" s="155" t="s">
        <v>524</v>
      </c>
      <c r="W50" s="27" t="s">
        <v>51</v>
      </c>
      <c r="X50" s="14" t="s">
        <v>72</v>
      </c>
      <c r="Y50" s="25">
        <v>3.0</v>
      </c>
      <c r="Z50" s="22" t="s">
        <v>50</v>
      </c>
      <c r="AA50" s="143" t="s">
        <v>591</v>
      </c>
      <c r="AB50" s="24"/>
      <c r="AC50" s="25">
        <v>3.0</v>
      </c>
      <c r="AD50" s="28" t="str">
        <f t="shared" si="17"/>
        <v>Emily's Protocol Word Doc</v>
      </c>
      <c r="AE50" s="37"/>
    </row>
    <row r="52" ht="138.0" hidden="1" customHeight="1">
      <c r="A52" s="153" t="s">
        <v>2597</v>
      </c>
      <c r="B52" s="14" t="s">
        <v>2598</v>
      </c>
      <c r="C52" s="14" t="s">
        <v>2599</v>
      </c>
      <c r="D52" s="30" t="s">
        <v>756</v>
      </c>
      <c r="E52" s="18">
        <v>43566.166666666664</v>
      </c>
      <c r="F52" s="18">
        <v>43566.55625</v>
      </c>
      <c r="G52" s="14" t="s">
        <v>35</v>
      </c>
      <c r="H52" s="14" t="s">
        <v>2600</v>
      </c>
      <c r="I52" s="14" t="s">
        <v>2601</v>
      </c>
      <c r="J52" s="14" t="s">
        <v>62</v>
      </c>
      <c r="K52" s="14" t="s">
        <v>2602</v>
      </c>
      <c r="L52" s="154" t="s">
        <v>2603</v>
      </c>
      <c r="M52" s="14" t="s">
        <v>2604</v>
      </c>
      <c r="N52" s="14" t="s">
        <v>2605</v>
      </c>
      <c r="O52" s="14" t="s">
        <v>2606</v>
      </c>
      <c r="P52" s="14" t="s">
        <v>2607</v>
      </c>
      <c r="Q52" s="14" t="s">
        <v>2608</v>
      </c>
      <c r="R52" s="14" t="s">
        <v>2609</v>
      </c>
      <c r="S52" s="24"/>
      <c r="T52" s="26" t="str">
        <f t="shared" ref="T52:T60" si="18">IFS(W52=AA52,"Same Decision", TRUE, "Diff. Decisions")</f>
        <v>Diff. Decisions</v>
      </c>
      <c r="U52" s="38" t="str">
        <f t="shared" ref="U52:U60" si="19">IFS(X52=AB52,"Same Rationale", TRUE, "Different Rationale")</f>
        <v>Different Rationale</v>
      </c>
      <c r="V52" s="155" t="s">
        <v>524</v>
      </c>
      <c r="W52" s="27" t="s">
        <v>51</v>
      </c>
      <c r="X52" s="14" t="s">
        <v>72</v>
      </c>
      <c r="Y52" s="25">
        <v>1.0</v>
      </c>
      <c r="Z52" s="22" t="s">
        <v>50</v>
      </c>
      <c r="AA52" s="143" t="s">
        <v>591</v>
      </c>
      <c r="AB52" s="24"/>
      <c r="AC52" s="25">
        <v>3.0</v>
      </c>
      <c r="AD52" s="28" t="str">
        <f>HYPERLINK("https://docs.google.com/document/d/1pSRoyrB8sXgVlZOkaxEcpRW3vl7yKjVe_ZJIhI7GlCg/edit","Emily's Protocol Word Doc")</f>
        <v>Emily's Protocol Word Doc</v>
      </c>
      <c r="AE52" s="37"/>
    </row>
    <row r="53" ht="138.0" hidden="1" customHeight="1">
      <c r="A53" s="13" t="s">
        <v>2610</v>
      </c>
      <c r="B53" s="14" t="s">
        <v>2611</v>
      </c>
      <c r="C53" s="15" t="s">
        <v>1037</v>
      </c>
      <c r="D53" s="16" t="s">
        <v>822</v>
      </c>
      <c r="E53" s="17">
        <v>41466.166666666664</v>
      </c>
      <c r="F53" s="17">
        <v>43614.572916666664</v>
      </c>
      <c r="G53" s="15" t="s">
        <v>808</v>
      </c>
      <c r="H53" s="15" t="s">
        <v>2612</v>
      </c>
      <c r="I53" s="15" t="s">
        <v>2613</v>
      </c>
      <c r="J53" s="15" t="s">
        <v>2614</v>
      </c>
      <c r="K53" s="15" t="s">
        <v>2615</v>
      </c>
      <c r="L53" s="159" t="s">
        <v>3096</v>
      </c>
      <c r="M53" s="15" t="s">
        <v>2617</v>
      </c>
      <c r="N53" s="15" t="s">
        <v>2618</v>
      </c>
      <c r="O53" s="15" t="s">
        <v>2619</v>
      </c>
      <c r="P53" s="15" t="s">
        <v>2620</v>
      </c>
      <c r="Q53" s="18" t="s">
        <v>2621</v>
      </c>
      <c r="R53" s="18" t="s">
        <v>2120</v>
      </c>
      <c r="S53" s="19" t="s">
        <v>47</v>
      </c>
      <c r="T53" s="26" t="str">
        <f t="shared" si="18"/>
        <v>Diff. Decisions</v>
      </c>
      <c r="U53" s="38" t="str">
        <f t="shared" si="19"/>
        <v>Same Rationale</v>
      </c>
      <c r="V53" s="22" t="s">
        <v>50</v>
      </c>
      <c r="W53" s="27" t="s">
        <v>51</v>
      </c>
      <c r="X53" s="24"/>
      <c r="Y53" s="25">
        <v>1.0</v>
      </c>
      <c r="Z53" s="26" t="s">
        <v>53</v>
      </c>
      <c r="AA53" s="143" t="s">
        <v>591</v>
      </c>
      <c r="AB53" s="24"/>
      <c r="AC53" s="25">
        <v>1.0</v>
      </c>
      <c r="AD53" s="28" t="str">
        <f t="shared" ref="AD53:AD60" si="20">HYPERLINK("https://docs.google.com/document/d/1vgJGancMRWOC5fpG_XZKlmvZ036cG_5jw0TJteY-90E/edit","Brian's Review Sheet")</f>
        <v>Brian's Review Sheet</v>
      </c>
      <c r="AE53" s="37"/>
    </row>
    <row r="54" ht="138.0" hidden="1" customHeight="1">
      <c r="A54" s="13" t="s">
        <v>2622</v>
      </c>
      <c r="B54" s="14" t="s">
        <v>2623</v>
      </c>
      <c r="C54" s="15" t="s">
        <v>2624</v>
      </c>
      <c r="D54" s="16" t="s">
        <v>120</v>
      </c>
      <c r="E54" s="17">
        <v>41577.166666666664</v>
      </c>
      <c r="F54" s="17">
        <v>42564.760416666664</v>
      </c>
      <c r="G54" s="15" t="s">
        <v>35</v>
      </c>
      <c r="H54" s="15" t="s">
        <v>2625</v>
      </c>
      <c r="I54" s="15" t="s">
        <v>2626</v>
      </c>
      <c r="J54" s="15" t="s">
        <v>2627</v>
      </c>
      <c r="K54" s="15" t="s">
        <v>2628</v>
      </c>
      <c r="L54" s="15" t="s">
        <v>2629</v>
      </c>
      <c r="M54" s="15" t="s">
        <v>2630</v>
      </c>
      <c r="N54" s="15" t="s">
        <v>2631</v>
      </c>
      <c r="O54" s="15" t="s">
        <v>2632</v>
      </c>
      <c r="P54" s="15" t="s">
        <v>2633</v>
      </c>
      <c r="Q54" s="18" t="s">
        <v>2634</v>
      </c>
      <c r="R54" s="18" t="s">
        <v>115</v>
      </c>
      <c r="S54" s="19" t="s">
        <v>47</v>
      </c>
      <c r="T54" s="26" t="str">
        <f t="shared" si="18"/>
        <v>Diff. Decisions</v>
      </c>
      <c r="U54" s="38" t="str">
        <f t="shared" si="19"/>
        <v>Same Rationale</v>
      </c>
      <c r="V54" s="22" t="s">
        <v>50</v>
      </c>
      <c r="W54" s="27" t="s">
        <v>51</v>
      </c>
      <c r="X54" s="24"/>
      <c r="Y54" s="25">
        <v>1.0</v>
      </c>
      <c r="Z54" s="26" t="s">
        <v>53</v>
      </c>
      <c r="AA54" s="143" t="s">
        <v>591</v>
      </c>
      <c r="AB54" s="24"/>
      <c r="AC54" s="25">
        <v>1.0</v>
      </c>
      <c r="AD54" s="28" t="str">
        <f t="shared" si="20"/>
        <v>Brian's Review Sheet</v>
      </c>
      <c r="AE54" s="37"/>
    </row>
    <row r="55" ht="138.0" hidden="1" customHeight="1">
      <c r="A55" s="13" t="s">
        <v>2635</v>
      </c>
      <c r="B55" s="14" t="s">
        <v>2636</v>
      </c>
      <c r="C55" s="15" t="s">
        <v>1474</v>
      </c>
      <c r="D55" s="16" t="s">
        <v>90</v>
      </c>
      <c r="E55" s="17">
        <v>41598.208333333336</v>
      </c>
      <c r="F55" s="17">
        <v>42564.79583333333</v>
      </c>
      <c r="G55" s="15" t="s">
        <v>35</v>
      </c>
      <c r="H55" s="15" t="s">
        <v>2637</v>
      </c>
      <c r="I55" s="15" t="s">
        <v>2638</v>
      </c>
      <c r="J55" s="15" t="s">
        <v>2639</v>
      </c>
      <c r="K55" s="15" t="s">
        <v>2640</v>
      </c>
      <c r="L55" s="15" t="s">
        <v>2641</v>
      </c>
      <c r="M55" s="15" t="s">
        <v>2642</v>
      </c>
      <c r="N55" s="15" t="s">
        <v>2643</v>
      </c>
      <c r="O55" s="15" t="s">
        <v>2644</v>
      </c>
      <c r="P55" s="15" t="s">
        <v>2645</v>
      </c>
      <c r="Q55" s="18" t="s">
        <v>2646</v>
      </c>
      <c r="R55" s="18" t="s">
        <v>46</v>
      </c>
      <c r="S55" s="19" t="s">
        <v>47</v>
      </c>
      <c r="T55" s="26" t="str">
        <f t="shared" si="18"/>
        <v>Diff. Decisions</v>
      </c>
      <c r="U55" s="38" t="str">
        <f t="shared" si="19"/>
        <v>Different Rationale</v>
      </c>
      <c r="V55" s="22" t="s">
        <v>50</v>
      </c>
      <c r="W55" s="27" t="s">
        <v>51</v>
      </c>
      <c r="X55" s="24" t="s">
        <v>69</v>
      </c>
      <c r="Y55" s="25"/>
      <c r="Z55" s="26" t="s">
        <v>53</v>
      </c>
      <c r="AA55" s="143" t="s">
        <v>591</v>
      </c>
      <c r="AB55" s="24"/>
      <c r="AC55" s="25">
        <v>1.0</v>
      </c>
      <c r="AD55" s="28" t="str">
        <f t="shared" si="20"/>
        <v>Brian's Review Sheet</v>
      </c>
      <c r="AE55" s="37"/>
    </row>
    <row r="56" ht="138.0" hidden="1" customHeight="1">
      <c r="A56" s="13" t="s">
        <v>2647</v>
      </c>
      <c r="B56" s="14" t="s">
        <v>2648</v>
      </c>
      <c r="C56" s="15" t="s">
        <v>2649</v>
      </c>
      <c r="D56" s="16" t="s">
        <v>2650</v>
      </c>
      <c r="E56" s="17">
        <v>41389.166666666664</v>
      </c>
      <c r="F56" s="17">
        <v>42564.7625</v>
      </c>
      <c r="G56" s="15" t="s">
        <v>35</v>
      </c>
      <c r="H56" s="15" t="s">
        <v>2651</v>
      </c>
      <c r="I56" s="15" t="s">
        <v>2652</v>
      </c>
      <c r="J56" s="15" t="s">
        <v>62</v>
      </c>
      <c r="K56" s="15" t="s">
        <v>2653</v>
      </c>
      <c r="L56" s="15" t="s">
        <v>2654</v>
      </c>
      <c r="M56" s="15" t="s">
        <v>2655</v>
      </c>
      <c r="N56" s="15" t="s">
        <v>2656</v>
      </c>
      <c r="O56" s="15" t="s">
        <v>2657</v>
      </c>
      <c r="P56" s="15" t="s">
        <v>2658</v>
      </c>
      <c r="Q56" s="18" t="s">
        <v>2659</v>
      </c>
      <c r="R56" s="18" t="s">
        <v>86</v>
      </c>
      <c r="S56" s="19" t="s">
        <v>47</v>
      </c>
      <c r="T56" s="26" t="str">
        <f t="shared" si="18"/>
        <v>Diff. Decisions</v>
      </c>
      <c r="U56" s="38" t="str">
        <f t="shared" si="19"/>
        <v>Different Rationale</v>
      </c>
      <c r="V56" s="22" t="s">
        <v>50</v>
      </c>
      <c r="W56" s="27" t="s">
        <v>51</v>
      </c>
      <c r="X56" s="24" t="s">
        <v>72</v>
      </c>
      <c r="Y56" s="25">
        <v>3.0</v>
      </c>
      <c r="Z56" s="26" t="s">
        <v>53</v>
      </c>
      <c r="AA56" s="143" t="s">
        <v>591</v>
      </c>
      <c r="AB56" s="24"/>
      <c r="AC56" s="25">
        <v>3.0</v>
      </c>
      <c r="AD56" s="28" t="str">
        <f t="shared" si="20"/>
        <v>Brian's Review Sheet</v>
      </c>
      <c r="AE56" s="37"/>
    </row>
    <row r="57" ht="138.0" hidden="1" customHeight="1">
      <c r="A57" s="13" t="s">
        <v>2660</v>
      </c>
      <c r="B57" s="14" t="s">
        <v>2661</v>
      </c>
      <c r="C57" s="15" t="s">
        <v>2662</v>
      </c>
      <c r="D57" s="16" t="s">
        <v>742</v>
      </c>
      <c r="E57" s="17">
        <v>41764.166666666664</v>
      </c>
      <c r="F57" s="17">
        <v>42752.92569444444</v>
      </c>
      <c r="G57" s="15" t="s">
        <v>35</v>
      </c>
      <c r="H57" s="15" t="s">
        <v>2663</v>
      </c>
      <c r="I57" s="15" t="s">
        <v>2664</v>
      </c>
      <c r="J57" s="15" t="s">
        <v>62</v>
      </c>
      <c r="K57" s="15" t="s">
        <v>2665</v>
      </c>
      <c r="L57" s="15" t="s">
        <v>2666</v>
      </c>
      <c r="M57" s="15" t="s">
        <v>2667</v>
      </c>
      <c r="N57" s="15" t="s">
        <v>2668</v>
      </c>
      <c r="O57" s="15" t="s">
        <v>2669</v>
      </c>
      <c r="P57" s="15" t="s">
        <v>2670</v>
      </c>
      <c r="Q57" s="18" t="s">
        <v>2671</v>
      </c>
      <c r="R57" s="18" t="s">
        <v>115</v>
      </c>
      <c r="S57" s="19" t="s">
        <v>47</v>
      </c>
      <c r="T57" s="26" t="str">
        <f t="shared" si="18"/>
        <v>Diff. Decisions</v>
      </c>
      <c r="U57" s="38" t="str">
        <f t="shared" si="19"/>
        <v>Different Rationale</v>
      </c>
      <c r="V57" s="22" t="s">
        <v>50</v>
      </c>
      <c r="W57" s="27" t="s">
        <v>51</v>
      </c>
      <c r="X57" s="24" t="s">
        <v>116</v>
      </c>
      <c r="Y57" s="25">
        <v>3.0</v>
      </c>
      <c r="Z57" s="26" t="s">
        <v>53</v>
      </c>
      <c r="AA57" s="143" t="s">
        <v>591</v>
      </c>
      <c r="AB57" s="24"/>
      <c r="AC57" s="25">
        <v>3.0</v>
      </c>
      <c r="AD57" s="28" t="str">
        <f t="shared" si="20"/>
        <v>Brian's Review Sheet</v>
      </c>
      <c r="AE57" s="37"/>
    </row>
    <row r="58" ht="138.0" hidden="1" customHeight="1">
      <c r="A58" s="13" t="s">
        <v>2672</v>
      </c>
      <c r="B58" s="14" t="s">
        <v>2673</v>
      </c>
      <c r="C58" s="15" t="s">
        <v>2674</v>
      </c>
      <c r="D58" s="16" t="s">
        <v>2675</v>
      </c>
      <c r="E58" s="17">
        <v>42011.208333333336</v>
      </c>
      <c r="F58" s="17">
        <v>43108.47222222222</v>
      </c>
      <c r="G58" s="15" t="s">
        <v>59</v>
      </c>
      <c r="H58" s="15" t="s">
        <v>2676</v>
      </c>
      <c r="I58" s="15" t="s">
        <v>2677</v>
      </c>
      <c r="J58" s="15" t="s">
        <v>2678</v>
      </c>
      <c r="K58" s="15" t="s">
        <v>2679</v>
      </c>
      <c r="L58" s="15" t="s">
        <v>2680</v>
      </c>
      <c r="M58" s="15" t="s">
        <v>2681</v>
      </c>
      <c r="N58" s="15" t="s">
        <v>2682</v>
      </c>
      <c r="O58" s="15" t="s">
        <v>2683</v>
      </c>
      <c r="P58" s="15" t="s">
        <v>2684</v>
      </c>
      <c r="Q58" s="18" t="s">
        <v>2685</v>
      </c>
      <c r="R58" s="18" t="s">
        <v>115</v>
      </c>
      <c r="S58" s="19" t="s">
        <v>47</v>
      </c>
      <c r="T58" s="26" t="str">
        <f t="shared" si="18"/>
        <v>Diff. Decisions</v>
      </c>
      <c r="U58" s="38" t="str">
        <f t="shared" si="19"/>
        <v>Different Rationale</v>
      </c>
      <c r="V58" s="22" t="s">
        <v>50</v>
      </c>
      <c r="W58" s="27" t="s">
        <v>51</v>
      </c>
      <c r="X58" s="24" t="s">
        <v>52</v>
      </c>
      <c r="Y58" s="25">
        <v>3.0</v>
      </c>
      <c r="Z58" s="26" t="s">
        <v>53</v>
      </c>
      <c r="AA58" s="143" t="s">
        <v>591</v>
      </c>
      <c r="AB58" s="24"/>
      <c r="AC58" s="25">
        <v>3.0</v>
      </c>
      <c r="AD58" s="28" t="str">
        <f t="shared" si="20"/>
        <v>Brian's Review Sheet</v>
      </c>
      <c r="AE58" s="37"/>
    </row>
    <row r="59" ht="138.0" hidden="1" customHeight="1">
      <c r="A59" s="13" t="s">
        <v>2686</v>
      </c>
      <c r="B59" s="14" t="s">
        <v>2687</v>
      </c>
      <c r="C59" s="15" t="s">
        <v>2688</v>
      </c>
      <c r="D59" s="16" t="s">
        <v>677</v>
      </c>
      <c r="E59" s="17">
        <v>42236.166666666664</v>
      </c>
      <c r="F59" s="17">
        <v>42879.634722222225</v>
      </c>
      <c r="G59" s="15" t="s">
        <v>35</v>
      </c>
      <c r="H59" s="15" t="s">
        <v>2689</v>
      </c>
      <c r="I59" s="15" t="s">
        <v>2690</v>
      </c>
      <c r="J59" s="15" t="s">
        <v>2691</v>
      </c>
      <c r="K59" s="15" t="s">
        <v>2692</v>
      </c>
      <c r="L59" s="15" t="s">
        <v>2693</v>
      </c>
      <c r="M59" s="15" t="s">
        <v>2694</v>
      </c>
      <c r="N59" s="15" t="s">
        <v>2695</v>
      </c>
      <c r="O59" s="15" t="s">
        <v>2696</v>
      </c>
      <c r="P59" s="15" t="s">
        <v>2697</v>
      </c>
      <c r="Q59" s="18" t="s">
        <v>2698</v>
      </c>
      <c r="R59" s="18" t="s">
        <v>2699</v>
      </c>
      <c r="S59" s="19" t="s">
        <v>47</v>
      </c>
      <c r="T59" s="26" t="str">
        <f t="shared" si="18"/>
        <v>Diff. Decisions</v>
      </c>
      <c r="U59" s="38" t="str">
        <f t="shared" si="19"/>
        <v>Different Rationale</v>
      </c>
      <c r="V59" s="22" t="s">
        <v>50</v>
      </c>
      <c r="W59" s="27" t="s">
        <v>51</v>
      </c>
      <c r="X59" s="24" t="s">
        <v>69</v>
      </c>
      <c r="Y59" s="25">
        <v>3.0</v>
      </c>
      <c r="Z59" s="26" t="s">
        <v>53</v>
      </c>
      <c r="AA59" s="143" t="s">
        <v>591</v>
      </c>
      <c r="AB59" s="24"/>
      <c r="AC59" s="25">
        <v>3.0</v>
      </c>
      <c r="AD59" s="28" t="str">
        <f t="shared" si="20"/>
        <v>Brian's Review Sheet</v>
      </c>
      <c r="AE59" s="37"/>
    </row>
    <row r="60" ht="138.0" hidden="1" customHeight="1">
      <c r="A60" s="13" t="s">
        <v>2700</v>
      </c>
      <c r="B60" s="14" t="s">
        <v>2701</v>
      </c>
      <c r="C60" s="15" t="s">
        <v>2702</v>
      </c>
      <c r="D60" s="16" t="s">
        <v>201</v>
      </c>
      <c r="E60" s="15" t="s">
        <v>62</v>
      </c>
      <c r="F60" s="17">
        <v>42436.7625</v>
      </c>
      <c r="G60" s="15" t="s">
        <v>62</v>
      </c>
      <c r="H60" s="15" t="s">
        <v>2703</v>
      </c>
      <c r="I60" s="15" t="s">
        <v>2704</v>
      </c>
      <c r="J60" s="15" t="s">
        <v>2705</v>
      </c>
      <c r="K60" s="15" t="s">
        <v>2706</v>
      </c>
      <c r="L60" s="15" t="s">
        <v>2707</v>
      </c>
      <c r="M60" s="15" t="s">
        <v>2708</v>
      </c>
      <c r="N60" s="15" t="s">
        <v>2709</v>
      </c>
      <c r="O60" s="15" t="s">
        <v>2710</v>
      </c>
      <c r="P60" s="15" t="s">
        <v>2711</v>
      </c>
      <c r="Q60" s="18" t="s">
        <v>2712</v>
      </c>
      <c r="R60" s="18" t="s">
        <v>497</v>
      </c>
      <c r="S60" s="19" t="s">
        <v>47</v>
      </c>
      <c r="T60" s="26" t="str">
        <f t="shared" si="18"/>
        <v>Diff. Decisions</v>
      </c>
      <c r="U60" s="38" t="str">
        <f t="shared" si="19"/>
        <v>Different Rationale</v>
      </c>
      <c r="V60" s="22" t="s">
        <v>50</v>
      </c>
      <c r="W60" s="27" t="s">
        <v>51</v>
      </c>
      <c r="X60" s="24" t="s">
        <v>69</v>
      </c>
      <c r="Y60" s="25">
        <v>1.0</v>
      </c>
      <c r="Z60" s="26" t="s">
        <v>53</v>
      </c>
      <c r="AA60" s="143" t="s">
        <v>591</v>
      </c>
      <c r="AB60" s="24"/>
      <c r="AC60" s="25">
        <v>1.0</v>
      </c>
      <c r="AD60" s="28" t="str">
        <f t="shared" si="20"/>
        <v>Brian's Review Sheet</v>
      </c>
      <c r="AE60" s="37"/>
    </row>
    <row r="62" ht="138.0" hidden="1" customHeight="1">
      <c r="A62" s="13" t="s">
        <v>2726</v>
      </c>
      <c r="B62" s="14" t="s">
        <v>2727</v>
      </c>
      <c r="C62" s="15" t="s">
        <v>2728</v>
      </c>
      <c r="D62" s="16" t="s">
        <v>160</v>
      </c>
      <c r="E62" s="17">
        <v>42465.166666666664</v>
      </c>
      <c r="F62" s="17">
        <v>42804.686111111114</v>
      </c>
      <c r="G62" s="15" t="s">
        <v>35</v>
      </c>
      <c r="H62" s="15" t="s">
        <v>2729</v>
      </c>
      <c r="I62" s="15" t="s">
        <v>2730</v>
      </c>
      <c r="J62" s="15" t="s">
        <v>2731</v>
      </c>
      <c r="K62" s="15" t="s">
        <v>2732</v>
      </c>
      <c r="L62" s="15" t="s">
        <v>2733</v>
      </c>
      <c r="M62" s="15" t="s">
        <v>2734</v>
      </c>
      <c r="N62" s="15" t="s">
        <v>2735</v>
      </c>
      <c r="O62" s="15" t="s">
        <v>2736</v>
      </c>
      <c r="P62" s="159" t="s">
        <v>3097</v>
      </c>
      <c r="Q62" s="18" t="s">
        <v>2738</v>
      </c>
      <c r="R62" s="18" t="s">
        <v>2739</v>
      </c>
      <c r="S62" s="19" t="s">
        <v>47</v>
      </c>
      <c r="T62" s="26" t="str">
        <f t="shared" ref="T62:T63" si="21">IFS(W62=AA62,"Same Decision", TRUE, "Diff. Decisions")</f>
        <v>Diff. Decisions</v>
      </c>
      <c r="U62" s="38" t="str">
        <f t="shared" ref="U62:U63" si="22">IFS(X62=AB62,"Same Rationale", TRUE, "Different Rationale")</f>
        <v>Different Rationale</v>
      </c>
      <c r="V62" s="22" t="s">
        <v>50</v>
      </c>
      <c r="W62" s="27" t="s">
        <v>51</v>
      </c>
      <c r="X62" s="24" t="s">
        <v>69</v>
      </c>
      <c r="Y62" s="25"/>
      <c r="Z62" s="26" t="s">
        <v>53</v>
      </c>
      <c r="AA62" s="143" t="s">
        <v>591</v>
      </c>
      <c r="AB62" s="24"/>
      <c r="AC62" s="25">
        <v>3.0</v>
      </c>
      <c r="AD62" s="28" t="str">
        <f t="shared" ref="AD62:AD63" si="23">HYPERLINK("https://docs.google.com/document/d/1vgJGancMRWOC5fpG_XZKlmvZ036cG_5jw0TJteY-90E/edit","Brian's Review Sheet")</f>
        <v>Brian's Review Sheet</v>
      </c>
      <c r="AE62" s="37"/>
    </row>
    <row r="63" ht="138.0" hidden="1" customHeight="1">
      <c r="A63" s="13" t="s">
        <v>2740</v>
      </c>
      <c r="B63" s="14" t="s">
        <v>2741</v>
      </c>
      <c r="C63" s="15" t="s">
        <v>2742</v>
      </c>
      <c r="D63" s="16" t="s">
        <v>742</v>
      </c>
      <c r="E63" s="17">
        <v>42613.166666666664</v>
      </c>
      <c r="F63" s="17">
        <v>42860.805555555555</v>
      </c>
      <c r="G63" s="15" t="s">
        <v>59</v>
      </c>
      <c r="H63" s="15" t="s">
        <v>2743</v>
      </c>
      <c r="I63" s="15" t="s">
        <v>2744</v>
      </c>
      <c r="J63" s="15" t="s">
        <v>2745</v>
      </c>
      <c r="K63" s="15" t="s">
        <v>2746</v>
      </c>
      <c r="L63" s="15" t="s">
        <v>2747</v>
      </c>
      <c r="M63" s="15" t="s">
        <v>2748</v>
      </c>
      <c r="N63" s="15" t="s">
        <v>2749</v>
      </c>
      <c r="O63" s="15" t="s">
        <v>2750</v>
      </c>
      <c r="P63" s="159" t="s">
        <v>3098</v>
      </c>
      <c r="Q63" s="18" t="s">
        <v>2752</v>
      </c>
      <c r="R63" s="18" t="s">
        <v>1894</v>
      </c>
      <c r="S63" s="19" t="s">
        <v>47</v>
      </c>
      <c r="T63" s="26" t="str">
        <f t="shared" si="21"/>
        <v>Diff. Decisions</v>
      </c>
      <c r="U63" s="38" t="str">
        <f t="shared" si="22"/>
        <v>Different Rationale</v>
      </c>
      <c r="V63" s="22" t="s">
        <v>50</v>
      </c>
      <c r="W63" s="27" t="s">
        <v>51</v>
      </c>
      <c r="X63" s="24" t="s">
        <v>69</v>
      </c>
      <c r="Y63" s="25">
        <v>3.0</v>
      </c>
      <c r="Z63" s="26" t="s">
        <v>53</v>
      </c>
      <c r="AA63" s="143" t="s">
        <v>591</v>
      </c>
      <c r="AB63" s="24"/>
      <c r="AC63" s="25">
        <v>3.0</v>
      </c>
      <c r="AD63" s="28" t="str">
        <f t="shared" si="23"/>
        <v>Brian's Review Sheet</v>
      </c>
      <c r="AE63" s="37"/>
    </row>
    <row r="64" ht="114.75" hidden="1" customHeight="1">
      <c r="A64" s="162" t="s">
        <v>2753</v>
      </c>
      <c r="B64" s="163" t="s">
        <v>2754</v>
      </c>
      <c r="C64" s="163" t="s">
        <v>2755</v>
      </c>
      <c r="D64" s="164" t="s">
        <v>597</v>
      </c>
      <c r="E64" s="165">
        <v>43158.208333333336</v>
      </c>
      <c r="F64" s="165">
        <v>43158.77361111111</v>
      </c>
      <c r="G64" s="166" t="s">
        <v>59</v>
      </c>
      <c r="H64" s="166" t="s">
        <v>2756</v>
      </c>
      <c r="I64" s="166" t="s">
        <v>2757</v>
      </c>
      <c r="J64" s="166" t="s">
        <v>62</v>
      </c>
      <c r="K64" s="166" t="s">
        <v>2758</v>
      </c>
      <c r="L64" s="167" t="s">
        <v>2759</v>
      </c>
      <c r="M64" s="166" t="s">
        <v>2760</v>
      </c>
      <c r="N64" s="166" t="s">
        <v>2761</v>
      </c>
      <c r="O64" s="166" t="s">
        <v>2762</v>
      </c>
      <c r="P64" s="166" t="s">
        <v>2763</v>
      </c>
      <c r="Q64" s="168"/>
      <c r="R64" s="168"/>
      <c r="S64" s="49" t="s">
        <v>47</v>
      </c>
      <c r="T64" s="169" t="s">
        <v>536</v>
      </c>
      <c r="U64" s="170" t="s">
        <v>49</v>
      </c>
      <c r="V64" s="169" t="s">
        <v>53</v>
      </c>
      <c r="W64" s="171" t="s">
        <v>51</v>
      </c>
      <c r="X64" s="172" t="s">
        <v>69</v>
      </c>
      <c r="Y64" s="25">
        <v>3.0</v>
      </c>
      <c r="Z64" s="169" t="s">
        <v>50</v>
      </c>
      <c r="AA64" s="171" t="s">
        <v>591</v>
      </c>
      <c r="AB64" s="173" t="s">
        <v>2764</v>
      </c>
      <c r="AC64" s="25">
        <v>3.0</v>
      </c>
      <c r="AD64" s="174" t="s">
        <v>437</v>
      </c>
      <c r="AE64" s="325"/>
    </row>
    <row r="65" ht="114.75" hidden="1" customHeight="1">
      <c r="A65" s="162" t="s">
        <v>2766</v>
      </c>
      <c r="B65" s="163" t="s">
        <v>2767</v>
      </c>
      <c r="C65" s="163" t="s">
        <v>2768</v>
      </c>
      <c r="D65" s="164" t="s">
        <v>597</v>
      </c>
      <c r="E65" s="163" t="s">
        <v>62</v>
      </c>
      <c r="F65" s="165">
        <v>43124.5625</v>
      </c>
      <c r="G65" s="166" t="s">
        <v>62</v>
      </c>
      <c r="H65" s="326" t="s">
        <v>3099</v>
      </c>
      <c r="I65" s="166" t="s">
        <v>2770</v>
      </c>
      <c r="J65" s="166" t="s">
        <v>62</v>
      </c>
      <c r="K65" s="166" t="s">
        <v>2771</v>
      </c>
      <c r="L65" s="167" t="s">
        <v>2772</v>
      </c>
      <c r="M65" s="166" t="s">
        <v>2773</v>
      </c>
      <c r="N65" s="166" t="s">
        <v>2774</v>
      </c>
      <c r="O65" s="166" t="s">
        <v>2775</v>
      </c>
      <c r="P65" s="166" t="s">
        <v>2776</v>
      </c>
      <c r="Q65" s="168"/>
      <c r="R65" s="168"/>
      <c r="S65" s="49" t="s">
        <v>47</v>
      </c>
      <c r="T65" s="169" t="s">
        <v>536</v>
      </c>
      <c r="U65" s="170" t="s">
        <v>49</v>
      </c>
      <c r="V65" s="169" t="s">
        <v>53</v>
      </c>
      <c r="W65" s="171" t="s">
        <v>51</v>
      </c>
      <c r="X65" s="172" t="s">
        <v>357</v>
      </c>
      <c r="Y65" s="25">
        <v>3.0</v>
      </c>
      <c r="Z65" s="169" t="s">
        <v>50</v>
      </c>
      <c r="AA65" s="171" t="s">
        <v>591</v>
      </c>
      <c r="AB65" s="173" t="s">
        <v>2777</v>
      </c>
      <c r="AC65" s="25">
        <v>3.0</v>
      </c>
      <c r="AD65" s="174" t="s">
        <v>437</v>
      </c>
      <c r="AE65" s="325"/>
    </row>
    <row r="66" ht="114.75" hidden="1" customHeight="1">
      <c r="A66" s="162" t="s">
        <v>2779</v>
      </c>
      <c r="B66" s="172" t="s">
        <v>2780</v>
      </c>
      <c r="C66" s="172" t="s">
        <v>89</v>
      </c>
      <c r="D66" s="176" t="s">
        <v>90</v>
      </c>
      <c r="E66" s="177">
        <v>42787.208333333336</v>
      </c>
      <c r="F66" s="177">
        <v>43271.7375</v>
      </c>
      <c r="G66" s="166" t="s">
        <v>35</v>
      </c>
      <c r="H66" s="166" t="s">
        <v>2781</v>
      </c>
      <c r="I66" s="166" t="s">
        <v>215</v>
      </c>
      <c r="J66" s="166" t="s">
        <v>2782</v>
      </c>
      <c r="K66" s="166" t="s">
        <v>2783</v>
      </c>
      <c r="L66" s="167" t="s">
        <v>2784</v>
      </c>
      <c r="M66" s="166" t="s">
        <v>2785</v>
      </c>
      <c r="N66" s="166" t="s">
        <v>2786</v>
      </c>
      <c r="O66" s="166" t="s">
        <v>2787</v>
      </c>
      <c r="P66" s="166" t="s">
        <v>2788</v>
      </c>
      <c r="Q66" s="168"/>
      <c r="R66" s="168"/>
      <c r="S66" s="49" t="s">
        <v>47</v>
      </c>
      <c r="T66" s="169" t="s">
        <v>536</v>
      </c>
      <c r="U66" s="170" t="s">
        <v>49</v>
      </c>
      <c r="V66" s="169" t="s">
        <v>50</v>
      </c>
      <c r="W66" s="171" t="s">
        <v>51</v>
      </c>
      <c r="X66" s="172" t="s">
        <v>72</v>
      </c>
      <c r="Y66" s="25">
        <v>3.0</v>
      </c>
      <c r="Z66" s="169" t="s">
        <v>53</v>
      </c>
      <c r="AA66" s="171" t="s">
        <v>591</v>
      </c>
      <c r="AB66" s="178"/>
      <c r="AC66" s="25">
        <v>3.0</v>
      </c>
      <c r="AD66" s="174" t="s">
        <v>462</v>
      </c>
      <c r="AE66" s="325"/>
    </row>
    <row r="67" ht="138.0" hidden="1" customHeight="1">
      <c r="A67" s="13" t="s">
        <v>2790</v>
      </c>
      <c r="B67" s="14" t="s">
        <v>2791</v>
      </c>
      <c r="C67" s="15" t="s">
        <v>2792</v>
      </c>
      <c r="D67" s="16" t="s">
        <v>120</v>
      </c>
      <c r="E67" s="158">
        <v>41611.208333333336</v>
      </c>
      <c r="F67" s="158">
        <v>42564.76875</v>
      </c>
      <c r="G67" s="15" t="s">
        <v>35</v>
      </c>
      <c r="H67" s="15" t="s">
        <v>2793</v>
      </c>
      <c r="I67" s="15" t="s">
        <v>2794</v>
      </c>
      <c r="J67" s="15" t="s">
        <v>2795</v>
      </c>
      <c r="K67" s="15" t="s">
        <v>2796</v>
      </c>
      <c r="L67" s="15" t="s">
        <v>2797</v>
      </c>
      <c r="M67" s="15" t="s">
        <v>2798</v>
      </c>
      <c r="N67" s="15" t="s">
        <v>2799</v>
      </c>
      <c r="O67" s="15" t="s">
        <v>2800</v>
      </c>
      <c r="P67" s="15" t="s">
        <v>2801</v>
      </c>
      <c r="Q67" s="14" t="s">
        <v>2802</v>
      </c>
      <c r="R67" s="14" t="s">
        <v>2018</v>
      </c>
      <c r="S67" s="19" t="s">
        <v>47</v>
      </c>
      <c r="T67" s="26" t="str">
        <f t="shared" ref="T67:T77" si="24">IFS(W67=AA67,"Same Decision", TRUE, "Diff. Decisions")</f>
        <v>Diff. Decisions</v>
      </c>
      <c r="U67" s="38" t="str">
        <f t="shared" ref="U67:U77" si="25">IFS(X67=AB67,"Same Rationale", TRUE, "Different Rationale")</f>
        <v>Same Rationale</v>
      </c>
      <c r="V67" s="22" t="s">
        <v>50</v>
      </c>
      <c r="W67" s="147" t="s">
        <v>804</v>
      </c>
      <c r="X67" s="24"/>
      <c r="Y67" s="25">
        <v>3.0</v>
      </c>
      <c r="Z67" s="26" t="s">
        <v>53</v>
      </c>
      <c r="AA67" s="143" t="s">
        <v>591</v>
      </c>
      <c r="AB67" s="24"/>
      <c r="AC67" s="25">
        <v>3.0</v>
      </c>
      <c r="AD67" s="28" t="str">
        <f t="shared" ref="AD67:AD72" si="26">HYPERLINK("https://docs.google.com/document/d/1vgJGancMRWOC5fpG_XZKlmvZ036cG_5jw0TJteY-90E/edit","Brian's Review Sheet")</f>
        <v>Brian's Review Sheet</v>
      </c>
      <c r="AE67" s="37"/>
    </row>
    <row r="68" ht="138.0" hidden="1" customHeight="1">
      <c r="A68" s="13" t="s">
        <v>2803</v>
      </c>
      <c r="B68" s="14" t="s">
        <v>2804</v>
      </c>
      <c r="C68" s="15" t="s">
        <v>2805</v>
      </c>
      <c r="D68" s="16" t="s">
        <v>2675</v>
      </c>
      <c r="E68" s="17">
        <v>41655.208333333336</v>
      </c>
      <c r="F68" s="17">
        <v>42752.47222222222</v>
      </c>
      <c r="G68" s="15" t="s">
        <v>59</v>
      </c>
      <c r="H68" s="15" t="s">
        <v>2806</v>
      </c>
      <c r="I68" s="15" t="s">
        <v>2807</v>
      </c>
      <c r="J68" s="15" t="s">
        <v>2808</v>
      </c>
      <c r="K68" s="15" t="s">
        <v>2809</v>
      </c>
      <c r="L68" s="15" t="s">
        <v>2810</v>
      </c>
      <c r="M68" s="15" t="s">
        <v>2811</v>
      </c>
      <c r="N68" s="15" t="s">
        <v>2812</v>
      </c>
      <c r="O68" s="15" t="s">
        <v>2813</v>
      </c>
      <c r="P68" s="15" t="s">
        <v>2814</v>
      </c>
      <c r="Q68" s="18" t="s">
        <v>2815</v>
      </c>
      <c r="R68" s="18" t="s">
        <v>2816</v>
      </c>
      <c r="S68" s="19" t="s">
        <v>47</v>
      </c>
      <c r="T68" s="26" t="str">
        <f t="shared" si="24"/>
        <v>Diff. Decisions</v>
      </c>
      <c r="U68" s="38" t="str">
        <f t="shared" si="25"/>
        <v>Same Rationale</v>
      </c>
      <c r="V68" s="22" t="s">
        <v>50</v>
      </c>
      <c r="W68" s="147" t="s">
        <v>804</v>
      </c>
      <c r="X68" s="24"/>
      <c r="Y68" s="25">
        <v>1.0</v>
      </c>
      <c r="Z68" s="26" t="s">
        <v>53</v>
      </c>
      <c r="AA68" s="143" t="s">
        <v>591</v>
      </c>
      <c r="AB68" s="24"/>
      <c r="AC68" s="25">
        <v>1.0</v>
      </c>
      <c r="AD68" s="28" t="str">
        <f t="shared" si="26"/>
        <v>Brian's Review Sheet</v>
      </c>
      <c r="AE68" s="37"/>
    </row>
    <row r="69" ht="138.0" hidden="1" customHeight="1">
      <c r="A69" s="13" t="s">
        <v>2817</v>
      </c>
      <c r="B69" s="14" t="s">
        <v>2818</v>
      </c>
      <c r="C69" s="15" t="s">
        <v>2819</v>
      </c>
      <c r="D69" s="16" t="s">
        <v>120</v>
      </c>
      <c r="E69" s="17">
        <v>41789.166666666664</v>
      </c>
      <c r="F69" s="17">
        <v>42135.586805555555</v>
      </c>
      <c r="G69" s="15" t="s">
        <v>35</v>
      </c>
      <c r="H69" s="15" t="s">
        <v>2820</v>
      </c>
      <c r="I69" s="15" t="s">
        <v>2821</v>
      </c>
      <c r="J69" s="15" t="s">
        <v>2822</v>
      </c>
      <c r="K69" s="15" t="s">
        <v>2823</v>
      </c>
      <c r="L69" s="15" t="s">
        <v>2824</v>
      </c>
      <c r="M69" s="15" t="s">
        <v>2825</v>
      </c>
      <c r="N69" s="15" t="s">
        <v>2826</v>
      </c>
      <c r="O69" s="15" t="s">
        <v>2827</v>
      </c>
      <c r="P69" s="15" t="s">
        <v>2828</v>
      </c>
      <c r="Q69" s="18" t="s">
        <v>2829</v>
      </c>
      <c r="R69" s="18" t="s">
        <v>2120</v>
      </c>
      <c r="S69" s="19" t="s">
        <v>47</v>
      </c>
      <c r="T69" s="26" t="str">
        <f t="shared" si="24"/>
        <v>Diff. Decisions</v>
      </c>
      <c r="U69" s="38" t="str">
        <f t="shared" si="25"/>
        <v>Same Rationale</v>
      </c>
      <c r="V69" s="22" t="s">
        <v>50</v>
      </c>
      <c r="W69" s="147" t="s">
        <v>804</v>
      </c>
      <c r="X69" s="24"/>
      <c r="Y69" s="25">
        <v>4.0</v>
      </c>
      <c r="Z69" s="26" t="s">
        <v>53</v>
      </c>
      <c r="AA69" s="143" t="s">
        <v>591</v>
      </c>
      <c r="AB69" s="24"/>
      <c r="AC69" s="25">
        <v>3.0</v>
      </c>
      <c r="AD69" s="28" t="str">
        <f t="shared" si="26"/>
        <v>Brian's Review Sheet</v>
      </c>
      <c r="AE69" s="37"/>
    </row>
    <row r="70" ht="138.0" hidden="1" customHeight="1">
      <c r="A70" s="13" t="s">
        <v>2830</v>
      </c>
      <c r="B70" s="14" t="s">
        <v>2831</v>
      </c>
      <c r="C70" s="15" t="s">
        <v>2832</v>
      </c>
      <c r="D70" s="16" t="s">
        <v>120</v>
      </c>
      <c r="E70" s="17">
        <v>41678.208333333336</v>
      </c>
      <c r="F70" s="17">
        <v>42564.77361111111</v>
      </c>
      <c r="G70" s="15" t="s">
        <v>35</v>
      </c>
      <c r="H70" s="15" t="s">
        <v>2833</v>
      </c>
      <c r="I70" s="15" t="s">
        <v>2834</v>
      </c>
      <c r="J70" s="15" t="s">
        <v>62</v>
      </c>
      <c r="K70" s="15" t="s">
        <v>2835</v>
      </c>
      <c r="L70" s="15" t="s">
        <v>2836</v>
      </c>
      <c r="M70" s="15" t="s">
        <v>2837</v>
      </c>
      <c r="N70" s="15" t="s">
        <v>2838</v>
      </c>
      <c r="O70" s="15" t="s">
        <v>2839</v>
      </c>
      <c r="P70" s="159" t="s">
        <v>3100</v>
      </c>
      <c r="Q70" s="18" t="s">
        <v>2841</v>
      </c>
      <c r="R70" s="18" t="s">
        <v>115</v>
      </c>
      <c r="S70" s="19" t="s">
        <v>47</v>
      </c>
      <c r="T70" s="26" t="str">
        <f t="shared" si="24"/>
        <v>Diff. Decisions</v>
      </c>
      <c r="U70" s="38" t="str">
        <f t="shared" si="25"/>
        <v>Same Rationale</v>
      </c>
      <c r="V70" s="22" t="s">
        <v>50</v>
      </c>
      <c r="W70" s="147" t="s">
        <v>804</v>
      </c>
      <c r="X70" s="24"/>
      <c r="Y70" s="25">
        <v>3.0</v>
      </c>
      <c r="Z70" s="26" t="s">
        <v>53</v>
      </c>
      <c r="AA70" s="143" t="s">
        <v>591</v>
      </c>
      <c r="AB70" s="24"/>
      <c r="AC70" s="25">
        <v>3.0</v>
      </c>
      <c r="AD70" s="28" t="str">
        <f t="shared" si="26"/>
        <v>Brian's Review Sheet</v>
      </c>
      <c r="AE70" s="37"/>
    </row>
    <row r="71" ht="138.0" hidden="1" customHeight="1">
      <c r="A71" s="13" t="s">
        <v>2842</v>
      </c>
      <c r="B71" s="14" t="s">
        <v>2843</v>
      </c>
      <c r="C71" s="15" t="s">
        <v>2844</v>
      </c>
      <c r="D71" s="16" t="s">
        <v>597</v>
      </c>
      <c r="E71" s="17">
        <v>41849.166666666664</v>
      </c>
      <c r="F71" s="17">
        <v>42946.430555555555</v>
      </c>
      <c r="G71" s="15" t="s">
        <v>59</v>
      </c>
      <c r="H71" s="15" t="s">
        <v>2845</v>
      </c>
      <c r="I71" s="15" t="s">
        <v>2846</v>
      </c>
      <c r="J71" s="15" t="s">
        <v>2847</v>
      </c>
      <c r="K71" s="15" t="s">
        <v>2848</v>
      </c>
      <c r="L71" s="15" t="s">
        <v>2849</v>
      </c>
      <c r="M71" s="15" t="s">
        <v>2850</v>
      </c>
      <c r="N71" s="15" t="s">
        <v>2851</v>
      </c>
      <c r="O71" s="15" t="s">
        <v>2852</v>
      </c>
      <c r="P71" s="15" t="s">
        <v>2853</v>
      </c>
      <c r="Q71" s="18" t="s">
        <v>2854</v>
      </c>
      <c r="R71" s="18" t="s">
        <v>1931</v>
      </c>
      <c r="S71" s="19" t="s">
        <v>47</v>
      </c>
      <c r="T71" s="26" t="str">
        <f t="shared" si="24"/>
        <v>Diff. Decisions</v>
      </c>
      <c r="U71" s="38" t="str">
        <f t="shared" si="25"/>
        <v>Same Rationale</v>
      </c>
      <c r="V71" s="22" t="s">
        <v>50</v>
      </c>
      <c r="W71" s="147" t="s">
        <v>804</v>
      </c>
      <c r="X71" s="24"/>
      <c r="Y71" s="25">
        <v>3.0</v>
      </c>
      <c r="Z71" s="26" t="s">
        <v>53</v>
      </c>
      <c r="AA71" s="143" t="s">
        <v>591</v>
      </c>
      <c r="AB71" s="24"/>
      <c r="AC71" s="25">
        <v>3.0</v>
      </c>
      <c r="AD71" s="28" t="str">
        <f t="shared" si="26"/>
        <v>Brian's Review Sheet</v>
      </c>
      <c r="AE71" s="37"/>
    </row>
    <row r="72" ht="138.0" hidden="1" customHeight="1">
      <c r="A72" s="13" t="s">
        <v>2855</v>
      </c>
      <c r="B72" s="14" t="s">
        <v>2856</v>
      </c>
      <c r="C72" s="15" t="s">
        <v>2857</v>
      </c>
      <c r="D72" s="16" t="s">
        <v>148</v>
      </c>
      <c r="E72" s="17">
        <v>41877.166666666664</v>
      </c>
      <c r="F72" s="17">
        <v>43688.4375</v>
      </c>
      <c r="G72" s="15" t="s">
        <v>35</v>
      </c>
      <c r="H72" s="15" t="s">
        <v>2858</v>
      </c>
      <c r="I72" s="15" t="s">
        <v>2859</v>
      </c>
      <c r="J72" s="15" t="s">
        <v>731</v>
      </c>
      <c r="K72" s="15" t="s">
        <v>2860</v>
      </c>
      <c r="L72" s="15" t="s">
        <v>2861</v>
      </c>
      <c r="M72" s="15" t="s">
        <v>2862</v>
      </c>
      <c r="N72" s="180" t="s">
        <v>2863</v>
      </c>
      <c r="O72" s="15" t="s">
        <v>2864</v>
      </c>
      <c r="P72" s="15"/>
      <c r="Q72" s="18" t="s">
        <v>2865</v>
      </c>
      <c r="R72" s="18" t="s">
        <v>2866</v>
      </c>
      <c r="S72" s="19" t="s">
        <v>47</v>
      </c>
      <c r="T72" s="26" t="str">
        <f t="shared" si="24"/>
        <v>Diff. Decisions</v>
      </c>
      <c r="U72" s="38" t="str">
        <f t="shared" si="25"/>
        <v>Same Rationale</v>
      </c>
      <c r="V72" s="22" t="s">
        <v>50</v>
      </c>
      <c r="W72" s="147" t="s">
        <v>804</v>
      </c>
      <c r="X72" s="24"/>
      <c r="Y72" s="25">
        <v>4.0</v>
      </c>
      <c r="Z72" s="26" t="s">
        <v>53</v>
      </c>
      <c r="AA72" s="143" t="s">
        <v>591</v>
      </c>
      <c r="AB72" s="24"/>
      <c r="AC72" s="25">
        <v>3.0</v>
      </c>
      <c r="AD72" s="28" t="str">
        <f t="shared" si="26"/>
        <v>Brian's Review Sheet</v>
      </c>
      <c r="AE72" s="37"/>
    </row>
    <row r="73" ht="138.0" hidden="1" customHeight="1">
      <c r="A73" s="13" t="s">
        <v>2867</v>
      </c>
      <c r="B73" s="14" t="s">
        <v>2868</v>
      </c>
      <c r="C73" s="15" t="s">
        <v>2869</v>
      </c>
      <c r="D73" s="16" t="s">
        <v>90</v>
      </c>
      <c r="E73" s="15" t="s">
        <v>62</v>
      </c>
      <c r="F73" s="17">
        <v>42247.538194444445</v>
      </c>
      <c r="G73" s="15" t="s">
        <v>62</v>
      </c>
      <c r="H73" s="15" t="s">
        <v>2870</v>
      </c>
      <c r="I73" s="15" t="s">
        <v>2871</v>
      </c>
      <c r="J73" s="15" t="s">
        <v>2872</v>
      </c>
      <c r="K73" s="15" t="s">
        <v>2873</v>
      </c>
      <c r="L73" s="15" t="s">
        <v>2874</v>
      </c>
      <c r="M73" s="15" t="s">
        <v>2875</v>
      </c>
      <c r="N73" s="15" t="s">
        <v>2876</v>
      </c>
      <c r="O73" s="15" t="s">
        <v>2877</v>
      </c>
      <c r="P73" s="15" t="s">
        <v>2878</v>
      </c>
      <c r="Q73" s="18" t="s">
        <v>2879</v>
      </c>
      <c r="R73" s="18" t="s">
        <v>552</v>
      </c>
      <c r="S73" s="19" t="s">
        <v>47</v>
      </c>
      <c r="T73" s="26" t="str">
        <f t="shared" si="24"/>
        <v>Diff. Decisions</v>
      </c>
      <c r="U73" s="38" t="str">
        <f t="shared" si="25"/>
        <v>Same Rationale</v>
      </c>
      <c r="V73" s="22" t="s">
        <v>50</v>
      </c>
      <c r="W73" s="147" t="s">
        <v>804</v>
      </c>
      <c r="X73" s="24"/>
      <c r="Y73" s="25">
        <v>5.0</v>
      </c>
      <c r="Z73" s="26" t="s">
        <v>53</v>
      </c>
      <c r="AA73" s="143" t="s">
        <v>591</v>
      </c>
      <c r="AB73" s="24"/>
      <c r="AC73" s="25">
        <v>5.0</v>
      </c>
      <c r="AD73" s="324"/>
      <c r="AE73" s="37"/>
    </row>
    <row r="74" ht="138.0" hidden="1" customHeight="1">
      <c r="A74" s="13" t="s">
        <v>2880</v>
      </c>
      <c r="B74" s="14" t="s">
        <v>2881</v>
      </c>
      <c r="C74" s="15" t="s">
        <v>2882</v>
      </c>
      <c r="D74" s="16" t="s">
        <v>148</v>
      </c>
      <c r="E74" s="17">
        <v>42143.166666666664</v>
      </c>
      <c r="F74" s="17">
        <v>42590.59722222222</v>
      </c>
      <c r="G74" s="15" t="s">
        <v>35</v>
      </c>
      <c r="H74" s="15" t="s">
        <v>2883</v>
      </c>
      <c r="I74" s="15" t="s">
        <v>2884</v>
      </c>
      <c r="J74" s="15" t="s">
        <v>2885</v>
      </c>
      <c r="K74" s="15" t="s">
        <v>2886</v>
      </c>
      <c r="L74" s="15" t="s">
        <v>2887</v>
      </c>
      <c r="M74" s="15" t="s">
        <v>2888</v>
      </c>
      <c r="N74" s="15" t="s">
        <v>2889</v>
      </c>
      <c r="O74" s="15" t="s">
        <v>2890</v>
      </c>
      <c r="P74" s="15" t="s">
        <v>2891</v>
      </c>
      <c r="Q74" s="18" t="s">
        <v>2892</v>
      </c>
      <c r="R74" s="18" t="s">
        <v>86</v>
      </c>
      <c r="S74" s="19" t="s">
        <v>47</v>
      </c>
      <c r="T74" s="26" t="str">
        <f t="shared" si="24"/>
        <v>Diff. Decisions</v>
      </c>
      <c r="U74" s="38" t="str">
        <f t="shared" si="25"/>
        <v>Same Rationale</v>
      </c>
      <c r="V74" s="22" t="s">
        <v>50</v>
      </c>
      <c r="W74" s="147" t="s">
        <v>804</v>
      </c>
      <c r="X74" s="24"/>
      <c r="Y74" s="25">
        <v>1.0</v>
      </c>
      <c r="Z74" s="26" t="s">
        <v>53</v>
      </c>
      <c r="AA74" s="143" t="s">
        <v>591</v>
      </c>
      <c r="AB74" s="24"/>
      <c r="AC74" s="25">
        <v>3.0</v>
      </c>
      <c r="AD74" s="28" t="str">
        <f t="shared" ref="AD74:AD78" si="27">HYPERLINK("https://docs.google.com/document/d/1vgJGancMRWOC5fpG_XZKlmvZ036cG_5jw0TJteY-90E/edit","Brian's Review Sheet")</f>
        <v>Brian's Review Sheet</v>
      </c>
      <c r="AE74" s="37"/>
    </row>
    <row r="75" ht="138.0" hidden="1" customHeight="1">
      <c r="A75" s="13" t="s">
        <v>2893</v>
      </c>
      <c r="B75" s="14" t="s">
        <v>2894</v>
      </c>
      <c r="C75" s="15" t="s">
        <v>2895</v>
      </c>
      <c r="D75" s="16" t="s">
        <v>120</v>
      </c>
      <c r="E75" s="15" t="s">
        <v>62</v>
      </c>
      <c r="F75" s="17">
        <v>42088.10138888889</v>
      </c>
      <c r="G75" s="15" t="s">
        <v>808</v>
      </c>
      <c r="H75" s="15" t="s">
        <v>2896</v>
      </c>
      <c r="I75" s="15" t="s">
        <v>2897</v>
      </c>
      <c r="J75" s="15" t="s">
        <v>2898</v>
      </c>
      <c r="K75" s="15" t="s">
        <v>2899</v>
      </c>
      <c r="L75" s="15" t="s">
        <v>2900</v>
      </c>
      <c r="M75" s="15" t="s">
        <v>2897</v>
      </c>
      <c r="N75" s="15" t="s">
        <v>2901</v>
      </c>
      <c r="O75" s="15" t="s">
        <v>2902</v>
      </c>
      <c r="P75" s="159" t="s">
        <v>3101</v>
      </c>
      <c r="Q75" s="18" t="s">
        <v>2904</v>
      </c>
      <c r="R75" s="18" t="s">
        <v>371</v>
      </c>
      <c r="S75" s="19" t="s">
        <v>47</v>
      </c>
      <c r="T75" s="26" t="str">
        <f t="shared" si="24"/>
        <v>Diff. Decisions</v>
      </c>
      <c r="U75" s="38" t="str">
        <f t="shared" si="25"/>
        <v>Same Rationale</v>
      </c>
      <c r="V75" s="22" t="s">
        <v>50</v>
      </c>
      <c r="W75" s="147" t="s">
        <v>804</v>
      </c>
      <c r="X75" s="24"/>
      <c r="Y75" s="25">
        <v>3.0</v>
      </c>
      <c r="Z75" s="26" t="s">
        <v>53</v>
      </c>
      <c r="AA75" s="143" t="s">
        <v>591</v>
      </c>
      <c r="AB75" s="24"/>
      <c r="AC75" s="25">
        <v>3.0</v>
      </c>
      <c r="AD75" s="28" t="str">
        <f t="shared" si="27"/>
        <v>Brian's Review Sheet</v>
      </c>
      <c r="AE75" s="37"/>
    </row>
    <row r="76" ht="138.0" hidden="1" customHeight="1">
      <c r="A76" s="13" t="s">
        <v>2905</v>
      </c>
      <c r="B76" s="14" t="s">
        <v>2906</v>
      </c>
      <c r="C76" s="15" t="s">
        <v>2907</v>
      </c>
      <c r="D76" s="16" t="s">
        <v>148</v>
      </c>
      <c r="E76" s="17">
        <v>42151.166666666664</v>
      </c>
      <c r="F76" s="17">
        <v>42564.79375</v>
      </c>
      <c r="G76" s="15" t="s">
        <v>35</v>
      </c>
      <c r="H76" s="15" t="s">
        <v>2908</v>
      </c>
      <c r="I76" s="15" t="s">
        <v>1281</v>
      </c>
      <c r="J76" s="15" t="s">
        <v>2909</v>
      </c>
      <c r="K76" s="15" t="s">
        <v>2910</v>
      </c>
      <c r="L76" s="15" t="s">
        <v>2911</v>
      </c>
      <c r="M76" s="15" t="s">
        <v>2912</v>
      </c>
      <c r="N76" s="15" t="s">
        <v>2913</v>
      </c>
      <c r="O76" s="15" t="s">
        <v>2914</v>
      </c>
      <c r="P76" s="15" t="s">
        <v>2915</v>
      </c>
      <c r="Q76" s="18" t="s">
        <v>2916</v>
      </c>
      <c r="R76" s="18" t="s">
        <v>792</v>
      </c>
      <c r="S76" s="19" t="s">
        <v>47</v>
      </c>
      <c r="T76" s="26" t="str">
        <f t="shared" si="24"/>
        <v>Diff. Decisions</v>
      </c>
      <c r="U76" s="38" t="str">
        <f t="shared" si="25"/>
        <v>Same Rationale</v>
      </c>
      <c r="V76" s="22" t="s">
        <v>50</v>
      </c>
      <c r="W76" s="147" t="s">
        <v>804</v>
      </c>
      <c r="X76" s="24"/>
      <c r="Y76" s="25">
        <v>3.0</v>
      </c>
      <c r="Z76" s="26" t="s">
        <v>53</v>
      </c>
      <c r="AA76" s="143" t="s">
        <v>591</v>
      </c>
      <c r="AB76" s="24"/>
      <c r="AC76" s="25">
        <v>3.0</v>
      </c>
      <c r="AD76" s="28" t="str">
        <f t="shared" si="27"/>
        <v>Brian's Review Sheet</v>
      </c>
      <c r="AE76" s="37"/>
    </row>
    <row r="77" ht="138.0" hidden="1" customHeight="1">
      <c r="A77" s="13" t="s">
        <v>2917</v>
      </c>
      <c r="B77" s="14" t="s">
        <v>2918</v>
      </c>
      <c r="C77" s="15" t="s">
        <v>2919</v>
      </c>
      <c r="D77" s="16" t="s">
        <v>148</v>
      </c>
      <c r="E77" s="15" t="s">
        <v>62</v>
      </c>
      <c r="F77" s="17">
        <v>43624.84930555556</v>
      </c>
      <c r="G77" s="15" t="s">
        <v>808</v>
      </c>
      <c r="H77" s="15" t="s">
        <v>2920</v>
      </c>
      <c r="I77" s="15" t="s">
        <v>2921</v>
      </c>
      <c r="J77" s="15" t="s">
        <v>2922</v>
      </c>
      <c r="K77" s="15" t="s">
        <v>2923</v>
      </c>
      <c r="L77" s="15" t="s">
        <v>2924</v>
      </c>
      <c r="M77" s="15" t="s">
        <v>2925</v>
      </c>
      <c r="N77" s="15" t="s">
        <v>2926</v>
      </c>
      <c r="O77" s="15" t="s">
        <v>2927</v>
      </c>
      <c r="P77" s="15" t="s">
        <v>2928</v>
      </c>
      <c r="Q77" s="18" t="s">
        <v>2929</v>
      </c>
      <c r="R77" s="18" t="s">
        <v>371</v>
      </c>
      <c r="S77" s="19" t="s">
        <v>47</v>
      </c>
      <c r="T77" s="26" t="str">
        <f t="shared" si="24"/>
        <v>Diff. Decisions</v>
      </c>
      <c r="U77" s="38" t="str">
        <f t="shared" si="25"/>
        <v>Same Rationale</v>
      </c>
      <c r="V77" s="22" t="s">
        <v>50</v>
      </c>
      <c r="W77" s="147" t="s">
        <v>804</v>
      </c>
      <c r="X77" s="24"/>
      <c r="Y77" s="25">
        <v>2.0</v>
      </c>
      <c r="Z77" s="26" t="s">
        <v>53</v>
      </c>
      <c r="AA77" s="143" t="s">
        <v>591</v>
      </c>
      <c r="AB77" s="24"/>
      <c r="AC77" s="25">
        <v>3.0</v>
      </c>
      <c r="AD77" s="28" t="str">
        <f t="shared" si="27"/>
        <v>Brian's Review Sheet</v>
      </c>
      <c r="AE77" s="37"/>
    </row>
    <row r="78" ht="138.0" hidden="1" customHeight="1">
      <c r="A78" s="13" t="s">
        <v>2930</v>
      </c>
      <c r="B78" s="14" t="s">
        <v>2931</v>
      </c>
      <c r="C78" s="15" t="s">
        <v>2932</v>
      </c>
      <c r="D78" s="16" t="s">
        <v>2933</v>
      </c>
      <c r="E78" s="17">
        <v>42451.166666666664</v>
      </c>
      <c r="F78" s="17">
        <v>43119.88958333333</v>
      </c>
      <c r="G78" s="15" t="s">
        <v>35</v>
      </c>
      <c r="H78" s="15" t="s">
        <v>2934</v>
      </c>
      <c r="I78" s="15" t="s">
        <v>2935</v>
      </c>
      <c r="J78" s="15" t="s">
        <v>2936</v>
      </c>
      <c r="K78" s="15" t="s">
        <v>2937</v>
      </c>
      <c r="L78" s="15" t="s">
        <v>2938</v>
      </c>
      <c r="M78" s="15" t="s">
        <v>2939</v>
      </c>
      <c r="N78" s="15" t="s">
        <v>2940</v>
      </c>
      <c r="O78" s="15" t="s">
        <v>2941</v>
      </c>
      <c r="P78" s="15" t="s">
        <v>2942</v>
      </c>
      <c r="Q78" s="18" t="s">
        <v>2943</v>
      </c>
      <c r="R78" s="18" t="s">
        <v>2120</v>
      </c>
      <c r="S78" s="19" t="s">
        <v>47</v>
      </c>
      <c r="T78" s="26" t="str">
        <f>IFS(Y84=AB84,"Same Decision", TRUE, "Diff. Decisions")</f>
        <v>Same Decision</v>
      </c>
      <c r="U78" s="38" t="str">
        <f>IFS(Z84=#REF!,"Same Rationale", TRUE, "Different Rationale")</f>
        <v>#REF!</v>
      </c>
      <c r="V78" s="22" t="s">
        <v>50</v>
      </c>
      <c r="W78" s="147" t="s">
        <v>804</v>
      </c>
      <c r="X78" s="24"/>
      <c r="Y78" s="25"/>
      <c r="Z78" s="26" t="s">
        <v>53</v>
      </c>
      <c r="AA78" s="143" t="s">
        <v>591</v>
      </c>
      <c r="AB78" s="24"/>
      <c r="AC78" s="25">
        <v>3.0</v>
      </c>
      <c r="AD78" s="28" t="str">
        <f t="shared" si="27"/>
        <v>Brian's Review Sheet</v>
      </c>
      <c r="AE78" s="37"/>
    </row>
    <row r="79" ht="138.0" customHeight="1">
      <c r="A79" s="327" t="s">
        <v>1856</v>
      </c>
      <c r="B79" s="328" t="s">
        <v>1857</v>
      </c>
      <c r="C79" s="328" t="s">
        <v>1858</v>
      </c>
      <c r="D79" s="329" t="s">
        <v>597</v>
      </c>
      <c r="E79" s="328" t="s">
        <v>62</v>
      </c>
      <c r="F79" s="330">
        <v>43624.850694444445</v>
      </c>
      <c r="G79" s="328" t="s">
        <v>808</v>
      </c>
      <c r="H79" s="328" t="s">
        <v>1859</v>
      </c>
      <c r="I79" s="328" t="s">
        <v>1860</v>
      </c>
      <c r="J79" s="328" t="s">
        <v>1861</v>
      </c>
      <c r="K79" s="328" t="s">
        <v>1862</v>
      </c>
      <c r="L79" s="331" t="s">
        <v>1863</v>
      </c>
      <c r="M79" s="328" t="s">
        <v>1864</v>
      </c>
      <c r="N79" s="328" t="s">
        <v>1865</v>
      </c>
      <c r="O79" s="328" t="s">
        <v>1866</v>
      </c>
      <c r="P79" s="328" t="s">
        <v>1867</v>
      </c>
      <c r="Q79" s="328" t="s">
        <v>1868</v>
      </c>
      <c r="R79" s="328" t="s">
        <v>552</v>
      </c>
      <c r="S79" s="332"/>
      <c r="T79" s="333" t="str">
        <f>IFS(W79=AA79,"Same Decision", TRUE, "Diff. Decisions")</f>
        <v>Same Decision</v>
      </c>
      <c r="U79" s="333" t="str">
        <f>IFS(X79=AB79,"Same Rationale", TRUE, "Different Rationale")</f>
        <v>Different Rationale</v>
      </c>
      <c r="V79" s="333" t="s">
        <v>524</v>
      </c>
      <c r="W79" s="334" t="s">
        <v>51</v>
      </c>
      <c r="X79" s="328" t="s">
        <v>72</v>
      </c>
      <c r="Y79" s="318">
        <v>3.0</v>
      </c>
      <c r="Z79" s="333" t="s">
        <v>50</v>
      </c>
      <c r="AA79" s="334" t="s">
        <v>51</v>
      </c>
      <c r="AB79" s="335"/>
      <c r="AC79" s="318">
        <v>4.0</v>
      </c>
      <c r="AD79" s="336" t="s">
        <v>3102</v>
      </c>
      <c r="AE79" s="321"/>
    </row>
    <row r="80" ht="138.0" customHeight="1"/>
    <row r="81" ht="138.0" customHeight="1">
      <c r="Y81" s="181"/>
    </row>
    <row r="82" ht="138.0" customHeight="1">
      <c r="Y82" s="181"/>
    </row>
    <row r="83" ht="138.0" customHeight="1">
      <c r="Y83" s="181"/>
    </row>
    <row r="84" ht="138.0" customHeight="1">
      <c r="Y84" s="181"/>
    </row>
    <row r="85" ht="138.0" customHeight="1">
      <c r="Y85" s="181"/>
    </row>
    <row r="86" ht="138.0" customHeight="1">
      <c r="Y86" s="181"/>
    </row>
    <row r="87" ht="138.0" customHeight="1">
      <c r="Y87" s="181"/>
    </row>
    <row r="88" ht="138.0" customHeight="1">
      <c r="Y88" s="181"/>
    </row>
    <row r="89" ht="138.0" customHeight="1">
      <c r="Y89" s="181"/>
    </row>
    <row r="90" ht="138.0" customHeight="1">
      <c r="Y90" s="181"/>
    </row>
    <row r="91" ht="138.0" customHeight="1">
      <c r="Y91" s="181"/>
    </row>
    <row r="92" ht="138.0" customHeight="1">
      <c r="Y92" s="181"/>
    </row>
    <row r="93" ht="138.0" customHeight="1">
      <c r="Y93" s="181"/>
    </row>
    <row r="94" ht="138.0" customHeight="1">
      <c r="Y94" s="181"/>
    </row>
    <row r="95" ht="138.0" customHeight="1">
      <c r="Y95" s="181"/>
    </row>
    <row r="96" ht="138.0" customHeight="1">
      <c r="Y96" s="181"/>
    </row>
    <row r="97" ht="138.0" customHeight="1">
      <c r="Y97" s="181"/>
    </row>
    <row r="98" ht="138.0" customHeight="1">
      <c r="Y98" s="181"/>
    </row>
    <row r="99" ht="138.0" customHeight="1">
      <c r="Y99" s="181"/>
    </row>
    <row r="100" ht="138.0" customHeight="1">
      <c r="Y100" s="181"/>
    </row>
    <row r="101" ht="138.0" customHeight="1">
      <c r="Y101" s="181"/>
    </row>
    <row r="102" ht="138.0" customHeight="1">
      <c r="Y102" s="181"/>
    </row>
    <row r="103" ht="138.0" customHeight="1">
      <c r="Y103" s="181"/>
    </row>
    <row r="104" ht="138.0" customHeight="1">
      <c r="Y104" s="181"/>
    </row>
    <row r="105" ht="138.0" customHeight="1">
      <c r="Y105" s="181"/>
    </row>
    <row r="106" ht="138.0" customHeight="1">
      <c r="Y106" s="181"/>
    </row>
    <row r="107" ht="138.0" customHeight="1">
      <c r="Y107" s="181"/>
    </row>
    <row r="108" ht="138.0" customHeight="1">
      <c r="Y108" s="181"/>
    </row>
    <row r="109" ht="138.0" customHeight="1">
      <c r="Y109" s="181"/>
    </row>
    <row r="110" ht="138.0" customHeight="1">
      <c r="Y110" s="181"/>
    </row>
    <row r="111" ht="138.0" customHeight="1">
      <c r="Y111" s="181"/>
    </row>
    <row r="112" ht="138.0" customHeight="1">
      <c r="Y112" s="181"/>
    </row>
    <row r="113" ht="138.0" customHeight="1">
      <c r="Y113" s="181"/>
    </row>
    <row r="114" ht="138.0" customHeight="1">
      <c r="Y114" s="181"/>
    </row>
    <row r="115" ht="138.0" customHeight="1">
      <c r="Y115" s="181"/>
    </row>
    <row r="116" ht="138.0" customHeight="1">
      <c r="Y116" s="181"/>
    </row>
    <row r="117" ht="138.0" customHeight="1">
      <c r="Y117" s="181"/>
    </row>
    <row r="118" ht="138.0" customHeight="1">
      <c r="Y118" s="181"/>
    </row>
    <row r="119" ht="138.0" customHeight="1">
      <c r="Y119" s="181"/>
    </row>
    <row r="120" ht="138.0" customHeight="1">
      <c r="Y120" s="181"/>
    </row>
    <row r="121" ht="138.0" customHeight="1">
      <c r="Y121" s="181"/>
    </row>
    <row r="122" ht="138.0" customHeight="1">
      <c r="Y122" s="181"/>
    </row>
    <row r="123" ht="138.0" customHeight="1">
      <c r="Y123" s="181"/>
    </row>
    <row r="124" ht="138.0" customHeight="1">
      <c r="Y124" s="181"/>
    </row>
    <row r="125" ht="138.0" customHeight="1">
      <c r="Y125" s="181"/>
    </row>
    <row r="126" ht="138.0" customHeight="1">
      <c r="Y126" s="181"/>
    </row>
    <row r="127" ht="138.0" customHeight="1">
      <c r="Y127" s="181"/>
    </row>
    <row r="128" ht="138.0" customHeight="1">
      <c r="Y128" s="181"/>
    </row>
    <row r="129" ht="138.0" customHeight="1">
      <c r="Y129" s="181"/>
    </row>
    <row r="130" ht="138.0" customHeight="1">
      <c r="Y130" s="181"/>
    </row>
    <row r="131" ht="138.0" customHeight="1">
      <c r="Y131" s="181"/>
    </row>
    <row r="132" ht="138.0" customHeight="1">
      <c r="Y132" s="181"/>
    </row>
    <row r="133" ht="138.0" customHeight="1">
      <c r="Y133" s="181"/>
    </row>
    <row r="134" ht="138.0" customHeight="1">
      <c r="Y134" s="181"/>
    </row>
    <row r="135" ht="138.0" customHeight="1">
      <c r="Y135" s="181"/>
    </row>
    <row r="136" ht="138.0" customHeight="1">
      <c r="Y136" s="181"/>
    </row>
    <row r="137" ht="138.0" customHeight="1">
      <c r="Y137" s="181"/>
    </row>
    <row r="138" ht="138.0" customHeight="1">
      <c r="Y138" s="181"/>
    </row>
    <row r="139" ht="138.0" customHeight="1">
      <c r="Y139" s="181"/>
    </row>
    <row r="140" ht="138.0" customHeight="1">
      <c r="Y140" s="181"/>
    </row>
    <row r="141" ht="138.0" customHeight="1">
      <c r="Y141" s="181"/>
    </row>
    <row r="142" ht="138.0" customHeight="1">
      <c r="Y142" s="181"/>
    </row>
    <row r="143" ht="138.0" customHeight="1">
      <c r="Y143" s="181"/>
    </row>
    <row r="144" ht="138.0" customHeight="1">
      <c r="Y144" s="181"/>
    </row>
    <row r="145" ht="138.0" customHeight="1">
      <c r="Y145" s="181"/>
    </row>
    <row r="146" ht="138.0" customHeight="1">
      <c r="Y146" s="181"/>
    </row>
    <row r="147" ht="138.0" customHeight="1">
      <c r="Y147" s="181"/>
    </row>
    <row r="148" ht="138.0" customHeight="1">
      <c r="Y148" s="181"/>
    </row>
    <row r="149" ht="138.0" customHeight="1">
      <c r="Y149" s="181"/>
    </row>
    <row r="150" ht="138.0" customHeight="1">
      <c r="Y150" s="181"/>
    </row>
    <row r="151" ht="138.0" customHeight="1">
      <c r="Y151" s="181"/>
    </row>
    <row r="152" ht="138.0" customHeight="1">
      <c r="Y152" s="181"/>
    </row>
    <row r="153" ht="138.0" customHeight="1">
      <c r="Y153" s="181"/>
    </row>
    <row r="154" ht="138.0" customHeight="1">
      <c r="Y154" s="181"/>
    </row>
    <row r="155" ht="138.0" customHeight="1">
      <c r="Y155" s="181"/>
    </row>
    <row r="156" ht="138.0" customHeight="1">
      <c r="Y156" s="181"/>
    </row>
    <row r="157" ht="138.0" customHeight="1">
      <c r="Y157" s="181"/>
    </row>
    <row r="158" ht="138.0" customHeight="1">
      <c r="Y158" s="181"/>
    </row>
    <row r="159" ht="138.0" customHeight="1">
      <c r="Y159" s="181"/>
    </row>
    <row r="160" ht="138.0" customHeight="1">
      <c r="Y160" s="181"/>
    </row>
    <row r="161" ht="138.0" customHeight="1">
      <c r="Y161" s="181"/>
    </row>
    <row r="162" ht="138.0" customHeight="1">
      <c r="Y162" s="181"/>
    </row>
    <row r="163" ht="138.0" customHeight="1">
      <c r="Y163" s="181"/>
    </row>
    <row r="164" ht="138.0" customHeight="1">
      <c r="Y164" s="181"/>
    </row>
    <row r="165" ht="138.0" customHeight="1">
      <c r="Y165" s="181"/>
    </row>
    <row r="166" ht="138.0" customHeight="1">
      <c r="Y166" s="181"/>
    </row>
    <row r="167" ht="138.0" customHeight="1">
      <c r="Y167" s="181"/>
    </row>
    <row r="168" ht="138.0" customHeight="1">
      <c r="Y168" s="181"/>
    </row>
    <row r="169" ht="138.0" customHeight="1">
      <c r="Y169" s="181"/>
    </row>
    <row r="170" ht="138.0" customHeight="1">
      <c r="Y170" s="181"/>
    </row>
    <row r="171" ht="138.0" customHeight="1">
      <c r="Y171" s="181"/>
    </row>
    <row r="172" ht="138.0" customHeight="1">
      <c r="Y172" s="181"/>
    </row>
    <row r="173" ht="138.0" customHeight="1">
      <c r="Y173" s="181"/>
    </row>
    <row r="174" ht="138.0" customHeight="1">
      <c r="Y174" s="181"/>
    </row>
    <row r="175" ht="138.0" customHeight="1">
      <c r="Y175" s="181"/>
    </row>
    <row r="176" ht="138.0" customHeight="1">
      <c r="Y176" s="181"/>
    </row>
    <row r="177" ht="138.0" customHeight="1">
      <c r="Y177" s="181"/>
    </row>
    <row r="178" ht="138.0" customHeight="1">
      <c r="Y178" s="181"/>
    </row>
    <row r="179" ht="138.0" customHeight="1">
      <c r="Y179" s="181"/>
    </row>
    <row r="180" ht="138.0" customHeight="1">
      <c r="Y180" s="181"/>
    </row>
    <row r="181" ht="138.0" customHeight="1">
      <c r="Y181" s="181"/>
    </row>
    <row r="182" ht="138.0" customHeight="1">
      <c r="Y182" s="181"/>
    </row>
    <row r="183" ht="138.0" customHeight="1">
      <c r="Y183" s="181"/>
    </row>
    <row r="184" ht="138.0" customHeight="1">
      <c r="Y184" s="181"/>
    </row>
    <row r="185" ht="138.0" customHeight="1">
      <c r="Y185" s="181"/>
    </row>
    <row r="186" ht="138.0" customHeight="1">
      <c r="Y186" s="181"/>
    </row>
    <row r="187" ht="138.0" customHeight="1">
      <c r="Y187" s="181"/>
    </row>
    <row r="188" ht="138.0" customHeight="1">
      <c r="Y188" s="181"/>
    </row>
    <row r="189" ht="138.0" customHeight="1">
      <c r="Y189" s="181"/>
    </row>
    <row r="190" ht="138.0" customHeight="1">
      <c r="Y190" s="181"/>
    </row>
    <row r="191" ht="138.0" customHeight="1">
      <c r="Y191" s="181"/>
    </row>
    <row r="192" ht="138.0" customHeight="1">
      <c r="Y192" s="181"/>
    </row>
    <row r="193" ht="138.0" customHeight="1">
      <c r="Y193" s="181"/>
    </row>
    <row r="194" ht="138.0" customHeight="1">
      <c r="Y194" s="181"/>
    </row>
    <row r="195" ht="138.0" customHeight="1">
      <c r="Y195" s="181"/>
    </row>
    <row r="196" ht="138.0" customHeight="1">
      <c r="Y196" s="181"/>
    </row>
    <row r="197" ht="138.0" customHeight="1">
      <c r="Y197" s="181"/>
    </row>
    <row r="198" ht="138.0" customHeight="1">
      <c r="Y198" s="181"/>
    </row>
    <row r="199" ht="138.0" customHeight="1">
      <c r="Y199" s="181"/>
    </row>
    <row r="200" ht="138.0" customHeight="1">
      <c r="Y200" s="181"/>
    </row>
    <row r="201" ht="138.0" customHeight="1">
      <c r="Y201" s="181"/>
    </row>
    <row r="202" ht="138.0" customHeight="1">
      <c r="Y202" s="181"/>
    </row>
    <row r="203" ht="138.0" customHeight="1">
      <c r="Y203" s="181"/>
    </row>
    <row r="204" ht="138.0" customHeight="1">
      <c r="Y204" s="181"/>
    </row>
    <row r="205" ht="138.0" customHeight="1">
      <c r="Y205" s="181"/>
    </row>
    <row r="206" ht="138.0" customHeight="1">
      <c r="Y206" s="181"/>
    </row>
    <row r="207" ht="138.0" customHeight="1">
      <c r="Y207" s="181"/>
    </row>
    <row r="208" ht="138.0" customHeight="1">
      <c r="Y208" s="181"/>
    </row>
    <row r="209" ht="138.0" customHeight="1">
      <c r="Y209" s="181"/>
    </row>
    <row r="210" ht="138.0" customHeight="1">
      <c r="Y210" s="181"/>
    </row>
    <row r="211" ht="138.0" customHeight="1">
      <c r="Y211" s="181"/>
    </row>
    <row r="212" ht="138.0" customHeight="1">
      <c r="Y212" s="181"/>
    </row>
    <row r="213" ht="138.0" customHeight="1">
      <c r="Y213" s="181"/>
    </row>
    <row r="214" ht="138.0" customHeight="1">
      <c r="Y214" s="181"/>
    </row>
    <row r="215" ht="138.0" customHeight="1">
      <c r="Y215" s="181"/>
    </row>
    <row r="216" ht="138.0" customHeight="1">
      <c r="Y216" s="181"/>
    </row>
    <row r="217" ht="138.0" customHeight="1">
      <c r="Y217" s="181"/>
    </row>
    <row r="218" ht="138.0" customHeight="1">
      <c r="Y218" s="181"/>
    </row>
    <row r="219" ht="138.0" customHeight="1">
      <c r="Y219" s="181"/>
    </row>
    <row r="220" ht="138.0" customHeight="1">
      <c r="Y220" s="181"/>
    </row>
    <row r="221" ht="138.0" customHeight="1">
      <c r="Y221" s="181"/>
    </row>
    <row r="222" ht="138.0" customHeight="1">
      <c r="Y222" s="181"/>
    </row>
    <row r="223" ht="138.0" customHeight="1">
      <c r="Y223" s="181"/>
    </row>
    <row r="224" ht="138.0" customHeight="1">
      <c r="Y224" s="181"/>
    </row>
    <row r="225" ht="138.0" customHeight="1">
      <c r="Y225" s="181"/>
    </row>
    <row r="226" ht="138.0" customHeight="1">
      <c r="Y226" s="181"/>
    </row>
    <row r="227" ht="138.0" customHeight="1">
      <c r="Y227" s="181"/>
    </row>
    <row r="228" ht="138.0" customHeight="1">
      <c r="Y228" s="181"/>
    </row>
    <row r="229" ht="138.0" customHeight="1">
      <c r="Y229" s="181"/>
    </row>
    <row r="230" ht="138.0" customHeight="1">
      <c r="Y230" s="181"/>
    </row>
    <row r="231" ht="138.0" customHeight="1">
      <c r="Y231" s="181"/>
    </row>
    <row r="232" ht="138.0" customHeight="1">
      <c r="Y232" s="181"/>
    </row>
    <row r="233" ht="138.0" customHeight="1">
      <c r="Y233" s="181"/>
    </row>
    <row r="234" ht="138.0" customHeight="1">
      <c r="Y234" s="181"/>
    </row>
    <row r="235" ht="138.0" customHeight="1">
      <c r="Y235" s="181"/>
    </row>
    <row r="236" ht="138.0" customHeight="1">
      <c r="Y236" s="181"/>
    </row>
    <row r="237" ht="138.0" customHeight="1">
      <c r="Y237" s="181"/>
    </row>
    <row r="238" ht="138.0" customHeight="1">
      <c r="Y238" s="181"/>
    </row>
    <row r="239" ht="138.0" customHeight="1">
      <c r="Y239" s="181"/>
    </row>
    <row r="240" ht="138.0" customHeight="1">
      <c r="Y240" s="181"/>
    </row>
    <row r="241" ht="138.0" customHeight="1">
      <c r="Y241" s="181"/>
    </row>
    <row r="242" ht="138.0" customHeight="1">
      <c r="Y242" s="181"/>
    </row>
    <row r="243" ht="138.0" customHeight="1">
      <c r="Y243" s="181"/>
    </row>
    <row r="244" ht="138.0" customHeight="1">
      <c r="Y244" s="181"/>
    </row>
    <row r="245" ht="138.0" customHeight="1">
      <c r="Y245" s="181"/>
    </row>
    <row r="246" ht="138.0" customHeight="1">
      <c r="Y246" s="181"/>
    </row>
    <row r="247" ht="138.0" customHeight="1">
      <c r="Y247" s="181"/>
    </row>
    <row r="248" ht="138.0" customHeight="1">
      <c r="Y248" s="181"/>
    </row>
    <row r="249" ht="138.0" customHeight="1">
      <c r="Y249" s="181"/>
    </row>
    <row r="250" ht="138.0" customHeight="1">
      <c r="Y250" s="181"/>
    </row>
    <row r="251" ht="138.0" customHeight="1">
      <c r="Y251" s="181"/>
    </row>
    <row r="252" ht="138.0" customHeight="1">
      <c r="Y252" s="181"/>
    </row>
    <row r="253" ht="138.0" customHeight="1">
      <c r="Y253" s="181"/>
    </row>
    <row r="254" ht="138.0" customHeight="1">
      <c r="Y254" s="181"/>
    </row>
    <row r="255" ht="138.0" customHeight="1">
      <c r="Y255" s="181"/>
    </row>
    <row r="256" ht="138.0" customHeight="1">
      <c r="Y256" s="181"/>
    </row>
    <row r="257" ht="138.0" customHeight="1">
      <c r="Y257" s="181"/>
    </row>
    <row r="258" ht="138.0" customHeight="1">
      <c r="Y258" s="181"/>
    </row>
    <row r="259" ht="138.0" customHeight="1">
      <c r="Y259" s="181"/>
    </row>
    <row r="260" ht="138.0" customHeight="1">
      <c r="Y260" s="181"/>
    </row>
    <row r="261" ht="138.0" customHeight="1">
      <c r="Y261" s="181"/>
    </row>
    <row r="262" ht="138.0" customHeight="1">
      <c r="Y262" s="181"/>
    </row>
    <row r="263" ht="138.0" customHeight="1">
      <c r="Y263" s="181"/>
    </row>
    <row r="264" ht="138.0" customHeight="1">
      <c r="Y264" s="181"/>
    </row>
    <row r="265" ht="138.0" customHeight="1">
      <c r="Y265" s="181"/>
    </row>
    <row r="266" ht="138.0" customHeight="1">
      <c r="Y266" s="181"/>
    </row>
    <row r="267" ht="138.0" customHeight="1">
      <c r="Y267" s="181"/>
    </row>
    <row r="268" ht="138.0" customHeight="1">
      <c r="Y268" s="181"/>
    </row>
    <row r="269" ht="138.0" customHeight="1">
      <c r="Y269" s="181"/>
    </row>
    <row r="270" ht="138.0" customHeight="1">
      <c r="Y270" s="181"/>
    </row>
    <row r="271" ht="138.0" customHeight="1">
      <c r="Y271" s="181"/>
    </row>
    <row r="272" ht="138.0" customHeight="1">
      <c r="Y272" s="181"/>
    </row>
    <row r="273" ht="138.0" customHeight="1">
      <c r="Y273" s="181"/>
    </row>
    <row r="274" ht="138.0" customHeight="1">
      <c r="Y274" s="181"/>
    </row>
    <row r="275" ht="138.0" customHeight="1">
      <c r="Y275" s="181"/>
    </row>
    <row r="276" ht="138.0" customHeight="1">
      <c r="Y276" s="181"/>
    </row>
    <row r="277" ht="138.0" customHeight="1">
      <c r="Y277" s="181"/>
    </row>
    <row r="278" ht="138.0" customHeight="1">
      <c r="Y278" s="181"/>
    </row>
    <row r="279" ht="138.0" customHeight="1">
      <c r="Y279" s="181"/>
    </row>
    <row r="280" ht="138.0" customHeight="1">
      <c r="Y280" s="181"/>
    </row>
    <row r="281" ht="138.0" customHeight="1">
      <c r="Y281" s="181"/>
    </row>
    <row r="282" ht="138.0" customHeight="1">
      <c r="Y282" s="181"/>
    </row>
    <row r="283" ht="138.0" customHeight="1">
      <c r="Y283" s="181"/>
    </row>
    <row r="284" ht="138.0" customHeight="1">
      <c r="Y284" s="181"/>
    </row>
    <row r="285" ht="138.0" customHeight="1">
      <c r="Y285" s="181"/>
    </row>
    <row r="286" ht="138.0" customHeight="1">
      <c r="Y286" s="181"/>
    </row>
    <row r="287" ht="138.0" customHeight="1">
      <c r="Y287" s="181"/>
    </row>
    <row r="288" ht="138.0" customHeight="1">
      <c r="Y288" s="181"/>
    </row>
    <row r="289" ht="138.0" customHeight="1">
      <c r="Y289" s="181"/>
    </row>
    <row r="290" ht="138.0" customHeight="1">
      <c r="Y290" s="181"/>
    </row>
    <row r="291" ht="138.0" customHeight="1">
      <c r="Y291" s="181"/>
    </row>
    <row r="292" ht="138.0" customHeight="1">
      <c r="Y292" s="181"/>
    </row>
    <row r="293" ht="138.0" customHeight="1">
      <c r="Y293" s="181"/>
    </row>
    <row r="294" ht="138.0" customHeight="1">
      <c r="Y294" s="181"/>
    </row>
    <row r="295" ht="138.0" customHeight="1">
      <c r="Y295" s="181"/>
    </row>
    <row r="296" ht="138.0" customHeight="1">
      <c r="Y296" s="181"/>
    </row>
    <row r="297" ht="138.0" customHeight="1">
      <c r="Y297" s="181"/>
    </row>
    <row r="298" ht="138.0" customHeight="1">
      <c r="Y298" s="181"/>
    </row>
    <row r="299" ht="138.0" customHeight="1">
      <c r="Y299" s="181"/>
    </row>
    <row r="300" ht="138.0" customHeight="1">
      <c r="Y300" s="181"/>
    </row>
    <row r="301" ht="138.0" customHeight="1">
      <c r="Y301" s="181"/>
    </row>
    <row r="302" ht="138.0" customHeight="1">
      <c r="Y302" s="181"/>
    </row>
    <row r="303" ht="138.0" customHeight="1">
      <c r="Y303" s="181"/>
    </row>
    <row r="304" ht="138.0" customHeight="1">
      <c r="Y304" s="181"/>
    </row>
    <row r="305" ht="138.0" customHeight="1">
      <c r="Y305" s="181"/>
    </row>
    <row r="306" ht="138.0" customHeight="1">
      <c r="Y306" s="181"/>
    </row>
    <row r="307" ht="138.0" customHeight="1">
      <c r="Y307" s="181"/>
    </row>
    <row r="308" ht="138.0" customHeight="1">
      <c r="Y308" s="181"/>
    </row>
    <row r="309" ht="138.0" customHeight="1">
      <c r="Y309" s="181"/>
    </row>
    <row r="310" ht="138.0" customHeight="1">
      <c r="Y310" s="181"/>
    </row>
    <row r="311" ht="138.0" customHeight="1">
      <c r="Y311" s="181"/>
    </row>
    <row r="312" ht="138.0" customHeight="1">
      <c r="Y312" s="181"/>
    </row>
    <row r="313" ht="138.0" customHeight="1">
      <c r="Y313" s="181"/>
    </row>
    <row r="314" ht="138.0" customHeight="1">
      <c r="Y314" s="181"/>
    </row>
    <row r="315" ht="138.0" customHeight="1">
      <c r="Y315" s="181"/>
    </row>
    <row r="316" ht="138.0" customHeight="1">
      <c r="Y316" s="181"/>
    </row>
    <row r="317" ht="138.0" customHeight="1">
      <c r="Y317" s="181"/>
    </row>
    <row r="318" ht="138.0" customHeight="1">
      <c r="Y318" s="181"/>
    </row>
    <row r="319" ht="138.0" customHeight="1">
      <c r="Y319" s="181"/>
    </row>
    <row r="320" ht="138.0" customHeight="1">
      <c r="Y320" s="181"/>
    </row>
    <row r="321" ht="138.0" customHeight="1">
      <c r="Y321" s="181"/>
    </row>
    <row r="322" ht="138.0" customHeight="1">
      <c r="Y322" s="181"/>
    </row>
    <row r="323" ht="138.0" customHeight="1">
      <c r="Y323" s="181"/>
    </row>
    <row r="324" ht="138.0" customHeight="1">
      <c r="Y324" s="181"/>
    </row>
    <row r="325" ht="138.0" customHeight="1">
      <c r="Y325" s="181"/>
    </row>
    <row r="326" ht="138.0" customHeight="1">
      <c r="Y326" s="181"/>
    </row>
    <row r="327" ht="138.0" customHeight="1">
      <c r="Y327" s="181"/>
    </row>
    <row r="328" ht="138.0" customHeight="1">
      <c r="Y328" s="181"/>
    </row>
    <row r="329" ht="138.0" customHeight="1">
      <c r="Y329" s="181"/>
    </row>
    <row r="330" ht="138.0" customHeight="1">
      <c r="Y330" s="181"/>
    </row>
    <row r="331" ht="138.0" customHeight="1">
      <c r="Y331" s="181"/>
    </row>
    <row r="332" ht="138.0" customHeight="1">
      <c r="Y332" s="181"/>
    </row>
    <row r="333" ht="138.0" customHeight="1">
      <c r="Y333" s="181"/>
    </row>
    <row r="334" ht="138.0" customHeight="1">
      <c r="Y334" s="181"/>
    </row>
    <row r="335" ht="138.0" customHeight="1">
      <c r="Y335" s="181"/>
    </row>
    <row r="336" ht="138.0" customHeight="1">
      <c r="Y336" s="181"/>
    </row>
    <row r="337" ht="138.0" customHeight="1">
      <c r="Y337" s="181"/>
    </row>
    <row r="338" ht="138.0" customHeight="1">
      <c r="Y338" s="181"/>
    </row>
    <row r="339" ht="138.0" customHeight="1">
      <c r="Y339" s="181"/>
    </row>
    <row r="340" ht="138.0" customHeight="1">
      <c r="Y340" s="181"/>
    </row>
    <row r="341" ht="138.0" customHeight="1">
      <c r="Y341" s="181"/>
    </row>
    <row r="342" ht="138.0" customHeight="1">
      <c r="Y342" s="181"/>
    </row>
    <row r="343" ht="138.0" customHeight="1">
      <c r="Y343" s="181"/>
    </row>
    <row r="344" ht="138.0" customHeight="1">
      <c r="Y344" s="181"/>
    </row>
    <row r="345" ht="138.0" customHeight="1">
      <c r="Y345" s="181"/>
    </row>
    <row r="346" ht="138.0" customHeight="1">
      <c r="Y346" s="181"/>
    </row>
    <row r="347" ht="138.0" customHeight="1">
      <c r="Y347" s="181"/>
    </row>
    <row r="348" ht="138.0" customHeight="1">
      <c r="Y348" s="181"/>
    </row>
    <row r="349" ht="138.0" customHeight="1">
      <c r="Y349" s="181"/>
    </row>
    <row r="350" ht="138.0" customHeight="1">
      <c r="Y350" s="181"/>
    </row>
    <row r="351" ht="138.0" customHeight="1">
      <c r="Y351" s="181"/>
    </row>
    <row r="352" ht="138.0" customHeight="1">
      <c r="Y352" s="181"/>
    </row>
    <row r="353" ht="138.0" customHeight="1">
      <c r="Y353" s="181"/>
    </row>
    <row r="354" ht="138.0" customHeight="1">
      <c r="Y354" s="181"/>
    </row>
    <row r="355" ht="138.0" customHeight="1">
      <c r="Y355" s="181"/>
    </row>
    <row r="356" ht="138.0" customHeight="1">
      <c r="Y356" s="181"/>
    </row>
    <row r="357" ht="138.0" customHeight="1">
      <c r="Y357" s="181"/>
    </row>
    <row r="358" ht="138.0" customHeight="1">
      <c r="Y358" s="181"/>
    </row>
    <row r="359" ht="138.0" customHeight="1">
      <c r="Y359" s="181"/>
    </row>
    <row r="360" ht="138.0" customHeight="1">
      <c r="Y360" s="181"/>
    </row>
    <row r="361" ht="138.0" customHeight="1">
      <c r="Y361" s="181"/>
    </row>
    <row r="362" ht="138.0" customHeight="1">
      <c r="Y362" s="181"/>
    </row>
    <row r="363" ht="138.0" customHeight="1">
      <c r="Y363" s="181"/>
    </row>
    <row r="364" ht="138.0" customHeight="1">
      <c r="Y364" s="181"/>
    </row>
    <row r="365" ht="138.0" customHeight="1">
      <c r="Y365" s="181"/>
    </row>
    <row r="366" ht="138.0" customHeight="1">
      <c r="Y366" s="181"/>
    </row>
    <row r="367" ht="138.0" customHeight="1">
      <c r="Y367" s="181"/>
    </row>
    <row r="368" ht="138.0" customHeight="1">
      <c r="Y368" s="181"/>
    </row>
    <row r="369" ht="138.0" customHeight="1">
      <c r="Y369" s="181"/>
    </row>
    <row r="370" ht="138.0" customHeight="1">
      <c r="Y370" s="181"/>
    </row>
    <row r="371" ht="138.0" customHeight="1">
      <c r="Y371" s="181"/>
    </row>
    <row r="372" ht="138.0" customHeight="1">
      <c r="Y372" s="181"/>
    </row>
    <row r="373" ht="138.0" customHeight="1">
      <c r="Y373" s="181"/>
    </row>
    <row r="374" ht="138.0" customHeight="1">
      <c r="Y374" s="181"/>
    </row>
    <row r="375" ht="138.0" customHeight="1">
      <c r="Y375" s="181"/>
    </row>
    <row r="376" ht="138.0" customHeight="1">
      <c r="Y376" s="181"/>
    </row>
    <row r="377" ht="138.0" customHeight="1">
      <c r="Y377" s="181"/>
    </row>
    <row r="378" ht="138.0" customHeight="1">
      <c r="Y378" s="181"/>
    </row>
    <row r="379" ht="138.0" customHeight="1">
      <c r="Y379" s="181"/>
    </row>
    <row r="380" ht="138.0" customHeight="1">
      <c r="Y380" s="181"/>
    </row>
    <row r="381" ht="138.0" customHeight="1">
      <c r="Y381" s="181"/>
    </row>
    <row r="382" ht="138.0" customHeight="1">
      <c r="Y382" s="181"/>
    </row>
    <row r="383" ht="138.0" customHeight="1">
      <c r="Y383" s="181"/>
    </row>
    <row r="384" ht="138.0" customHeight="1">
      <c r="Y384" s="181"/>
    </row>
    <row r="385" ht="138.0" customHeight="1">
      <c r="Y385" s="181"/>
    </row>
    <row r="386" ht="138.0" customHeight="1">
      <c r="Y386" s="181"/>
    </row>
    <row r="387" ht="138.0" customHeight="1">
      <c r="Y387" s="181"/>
    </row>
    <row r="388" ht="138.0" customHeight="1">
      <c r="Y388" s="181"/>
    </row>
    <row r="389" ht="138.0" customHeight="1">
      <c r="Y389" s="181"/>
    </row>
    <row r="390" ht="138.0" customHeight="1">
      <c r="Y390" s="181"/>
    </row>
    <row r="391" ht="138.0" customHeight="1">
      <c r="Y391" s="181"/>
    </row>
    <row r="392" ht="138.0" customHeight="1">
      <c r="Y392" s="181"/>
    </row>
    <row r="393" ht="138.0" customHeight="1">
      <c r="Y393" s="181"/>
    </row>
    <row r="394" ht="138.0" customHeight="1">
      <c r="Y394" s="181"/>
    </row>
    <row r="395" ht="138.0" customHeight="1">
      <c r="Y395" s="181"/>
    </row>
    <row r="396" ht="138.0" customHeight="1">
      <c r="Y396" s="181"/>
    </row>
    <row r="397" ht="138.0" customHeight="1">
      <c r="Y397" s="181"/>
    </row>
    <row r="398" ht="138.0" customHeight="1">
      <c r="Y398" s="181"/>
    </row>
    <row r="399" ht="138.0" customHeight="1">
      <c r="Y399" s="181"/>
    </row>
    <row r="400" ht="138.0" customHeight="1">
      <c r="Y400" s="181"/>
    </row>
    <row r="401" ht="138.0" customHeight="1">
      <c r="Y401" s="181"/>
    </row>
    <row r="402" ht="138.0" customHeight="1">
      <c r="Y402" s="181"/>
    </row>
    <row r="403" ht="138.0" customHeight="1">
      <c r="Y403" s="181"/>
    </row>
    <row r="404" ht="138.0" customHeight="1">
      <c r="Y404" s="181"/>
    </row>
    <row r="405" ht="138.0" customHeight="1">
      <c r="Y405" s="181"/>
    </row>
    <row r="406" ht="138.0" customHeight="1">
      <c r="Y406" s="181"/>
    </row>
    <row r="407" ht="138.0" customHeight="1">
      <c r="Y407" s="181"/>
    </row>
    <row r="408" ht="138.0" customHeight="1">
      <c r="Y408" s="181"/>
    </row>
    <row r="409" ht="138.0" customHeight="1">
      <c r="Y409" s="181"/>
    </row>
    <row r="410" ht="138.0" customHeight="1">
      <c r="Y410" s="181"/>
    </row>
    <row r="411" ht="138.0" customHeight="1">
      <c r="Y411" s="181"/>
    </row>
    <row r="412" ht="138.0" customHeight="1">
      <c r="Y412" s="181"/>
    </row>
    <row r="413" ht="138.0" customHeight="1">
      <c r="Y413" s="181"/>
    </row>
    <row r="414" ht="138.0" customHeight="1">
      <c r="Y414" s="181"/>
    </row>
    <row r="415" ht="138.0" customHeight="1">
      <c r="Y415" s="181"/>
    </row>
    <row r="416" ht="138.0" customHeight="1">
      <c r="Y416" s="181"/>
    </row>
    <row r="417" ht="138.0" customHeight="1">
      <c r="Y417" s="181"/>
    </row>
    <row r="418" ht="138.0" customHeight="1">
      <c r="Y418" s="181"/>
    </row>
    <row r="419" ht="138.0" customHeight="1">
      <c r="Y419" s="181"/>
    </row>
    <row r="420" ht="138.0" customHeight="1">
      <c r="Y420" s="181"/>
    </row>
    <row r="421" ht="138.0" customHeight="1">
      <c r="Y421" s="181"/>
    </row>
    <row r="422" ht="138.0" customHeight="1">
      <c r="Y422" s="181"/>
    </row>
    <row r="423" ht="138.0" customHeight="1">
      <c r="Y423" s="181"/>
    </row>
    <row r="424" ht="138.0" customHeight="1">
      <c r="Y424" s="181"/>
    </row>
    <row r="425" ht="138.0" customHeight="1">
      <c r="Y425" s="181"/>
    </row>
    <row r="426" ht="138.0" customHeight="1">
      <c r="Y426" s="181"/>
    </row>
    <row r="427" ht="138.0" customHeight="1">
      <c r="Y427" s="181"/>
    </row>
    <row r="428" ht="138.0" customHeight="1">
      <c r="Y428" s="181"/>
    </row>
    <row r="429" ht="138.0" customHeight="1">
      <c r="Y429" s="181"/>
    </row>
    <row r="430" ht="138.0" customHeight="1">
      <c r="Y430" s="181"/>
    </row>
    <row r="431" ht="138.0" customHeight="1">
      <c r="Y431" s="181"/>
    </row>
    <row r="432" ht="138.0" customHeight="1">
      <c r="Y432" s="181"/>
    </row>
    <row r="433" ht="138.0" customHeight="1">
      <c r="Y433" s="181"/>
    </row>
    <row r="434" ht="138.0" customHeight="1">
      <c r="Y434" s="181"/>
    </row>
    <row r="435" ht="138.0" customHeight="1">
      <c r="Y435" s="181"/>
    </row>
    <row r="436" ht="138.0" customHeight="1">
      <c r="Y436" s="181"/>
    </row>
    <row r="437" ht="138.0" customHeight="1">
      <c r="Y437" s="181"/>
    </row>
    <row r="438" ht="138.0" customHeight="1">
      <c r="Y438" s="181"/>
    </row>
    <row r="439" ht="138.0" customHeight="1">
      <c r="Y439" s="181"/>
    </row>
    <row r="440" ht="138.0" customHeight="1">
      <c r="Y440" s="181"/>
    </row>
    <row r="441" ht="138.0" customHeight="1">
      <c r="Y441" s="181"/>
    </row>
    <row r="442" ht="138.0" customHeight="1">
      <c r="Y442" s="181"/>
    </row>
    <row r="443" ht="138.0" customHeight="1">
      <c r="Y443" s="181"/>
    </row>
    <row r="444" ht="138.0" customHeight="1">
      <c r="Y444" s="181"/>
    </row>
    <row r="445" ht="138.0" customHeight="1">
      <c r="Y445" s="181"/>
    </row>
    <row r="446" ht="138.0" customHeight="1">
      <c r="Y446" s="181"/>
    </row>
    <row r="447" ht="138.0" customHeight="1">
      <c r="Y447" s="181"/>
    </row>
    <row r="448" ht="138.0" customHeight="1">
      <c r="Y448" s="181"/>
    </row>
    <row r="449" ht="138.0" customHeight="1">
      <c r="Y449" s="181"/>
    </row>
    <row r="450" ht="138.0" customHeight="1">
      <c r="Y450" s="181"/>
    </row>
    <row r="451" ht="138.0" customHeight="1">
      <c r="Y451" s="181"/>
    </row>
    <row r="452" ht="138.0" customHeight="1">
      <c r="Y452" s="181"/>
    </row>
    <row r="453" ht="138.0" customHeight="1">
      <c r="Y453" s="181"/>
    </row>
    <row r="454" ht="138.0" customHeight="1">
      <c r="Y454" s="181"/>
    </row>
    <row r="455" ht="138.0" customHeight="1">
      <c r="Y455" s="181"/>
    </row>
    <row r="456" ht="138.0" customHeight="1">
      <c r="Y456" s="181"/>
    </row>
    <row r="457" ht="138.0" customHeight="1">
      <c r="Y457" s="181"/>
    </row>
    <row r="458" ht="138.0" customHeight="1">
      <c r="Y458" s="181"/>
    </row>
    <row r="459" ht="138.0" customHeight="1">
      <c r="Y459" s="181"/>
    </row>
    <row r="460" ht="138.0" customHeight="1">
      <c r="Y460" s="181"/>
    </row>
    <row r="461" ht="138.0" customHeight="1">
      <c r="Y461" s="181"/>
    </row>
    <row r="462" ht="138.0" customHeight="1">
      <c r="Y462" s="181"/>
    </row>
    <row r="463" ht="138.0" customHeight="1">
      <c r="Y463" s="181"/>
    </row>
    <row r="464" ht="138.0" customHeight="1">
      <c r="Y464" s="181"/>
    </row>
    <row r="465" ht="138.0" customHeight="1">
      <c r="Y465" s="181"/>
    </row>
    <row r="466" ht="138.0" customHeight="1">
      <c r="Y466" s="181"/>
    </row>
    <row r="467" ht="138.0" customHeight="1">
      <c r="Y467" s="181"/>
    </row>
    <row r="468" ht="138.0" customHeight="1">
      <c r="Y468" s="181"/>
    </row>
    <row r="469" ht="138.0" customHeight="1">
      <c r="Y469" s="181"/>
    </row>
    <row r="470" ht="138.0" customHeight="1">
      <c r="Y470" s="181"/>
    </row>
    <row r="471" ht="138.0" customHeight="1">
      <c r="Y471" s="181"/>
    </row>
    <row r="472" ht="138.0" customHeight="1">
      <c r="Y472" s="181"/>
    </row>
    <row r="473" ht="138.0" customHeight="1">
      <c r="Y473" s="181"/>
    </row>
    <row r="474" ht="138.0" customHeight="1">
      <c r="Y474" s="181"/>
    </row>
    <row r="475" ht="138.0" customHeight="1">
      <c r="Y475" s="181"/>
    </row>
    <row r="476" ht="138.0" customHeight="1">
      <c r="Y476" s="181"/>
    </row>
    <row r="477" ht="138.0" customHeight="1">
      <c r="Y477" s="181"/>
    </row>
    <row r="478" ht="138.0" customHeight="1">
      <c r="Y478" s="181"/>
    </row>
    <row r="479" ht="138.0" customHeight="1">
      <c r="Y479" s="181"/>
    </row>
    <row r="480" ht="138.0" customHeight="1">
      <c r="Y480" s="181"/>
    </row>
    <row r="481" ht="138.0" customHeight="1">
      <c r="Y481" s="181"/>
    </row>
    <row r="482" ht="138.0" customHeight="1">
      <c r="Y482" s="181"/>
    </row>
    <row r="483" ht="138.0" customHeight="1">
      <c r="Y483" s="181"/>
    </row>
    <row r="484" ht="138.0" customHeight="1">
      <c r="Y484" s="181"/>
    </row>
    <row r="485" ht="138.0" customHeight="1">
      <c r="Y485" s="181"/>
    </row>
    <row r="486" ht="138.0" customHeight="1">
      <c r="Y486" s="181"/>
    </row>
    <row r="487" ht="138.0" customHeight="1">
      <c r="Y487" s="181"/>
    </row>
    <row r="488" ht="138.0" customHeight="1">
      <c r="Y488" s="181"/>
    </row>
    <row r="489" ht="138.0" customHeight="1">
      <c r="Y489" s="181"/>
    </row>
    <row r="490" ht="138.0" customHeight="1">
      <c r="Y490" s="181"/>
    </row>
    <row r="491" ht="138.0" customHeight="1">
      <c r="Y491" s="181"/>
    </row>
    <row r="492" ht="138.0" customHeight="1">
      <c r="Y492" s="181"/>
    </row>
    <row r="493" ht="138.0" customHeight="1">
      <c r="Y493" s="181"/>
    </row>
    <row r="494" ht="138.0" customHeight="1">
      <c r="Y494" s="181"/>
    </row>
    <row r="495" ht="138.0" customHeight="1">
      <c r="Y495" s="181"/>
    </row>
    <row r="496" ht="138.0" customHeight="1">
      <c r="Y496" s="181"/>
    </row>
    <row r="497" ht="138.0" customHeight="1">
      <c r="Y497" s="181"/>
    </row>
    <row r="498" ht="138.0" customHeight="1">
      <c r="Y498" s="181"/>
    </row>
    <row r="499" ht="138.0" customHeight="1">
      <c r="Y499" s="181"/>
    </row>
    <row r="500" ht="138.0" customHeight="1">
      <c r="Y500" s="181"/>
    </row>
    <row r="501" ht="138.0" customHeight="1">
      <c r="Y501" s="181"/>
    </row>
    <row r="502" ht="138.0" customHeight="1">
      <c r="Y502" s="181"/>
    </row>
    <row r="503" ht="138.0" customHeight="1">
      <c r="Y503" s="181"/>
    </row>
    <row r="504" ht="138.0" customHeight="1">
      <c r="Y504" s="181"/>
    </row>
    <row r="505" ht="138.0" customHeight="1">
      <c r="Y505" s="181"/>
    </row>
    <row r="506" ht="138.0" customHeight="1">
      <c r="Y506" s="181"/>
    </row>
    <row r="507" ht="138.0" customHeight="1">
      <c r="Y507" s="181"/>
    </row>
    <row r="508" ht="138.0" customHeight="1">
      <c r="Y508" s="181"/>
    </row>
    <row r="509" ht="138.0" customHeight="1">
      <c r="Y509" s="181"/>
    </row>
    <row r="510" ht="138.0" customHeight="1">
      <c r="Y510" s="181"/>
    </row>
    <row r="511" ht="138.0" customHeight="1">
      <c r="Y511" s="181"/>
    </row>
    <row r="512" ht="138.0" customHeight="1">
      <c r="Y512" s="181"/>
    </row>
    <row r="513" ht="138.0" customHeight="1">
      <c r="Y513" s="181"/>
    </row>
    <row r="514" ht="138.0" customHeight="1">
      <c r="Y514" s="181"/>
    </row>
    <row r="515" ht="138.0" customHeight="1">
      <c r="Y515" s="181"/>
    </row>
    <row r="516" ht="138.0" customHeight="1">
      <c r="Y516" s="181"/>
    </row>
    <row r="517" ht="138.0" customHeight="1">
      <c r="Y517" s="181"/>
    </row>
    <row r="518" ht="138.0" customHeight="1">
      <c r="Y518" s="181"/>
    </row>
    <row r="519" ht="138.0" customHeight="1">
      <c r="Y519" s="181"/>
    </row>
    <row r="520" ht="138.0" customHeight="1">
      <c r="Y520" s="181"/>
    </row>
    <row r="521" ht="138.0" customHeight="1">
      <c r="Y521" s="181"/>
    </row>
    <row r="522" ht="138.0" customHeight="1">
      <c r="Y522" s="181"/>
    </row>
    <row r="523" ht="138.0" customHeight="1">
      <c r="Y523" s="181"/>
    </row>
    <row r="524" ht="138.0" customHeight="1">
      <c r="Y524" s="181"/>
    </row>
    <row r="525" ht="138.0" customHeight="1">
      <c r="Y525" s="181"/>
    </row>
    <row r="526" ht="138.0" customHeight="1">
      <c r="Y526" s="181"/>
    </row>
    <row r="527" ht="138.0" customHeight="1">
      <c r="Y527" s="181"/>
    </row>
    <row r="528" ht="138.0" customHeight="1">
      <c r="Y528" s="181"/>
    </row>
    <row r="529" ht="138.0" customHeight="1">
      <c r="Y529" s="181"/>
    </row>
    <row r="530" ht="138.0" customHeight="1">
      <c r="Y530" s="181"/>
    </row>
    <row r="531" ht="138.0" customHeight="1">
      <c r="Y531" s="181"/>
    </row>
    <row r="532" ht="138.0" customHeight="1">
      <c r="Y532" s="181"/>
    </row>
    <row r="533" ht="138.0" customHeight="1">
      <c r="Y533" s="181"/>
    </row>
    <row r="534" ht="138.0" customHeight="1">
      <c r="Y534" s="181"/>
    </row>
    <row r="535" ht="138.0" customHeight="1">
      <c r="Y535" s="181"/>
    </row>
    <row r="536" ht="138.0" customHeight="1">
      <c r="Y536" s="181"/>
    </row>
    <row r="537" ht="138.0" customHeight="1">
      <c r="Y537" s="181"/>
    </row>
    <row r="538" ht="138.0" customHeight="1">
      <c r="Y538" s="181"/>
    </row>
    <row r="539" ht="138.0" customHeight="1">
      <c r="Y539" s="181"/>
    </row>
    <row r="540" ht="138.0" customHeight="1">
      <c r="Y540" s="181"/>
    </row>
    <row r="541" ht="138.0" customHeight="1">
      <c r="Y541" s="181"/>
    </row>
    <row r="542" ht="138.0" customHeight="1">
      <c r="Y542" s="181"/>
    </row>
    <row r="543" ht="138.0" customHeight="1">
      <c r="Y543" s="181"/>
    </row>
    <row r="544" ht="138.0" customHeight="1">
      <c r="Y544" s="181"/>
    </row>
    <row r="545" ht="138.0" customHeight="1">
      <c r="Y545" s="181"/>
    </row>
    <row r="546" ht="138.0" customHeight="1">
      <c r="Y546" s="181"/>
    </row>
    <row r="547" ht="138.0" customHeight="1">
      <c r="Y547" s="181"/>
    </row>
    <row r="548" ht="138.0" customHeight="1">
      <c r="Y548" s="181"/>
    </row>
    <row r="549" ht="138.0" customHeight="1">
      <c r="Y549" s="181"/>
    </row>
    <row r="550" ht="138.0" customHeight="1">
      <c r="Y550" s="181"/>
    </row>
    <row r="551" ht="138.0" customHeight="1">
      <c r="Y551" s="181"/>
    </row>
    <row r="552" ht="138.0" customHeight="1">
      <c r="Y552" s="181"/>
    </row>
    <row r="553" ht="138.0" customHeight="1">
      <c r="Y553" s="181"/>
    </row>
    <row r="554" ht="138.0" customHeight="1">
      <c r="Y554" s="181"/>
    </row>
    <row r="555" ht="138.0" customHeight="1">
      <c r="Y555" s="181"/>
    </row>
    <row r="556" ht="138.0" customHeight="1">
      <c r="Y556" s="181"/>
    </row>
    <row r="557" ht="138.0" customHeight="1">
      <c r="Y557" s="181"/>
    </row>
    <row r="558" ht="138.0" customHeight="1">
      <c r="Y558" s="181"/>
    </row>
    <row r="559" ht="138.0" customHeight="1">
      <c r="Y559" s="181"/>
    </row>
    <row r="560" ht="138.0" customHeight="1">
      <c r="Y560" s="181"/>
    </row>
    <row r="561" ht="138.0" customHeight="1">
      <c r="Y561" s="181"/>
    </row>
    <row r="562" ht="138.0" customHeight="1">
      <c r="Y562" s="181"/>
    </row>
    <row r="563" ht="138.0" customHeight="1">
      <c r="Y563" s="181"/>
    </row>
    <row r="564" ht="138.0" customHeight="1">
      <c r="Y564" s="181"/>
    </row>
    <row r="565" ht="138.0" customHeight="1">
      <c r="Y565" s="181"/>
    </row>
    <row r="566" ht="138.0" customHeight="1">
      <c r="Y566" s="181"/>
    </row>
    <row r="567" ht="138.0" customHeight="1">
      <c r="Y567" s="181"/>
    </row>
    <row r="568" ht="138.0" customHeight="1">
      <c r="Y568" s="181"/>
    </row>
    <row r="569" ht="138.0" customHeight="1">
      <c r="Y569" s="181"/>
    </row>
    <row r="570" ht="138.0" customHeight="1">
      <c r="Y570" s="181"/>
    </row>
    <row r="571" ht="138.0" customHeight="1">
      <c r="Y571" s="181"/>
    </row>
    <row r="572" ht="138.0" customHeight="1">
      <c r="Y572" s="181"/>
    </row>
    <row r="573" ht="138.0" customHeight="1">
      <c r="Y573" s="181"/>
    </row>
    <row r="574" ht="138.0" customHeight="1">
      <c r="Y574" s="181"/>
    </row>
    <row r="575" ht="138.0" customHeight="1">
      <c r="Y575" s="181"/>
    </row>
    <row r="576" ht="138.0" customHeight="1">
      <c r="Y576" s="181"/>
    </row>
    <row r="577" ht="138.0" customHeight="1">
      <c r="Y577" s="181"/>
    </row>
    <row r="578" ht="138.0" customHeight="1">
      <c r="Y578" s="181"/>
    </row>
    <row r="579" ht="138.0" customHeight="1">
      <c r="Y579" s="181"/>
    </row>
    <row r="580" ht="138.0" customHeight="1">
      <c r="Y580" s="181"/>
    </row>
    <row r="581" ht="138.0" customHeight="1">
      <c r="Y581" s="181"/>
    </row>
    <row r="582" ht="138.0" customHeight="1">
      <c r="Y582" s="181"/>
    </row>
    <row r="583" ht="138.0" customHeight="1">
      <c r="Y583" s="181"/>
    </row>
    <row r="584" ht="138.0" customHeight="1">
      <c r="Y584" s="181"/>
    </row>
    <row r="585" ht="138.0" customHeight="1">
      <c r="Y585" s="181"/>
    </row>
    <row r="586" ht="138.0" customHeight="1">
      <c r="Y586" s="181"/>
    </row>
    <row r="587" ht="138.0" customHeight="1">
      <c r="Y587" s="181"/>
    </row>
    <row r="588" ht="138.0" customHeight="1">
      <c r="Y588" s="181"/>
    </row>
    <row r="589" ht="138.0" customHeight="1">
      <c r="Y589" s="181"/>
    </row>
    <row r="590" ht="138.0" customHeight="1">
      <c r="Y590" s="181"/>
    </row>
    <row r="591" ht="138.0" customHeight="1">
      <c r="Y591" s="181"/>
    </row>
    <row r="592" ht="138.0" customHeight="1">
      <c r="Y592" s="181"/>
    </row>
    <row r="593" ht="138.0" customHeight="1">
      <c r="Y593" s="181"/>
    </row>
    <row r="594" ht="138.0" customHeight="1">
      <c r="Y594" s="181"/>
    </row>
    <row r="595" ht="138.0" customHeight="1">
      <c r="Y595" s="181"/>
    </row>
    <row r="596" ht="138.0" customHeight="1">
      <c r="Y596" s="181"/>
    </row>
    <row r="597" ht="138.0" customHeight="1">
      <c r="Y597" s="181"/>
    </row>
    <row r="598" ht="138.0" customHeight="1">
      <c r="Y598" s="181"/>
    </row>
    <row r="599" ht="138.0" customHeight="1">
      <c r="Y599" s="181"/>
    </row>
    <row r="600" ht="138.0" customHeight="1">
      <c r="Y600" s="181"/>
    </row>
    <row r="601" ht="138.0" customHeight="1">
      <c r="Y601" s="181"/>
    </row>
    <row r="602" ht="138.0" customHeight="1">
      <c r="Y602" s="181"/>
    </row>
    <row r="603" ht="138.0" customHeight="1">
      <c r="Y603" s="181"/>
    </row>
    <row r="604" ht="138.0" customHeight="1">
      <c r="Y604" s="181"/>
    </row>
    <row r="605" ht="138.0" customHeight="1">
      <c r="Y605" s="181"/>
    </row>
    <row r="606" ht="138.0" customHeight="1">
      <c r="Y606" s="181"/>
    </row>
    <row r="607" ht="138.0" customHeight="1">
      <c r="Y607" s="181"/>
    </row>
    <row r="608" ht="138.0" customHeight="1">
      <c r="Y608" s="181"/>
    </row>
    <row r="609" ht="138.0" customHeight="1">
      <c r="Y609" s="181"/>
    </row>
    <row r="610" ht="138.0" customHeight="1">
      <c r="Y610" s="181"/>
    </row>
    <row r="611" ht="138.0" customHeight="1">
      <c r="Y611" s="181"/>
    </row>
    <row r="612" ht="138.0" customHeight="1">
      <c r="Y612" s="181"/>
    </row>
    <row r="613" ht="138.0" customHeight="1">
      <c r="Y613" s="181"/>
    </row>
    <row r="614" ht="138.0" customHeight="1">
      <c r="Y614" s="181"/>
    </row>
    <row r="615" ht="138.0" customHeight="1">
      <c r="Y615" s="181"/>
    </row>
    <row r="616" ht="138.0" customHeight="1">
      <c r="Y616" s="181"/>
    </row>
    <row r="617" ht="138.0" customHeight="1">
      <c r="Y617" s="181"/>
    </row>
    <row r="618" ht="138.0" customHeight="1">
      <c r="Y618" s="181"/>
    </row>
    <row r="619" ht="138.0" customHeight="1">
      <c r="Y619" s="181"/>
    </row>
    <row r="620" ht="138.0" customHeight="1">
      <c r="Y620" s="181"/>
    </row>
    <row r="621" ht="138.0" customHeight="1">
      <c r="Y621" s="181"/>
    </row>
    <row r="622" ht="138.0" customHeight="1">
      <c r="Y622" s="181"/>
    </row>
    <row r="623" ht="138.0" customHeight="1">
      <c r="Y623" s="181"/>
    </row>
    <row r="624" ht="138.0" customHeight="1">
      <c r="Y624" s="181"/>
    </row>
    <row r="625" ht="138.0" customHeight="1">
      <c r="Y625" s="181"/>
    </row>
    <row r="626" ht="138.0" customHeight="1">
      <c r="Y626" s="181"/>
    </row>
    <row r="627" ht="138.0" customHeight="1">
      <c r="Y627" s="181"/>
    </row>
    <row r="628" ht="138.0" customHeight="1">
      <c r="Y628" s="181"/>
    </row>
    <row r="629" ht="138.0" customHeight="1">
      <c r="Y629" s="181"/>
    </row>
    <row r="630" ht="138.0" customHeight="1">
      <c r="Y630" s="181"/>
    </row>
    <row r="631" ht="138.0" customHeight="1">
      <c r="Y631" s="181"/>
    </row>
    <row r="632" ht="138.0" customHeight="1">
      <c r="Y632" s="181"/>
    </row>
    <row r="633" ht="138.0" customHeight="1">
      <c r="Y633" s="181"/>
    </row>
    <row r="634" ht="138.0" customHeight="1">
      <c r="Y634" s="181"/>
    </row>
    <row r="635" ht="138.0" customHeight="1">
      <c r="Y635" s="181"/>
    </row>
    <row r="636" ht="138.0" customHeight="1">
      <c r="Y636" s="181"/>
    </row>
    <row r="637" ht="138.0" customHeight="1">
      <c r="Y637" s="181"/>
    </row>
    <row r="638" ht="138.0" customHeight="1">
      <c r="Y638" s="181"/>
    </row>
    <row r="639" ht="138.0" customHeight="1">
      <c r="Y639" s="181"/>
    </row>
    <row r="640" ht="138.0" customHeight="1">
      <c r="Y640" s="181"/>
    </row>
    <row r="641" ht="138.0" customHeight="1">
      <c r="Y641" s="181"/>
    </row>
    <row r="642" ht="138.0" customHeight="1">
      <c r="Y642" s="181"/>
    </row>
    <row r="643" ht="138.0" customHeight="1">
      <c r="Y643" s="181"/>
    </row>
    <row r="644" ht="138.0" customHeight="1">
      <c r="Y644" s="181"/>
    </row>
    <row r="645" ht="138.0" customHeight="1">
      <c r="Y645" s="181"/>
    </row>
    <row r="646" ht="138.0" customHeight="1">
      <c r="Y646" s="181"/>
    </row>
    <row r="647" ht="138.0" customHeight="1">
      <c r="Y647" s="181"/>
    </row>
    <row r="648" ht="138.0" customHeight="1">
      <c r="Y648" s="181"/>
    </row>
    <row r="649" ht="138.0" customHeight="1">
      <c r="Y649" s="181"/>
    </row>
    <row r="650" ht="138.0" customHeight="1">
      <c r="Y650" s="181"/>
    </row>
    <row r="651" ht="138.0" customHeight="1">
      <c r="Y651" s="181"/>
    </row>
    <row r="652" ht="138.0" customHeight="1">
      <c r="Y652" s="181"/>
    </row>
    <row r="653" ht="138.0" customHeight="1">
      <c r="Y653" s="181"/>
    </row>
    <row r="654" ht="138.0" customHeight="1">
      <c r="Y654" s="181"/>
    </row>
    <row r="655" ht="138.0" customHeight="1">
      <c r="Y655" s="181"/>
    </row>
    <row r="656" ht="138.0" customHeight="1">
      <c r="Y656" s="181"/>
    </row>
    <row r="657" ht="138.0" customHeight="1">
      <c r="Y657" s="181"/>
    </row>
    <row r="658" ht="138.0" customHeight="1">
      <c r="Y658" s="181"/>
    </row>
    <row r="659" ht="138.0" customHeight="1">
      <c r="Y659" s="181"/>
    </row>
    <row r="660" ht="138.0" customHeight="1">
      <c r="Y660" s="181"/>
    </row>
    <row r="661" ht="138.0" customHeight="1">
      <c r="Y661" s="181"/>
    </row>
    <row r="662" ht="138.0" customHeight="1">
      <c r="Y662" s="181"/>
    </row>
    <row r="663" ht="138.0" customHeight="1">
      <c r="Y663" s="181"/>
    </row>
    <row r="664" ht="138.0" customHeight="1">
      <c r="Y664" s="181"/>
    </row>
    <row r="665" ht="138.0" customHeight="1">
      <c r="Y665" s="181"/>
    </row>
    <row r="666" ht="138.0" customHeight="1">
      <c r="Y666" s="181"/>
    </row>
    <row r="667" ht="138.0" customHeight="1">
      <c r="Y667" s="181"/>
    </row>
    <row r="668" ht="138.0" customHeight="1">
      <c r="Y668" s="181"/>
    </row>
    <row r="669" ht="138.0" customHeight="1">
      <c r="Y669" s="181"/>
    </row>
    <row r="670" ht="138.0" customHeight="1">
      <c r="Y670" s="181"/>
    </row>
    <row r="671" ht="138.0" customHeight="1">
      <c r="Y671" s="181"/>
    </row>
    <row r="672" ht="138.0" customHeight="1">
      <c r="Y672" s="181"/>
    </row>
    <row r="673" ht="138.0" customHeight="1">
      <c r="Y673" s="181"/>
    </row>
    <row r="674" ht="138.0" customHeight="1">
      <c r="Y674" s="181"/>
    </row>
    <row r="675" ht="138.0" customHeight="1">
      <c r="Y675" s="181"/>
    </row>
    <row r="676" ht="138.0" customHeight="1">
      <c r="Y676" s="181"/>
    </row>
    <row r="677" ht="138.0" customHeight="1">
      <c r="Y677" s="181"/>
    </row>
    <row r="678" ht="138.0" customHeight="1">
      <c r="Y678" s="181"/>
    </row>
    <row r="679" ht="138.0" customHeight="1">
      <c r="Y679" s="181"/>
    </row>
    <row r="680" ht="138.0" customHeight="1">
      <c r="Y680" s="181"/>
    </row>
    <row r="681" ht="138.0" customHeight="1">
      <c r="Y681" s="181"/>
    </row>
    <row r="682" ht="138.0" customHeight="1">
      <c r="Y682" s="181"/>
    </row>
    <row r="683" ht="138.0" customHeight="1">
      <c r="Y683" s="181"/>
    </row>
    <row r="684" ht="138.0" customHeight="1">
      <c r="Y684" s="181"/>
    </row>
    <row r="685" ht="138.0" customHeight="1">
      <c r="Y685" s="181"/>
    </row>
    <row r="686" ht="138.0" customHeight="1">
      <c r="Y686" s="181"/>
    </row>
    <row r="687" ht="138.0" customHeight="1">
      <c r="Y687" s="181"/>
    </row>
    <row r="688" ht="138.0" customHeight="1">
      <c r="Y688" s="181"/>
    </row>
    <row r="689" ht="138.0" customHeight="1">
      <c r="Y689" s="181"/>
    </row>
    <row r="690" ht="138.0" customHeight="1">
      <c r="Y690" s="181"/>
    </row>
    <row r="691" ht="138.0" customHeight="1">
      <c r="Y691" s="181"/>
    </row>
    <row r="692" ht="138.0" customHeight="1">
      <c r="Y692" s="181"/>
    </row>
    <row r="693" ht="138.0" customHeight="1">
      <c r="Y693" s="181"/>
    </row>
    <row r="694" ht="138.0" customHeight="1">
      <c r="Y694" s="181"/>
    </row>
    <row r="695" ht="138.0" customHeight="1">
      <c r="Y695" s="181"/>
    </row>
    <row r="696" ht="138.0" customHeight="1">
      <c r="Y696" s="181"/>
    </row>
    <row r="697" ht="138.0" customHeight="1">
      <c r="Y697" s="181"/>
    </row>
    <row r="698" ht="138.0" customHeight="1">
      <c r="Y698" s="181"/>
    </row>
    <row r="699" ht="138.0" customHeight="1">
      <c r="Y699" s="181"/>
    </row>
    <row r="700" ht="138.0" customHeight="1">
      <c r="Y700" s="181"/>
    </row>
    <row r="701" ht="138.0" customHeight="1">
      <c r="Y701" s="181"/>
    </row>
    <row r="702" ht="138.0" customHeight="1">
      <c r="Y702" s="181"/>
    </row>
    <row r="703" ht="138.0" customHeight="1">
      <c r="Y703" s="181"/>
    </row>
    <row r="704" ht="138.0" customHeight="1">
      <c r="Y704" s="181"/>
    </row>
    <row r="705" ht="138.0" customHeight="1">
      <c r="Y705" s="181"/>
    </row>
    <row r="706" ht="138.0" customHeight="1">
      <c r="Y706" s="181"/>
    </row>
    <row r="707" ht="138.0" customHeight="1">
      <c r="Y707" s="181"/>
    </row>
    <row r="708" ht="138.0" customHeight="1">
      <c r="Y708" s="181"/>
    </row>
    <row r="709" ht="138.0" customHeight="1">
      <c r="Y709" s="181"/>
    </row>
    <row r="710" ht="138.0" customHeight="1">
      <c r="Y710" s="181"/>
    </row>
    <row r="711" ht="138.0" customHeight="1">
      <c r="Y711" s="181"/>
    </row>
    <row r="712" ht="138.0" customHeight="1">
      <c r="Y712" s="181"/>
    </row>
    <row r="713" ht="138.0" customHeight="1">
      <c r="Y713" s="181"/>
    </row>
    <row r="714" ht="138.0" customHeight="1">
      <c r="Y714" s="181"/>
    </row>
    <row r="715" ht="138.0" customHeight="1">
      <c r="Y715" s="181"/>
    </row>
    <row r="716" ht="138.0" customHeight="1">
      <c r="Y716" s="181"/>
    </row>
    <row r="717" ht="138.0" customHeight="1">
      <c r="Y717" s="181"/>
    </row>
    <row r="718" ht="138.0" customHeight="1">
      <c r="Y718" s="181"/>
    </row>
    <row r="719" ht="138.0" customHeight="1">
      <c r="Y719" s="181"/>
    </row>
    <row r="720" ht="138.0" customHeight="1">
      <c r="Y720" s="181"/>
    </row>
    <row r="721" ht="138.0" customHeight="1">
      <c r="Y721" s="181"/>
    </row>
    <row r="722" ht="138.0" customHeight="1">
      <c r="Y722" s="181"/>
    </row>
    <row r="723" ht="138.0" customHeight="1">
      <c r="Y723" s="181"/>
    </row>
    <row r="724" ht="138.0" customHeight="1">
      <c r="Y724" s="181"/>
    </row>
    <row r="725" ht="138.0" customHeight="1">
      <c r="Y725" s="181"/>
    </row>
    <row r="726" ht="138.0" customHeight="1">
      <c r="Y726" s="181"/>
    </row>
    <row r="727" ht="138.0" customHeight="1">
      <c r="Y727" s="181"/>
    </row>
    <row r="728" ht="138.0" customHeight="1">
      <c r="Y728" s="181"/>
    </row>
    <row r="729" ht="138.0" customHeight="1">
      <c r="Y729" s="181"/>
    </row>
    <row r="730" ht="138.0" customHeight="1">
      <c r="Y730" s="181"/>
    </row>
    <row r="731" ht="138.0" customHeight="1">
      <c r="Y731" s="181"/>
    </row>
    <row r="732" ht="138.0" customHeight="1">
      <c r="Y732" s="181"/>
    </row>
    <row r="733" ht="138.0" customHeight="1">
      <c r="Y733" s="181"/>
    </row>
    <row r="734" ht="138.0" customHeight="1">
      <c r="Y734" s="181"/>
    </row>
    <row r="735" ht="138.0" customHeight="1">
      <c r="Y735" s="181"/>
    </row>
    <row r="736" ht="138.0" customHeight="1">
      <c r="Y736" s="181"/>
    </row>
    <row r="737" ht="138.0" customHeight="1">
      <c r="Y737" s="181"/>
    </row>
    <row r="738" ht="138.0" customHeight="1">
      <c r="Y738" s="181"/>
    </row>
    <row r="739" ht="138.0" customHeight="1">
      <c r="Y739" s="181"/>
    </row>
    <row r="740" ht="138.0" customHeight="1">
      <c r="Y740" s="181"/>
    </row>
    <row r="741" ht="138.0" customHeight="1">
      <c r="Y741" s="181"/>
    </row>
    <row r="742" ht="138.0" customHeight="1">
      <c r="Y742" s="181"/>
    </row>
    <row r="743" ht="138.0" customHeight="1">
      <c r="Y743" s="181"/>
    </row>
    <row r="744" ht="138.0" customHeight="1">
      <c r="Y744" s="181"/>
    </row>
    <row r="745" ht="138.0" customHeight="1">
      <c r="Y745" s="181"/>
    </row>
    <row r="746" ht="138.0" customHeight="1">
      <c r="Y746" s="181"/>
    </row>
    <row r="747" ht="138.0" customHeight="1">
      <c r="Y747" s="181"/>
    </row>
    <row r="748" ht="138.0" customHeight="1">
      <c r="Y748" s="181"/>
    </row>
    <row r="749" ht="138.0" customHeight="1">
      <c r="Y749" s="181"/>
    </row>
    <row r="750" ht="138.0" customHeight="1">
      <c r="Y750" s="181"/>
    </row>
    <row r="751" ht="138.0" customHeight="1">
      <c r="Y751" s="181"/>
    </row>
    <row r="752" ht="138.0" customHeight="1">
      <c r="Y752" s="181"/>
    </row>
    <row r="753" ht="138.0" customHeight="1">
      <c r="Y753" s="181"/>
    </row>
    <row r="754" ht="138.0" customHeight="1">
      <c r="Y754" s="181"/>
    </row>
    <row r="755" ht="138.0" customHeight="1">
      <c r="Y755" s="181"/>
    </row>
    <row r="756" ht="138.0" customHeight="1">
      <c r="Y756" s="181"/>
    </row>
    <row r="757" ht="138.0" customHeight="1">
      <c r="Y757" s="181"/>
    </row>
    <row r="758" ht="138.0" customHeight="1">
      <c r="Y758" s="181"/>
    </row>
    <row r="759" ht="138.0" customHeight="1">
      <c r="Y759" s="181"/>
    </row>
    <row r="760" ht="138.0" customHeight="1">
      <c r="Y760" s="181"/>
    </row>
    <row r="761" ht="138.0" customHeight="1">
      <c r="Y761" s="181"/>
    </row>
    <row r="762" ht="138.0" customHeight="1">
      <c r="Y762" s="181"/>
    </row>
    <row r="763" ht="138.0" customHeight="1">
      <c r="Y763" s="181"/>
    </row>
    <row r="764" ht="138.0" customHeight="1">
      <c r="Y764" s="181"/>
    </row>
    <row r="765" ht="138.0" customHeight="1">
      <c r="Y765" s="181"/>
    </row>
    <row r="766" ht="138.0" customHeight="1">
      <c r="Y766" s="181"/>
    </row>
    <row r="767" ht="138.0" customHeight="1">
      <c r="Y767" s="181"/>
    </row>
    <row r="768" ht="138.0" customHeight="1">
      <c r="Y768" s="181"/>
    </row>
    <row r="769" ht="138.0" customHeight="1">
      <c r="Y769" s="181"/>
    </row>
    <row r="770" ht="138.0" customHeight="1">
      <c r="Y770" s="181"/>
    </row>
    <row r="771" ht="138.0" customHeight="1">
      <c r="Y771" s="181"/>
    </row>
    <row r="772" ht="138.0" customHeight="1">
      <c r="Y772" s="181"/>
    </row>
    <row r="773" ht="138.0" customHeight="1">
      <c r="Y773" s="181"/>
    </row>
    <row r="774" ht="138.0" customHeight="1">
      <c r="Y774" s="181"/>
    </row>
    <row r="775" ht="138.0" customHeight="1">
      <c r="Y775" s="181"/>
    </row>
    <row r="776" ht="138.0" customHeight="1">
      <c r="Y776" s="181"/>
    </row>
    <row r="777" ht="138.0" customHeight="1">
      <c r="Y777" s="181"/>
    </row>
    <row r="778" ht="138.0" customHeight="1">
      <c r="Y778" s="181"/>
    </row>
    <row r="779" ht="138.0" customHeight="1">
      <c r="Y779" s="181"/>
    </row>
    <row r="780" ht="138.0" customHeight="1">
      <c r="Y780" s="181"/>
    </row>
    <row r="781" ht="138.0" customHeight="1">
      <c r="Y781" s="181"/>
    </row>
    <row r="782" ht="138.0" customHeight="1">
      <c r="Y782" s="181"/>
    </row>
    <row r="783" ht="138.0" customHeight="1">
      <c r="Y783" s="181"/>
    </row>
    <row r="784" ht="138.0" customHeight="1">
      <c r="Y784" s="181"/>
    </row>
    <row r="785" ht="138.0" customHeight="1">
      <c r="Y785" s="181"/>
    </row>
    <row r="786" ht="138.0" customHeight="1">
      <c r="Y786" s="181"/>
    </row>
    <row r="787" ht="138.0" customHeight="1">
      <c r="Y787" s="181"/>
    </row>
    <row r="788" ht="138.0" customHeight="1">
      <c r="Y788" s="181"/>
    </row>
    <row r="789" ht="138.0" customHeight="1">
      <c r="Y789" s="181"/>
    </row>
    <row r="790" ht="138.0" customHeight="1">
      <c r="Y790" s="181"/>
    </row>
    <row r="791" ht="138.0" customHeight="1">
      <c r="Y791" s="181"/>
    </row>
    <row r="792" ht="138.0" customHeight="1">
      <c r="Y792" s="181"/>
    </row>
    <row r="793" ht="138.0" customHeight="1">
      <c r="Y793" s="181"/>
    </row>
    <row r="794" ht="138.0" customHeight="1">
      <c r="Y794" s="181"/>
    </row>
    <row r="795" ht="138.0" customHeight="1">
      <c r="Y795" s="181"/>
    </row>
    <row r="796" ht="138.0" customHeight="1">
      <c r="Y796" s="181"/>
    </row>
    <row r="797" ht="138.0" customHeight="1">
      <c r="Y797" s="181"/>
    </row>
    <row r="798" ht="138.0" customHeight="1">
      <c r="Y798" s="181"/>
    </row>
    <row r="799" ht="138.0" customHeight="1">
      <c r="Y799" s="181"/>
    </row>
    <row r="800" ht="138.0" customHeight="1">
      <c r="Y800" s="181"/>
    </row>
    <row r="801" ht="138.0" customHeight="1">
      <c r="Y801" s="181"/>
    </row>
    <row r="802" ht="138.0" customHeight="1">
      <c r="Y802" s="181"/>
    </row>
    <row r="803" ht="138.0" customHeight="1">
      <c r="Y803" s="181"/>
    </row>
    <row r="804" ht="138.0" customHeight="1">
      <c r="Y804" s="181"/>
    </row>
    <row r="805" ht="138.0" customHeight="1">
      <c r="Y805" s="181"/>
    </row>
    <row r="806" ht="138.0" customHeight="1">
      <c r="Y806" s="181"/>
    </row>
    <row r="807" ht="138.0" customHeight="1">
      <c r="Y807" s="181"/>
    </row>
    <row r="808" ht="138.0" customHeight="1">
      <c r="Y808" s="181"/>
    </row>
    <row r="809" ht="138.0" customHeight="1">
      <c r="Y809" s="181"/>
    </row>
    <row r="810" ht="138.0" customHeight="1">
      <c r="Y810" s="181"/>
    </row>
    <row r="811" ht="138.0" customHeight="1">
      <c r="Y811" s="181"/>
    </row>
    <row r="812" ht="138.0" customHeight="1">
      <c r="Y812" s="181"/>
    </row>
    <row r="813" ht="138.0" customHeight="1">
      <c r="Y813" s="181"/>
    </row>
    <row r="814" ht="138.0" customHeight="1">
      <c r="Y814" s="181"/>
    </row>
    <row r="815" ht="138.0" customHeight="1">
      <c r="Y815" s="181"/>
    </row>
    <row r="816" ht="138.0" customHeight="1">
      <c r="Y816" s="181"/>
    </row>
    <row r="817" ht="138.0" customHeight="1">
      <c r="Y817" s="181"/>
    </row>
    <row r="818" ht="138.0" customHeight="1">
      <c r="Y818" s="181"/>
    </row>
    <row r="819" ht="138.0" customHeight="1">
      <c r="Y819" s="181"/>
    </row>
    <row r="820" ht="138.0" customHeight="1">
      <c r="Y820" s="181"/>
    </row>
    <row r="821" ht="138.0" customHeight="1">
      <c r="Y821" s="181"/>
    </row>
    <row r="822" ht="138.0" customHeight="1">
      <c r="Y822" s="181"/>
    </row>
    <row r="823" ht="138.0" customHeight="1">
      <c r="Y823" s="181"/>
    </row>
    <row r="824" ht="138.0" customHeight="1">
      <c r="Y824" s="181"/>
    </row>
    <row r="825" ht="138.0" customHeight="1">
      <c r="Y825" s="181"/>
    </row>
    <row r="826" ht="138.0" customHeight="1">
      <c r="Y826" s="181"/>
    </row>
    <row r="827" ht="138.0" customHeight="1">
      <c r="Y827" s="181"/>
    </row>
    <row r="828" ht="138.0" customHeight="1">
      <c r="Y828" s="181"/>
    </row>
    <row r="829" ht="138.0" customHeight="1">
      <c r="Y829" s="181"/>
    </row>
    <row r="830" ht="138.0" customHeight="1">
      <c r="Y830" s="181"/>
    </row>
    <row r="831" ht="138.0" customHeight="1">
      <c r="Y831" s="181"/>
    </row>
    <row r="832" ht="138.0" customHeight="1">
      <c r="Y832" s="181"/>
    </row>
    <row r="833" ht="138.0" customHeight="1">
      <c r="Y833" s="181"/>
    </row>
    <row r="834" ht="138.0" customHeight="1">
      <c r="Y834" s="181"/>
    </row>
    <row r="835" ht="138.0" customHeight="1">
      <c r="Y835" s="181"/>
    </row>
    <row r="836" ht="138.0" customHeight="1">
      <c r="Y836" s="181"/>
    </row>
    <row r="837" ht="138.0" customHeight="1">
      <c r="Y837" s="181"/>
    </row>
    <row r="838" ht="138.0" customHeight="1">
      <c r="Y838" s="181"/>
    </row>
    <row r="839" ht="138.0" customHeight="1">
      <c r="Y839" s="181"/>
    </row>
    <row r="840" ht="138.0" customHeight="1">
      <c r="Y840" s="181"/>
    </row>
    <row r="841" ht="138.0" customHeight="1">
      <c r="Y841" s="181"/>
    </row>
    <row r="842" ht="138.0" customHeight="1">
      <c r="Y842" s="181"/>
    </row>
    <row r="843" ht="138.0" customHeight="1">
      <c r="Y843" s="181"/>
    </row>
    <row r="844" ht="138.0" customHeight="1">
      <c r="Y844" s="181"/>
    </row>
    <row r="845" ht="138.0" customHeight="1">
      <c r="Y845" s="181"/>
    </row>
    <row r="846" ht="138.0" customHeight="1">
      <c r="Y846" s="181"/>
    </row>
    <row r="847" ht="138.0" customHeight="1">
      <c r="Y847" s="181"/>
    </row>
    <row r="848" ht="138.0" customHeight="1">
      <c r="Y848" s="181"/>
    </row>
    <row r="849" ht="138.0" customHeight="1">
      <c r="Y849" s="181"/>
    </row>
    <row r="850" ht="138.0" customHeight="1">
      <c r="Y850" s="181"/>
    </row>
    <row r="851" ht="138.0" customHeight="1">
      <c r="Y851" s="181"/>
    </row>
    <row r="852" ht="138.0" customHeight="1">
      <c r="Y852" s="181"/>
    </row>
    <row r="853" ht="138.0" customHeight="1">
      <c r="Y853" s="181"/>
    </row>
    <row r="854" ht="138.0" customHeight="1">
      <c r="Y854" s="181"/>
    </row>
    <row r="855" ht="138.0" customHeight="1">
      <c r="Y855" s="181"/>
    </row>
    <row r="856" ht="138.0" customHeight="1">
      <c r="Y856" s="181"/>
    </row>
    <row r="857" ht="138.0" customHeight="1">
      <c r="Y857" s="181"/>
    </row>
    <row r="858" ht="138.0" customHeight="1">
      <c r="Y858" s="181"/>
    </row>
    <row r="859" ht="138.0" customHeight="1">
      <c r="Y859" s="181"/>
    </row>
    <row r="860" ht="138.0" customHeight="1">
      <c r="Y860" s="181"/>
    </row>
    <row r="861" ht="138.0" customHeight="1">
      <c r="Y861" s="181"/>
    </row>
    <row r="862" ht="138.0" customHeight="1">
      <c r="Y862" s="181"/>
    </row>
    <row r="863" ht="138.0" customHeight="1">
      <c r="Y863" s="181"/>
    </row>
    <row r="864" ht="138.0" customHeight="1">
      <c r="Y864" s="181"/>
    </row>
    <row r="865" ht="138.0" customHeight="1">
      <c r="Y865" s="181"/>
    </row>
    <row r="866" ht="138.0" customHeight="1">
      <c r="Y866" s="181"/>
    </row>
    <row r="867" ht="138.0" customHeight="1">
      <c r="Y867" s="181"/>
    </row>
    <row r="868" ht="138.0" customHeight="1">
      <c r="Y868" s="181"/>
    </row>
    <row r="869" ht="138.0" customHeight="1">
      <c r="Y869" s="181"/>
    </row>
    <row r="870" ht="138.0" customHeight="1">
      <c r="Y870" s="181"/>
    </row>
    <row r="871" ht="138.0" customHeight="1">
      <c r="Y871" s="181"/>
    </row>
    <row r="872" ht="138.0" customHeight="1">
      <c r="Y872" s="181"/>
    </row>
    <row r="873" ht="138.0" customHeight="1">
      <c r="Y873" s="181"/>
    </row>
    <row r="874" ht="138.0" customHeight="1">
      <c r="Y874" s="181"/>
    </row>
    <row r="875" ht="138.0" customHeight="1">
      <c r="Y875" s="181"/>
    </row>
    <row r="876" ht="138.0" customHeight="1">
      <c r="Y876" s="181"/>
    </row>
    <row r="877" ht="138.0" customHeight="1">
      <c r="Y877" s="181"/>
    </row>
    <row r="878" ht="138.0" customHeight="1">
      <c r="Y878" s="181"/>
    </row>
    <row r="879" ht="138.0" customHeight="1">
      <c r="Y879" s="181"/>
    </row>
    <row r="880" ht="138.0" customHeight="1">
      <c r="Y880" s="181"/>
    </row>
    <row r="881" ht="138.0" customHeight="1">
      <c r="Y881" s="181"/>
    </row>
    <row r="882" ht="138.0" customHeight="1">
      <c r="Y882" s="181"/>
    </row>
    <row r="883" ht="138.0" customHeight="1">
      <c r="Y883" s="181"/>
    </row>
    <row r="884" ht="138.0" customHeight="1">
      <c r="Y884" s="181"/>
    </row>
    <row r="885" ht="138.0" customHeight="1">
      <c r="Y885" s="181"/>
    </row>
    <row r="886" ht="138.0" customHeight="1">
      <c r="Y886" s="181"/>
    </row>
    <row r="887" ht="138.0" customHeight="1">
      <c r="Y887" s="181"/>
    </row>
    <row r="888" ht="138.0" customHeight="1">
      <c r="Y888" s="181"/>
    </row>
    <row r="889" ht="138.0" customHeight="1">
      <c r="Y889" s="181"/>
    </row>
    <row r="890" ht="138.0" customHeight="1">
      <c r="Y890" s="181"/>
    </row>
    <row r="891" ht="138.0" customHeight="1">
      <c r="Y891" s="181"/>
    </row>
    <row r="892" ht="138.0" customHeight="1">
      <c r="Y892" s="181"/>
    </row>
    <row r="893" ht="138.0" customHeight="1">
      <c r="Y893" s="181"/>
    </row>
    <row r="894" ht="138.0" customHeight="1">
      <c r="Y894" s="181"/>
    </row>
    <row r="895" ht="138.0" customHeight="1">
      <c r="Y895" s="181"/>
    </row>
    <row r="896" ht="138.0" customHeight="1">
      <c r="Y896" s="181"/>
    </row>
    <row r="897" ht="138.0" customHeight="1">
      <c r="Y897" s="181"/>
    </row>
    <row r="898" ht="138.0" customHeight="1">
      <c r="Y898" s="181"/>
    </row>
    <row r="899" ht="138.0" customHeight="1">
      <c r="Y899" s="181"/>
    </row>
    <row r="900" ht="138.0" customHeight="1">
      <c r="Y900" s="181"/>
    </row>
    <row r="901" ht="138.0" customHeight="1">
      <c r="Y901" s="181"/>
    </row>
    <row r="902" ht="138.0" customHeight="1">
      <c r="Y902" s="181"/>
    </row>
    <row r="903" ht="138.0" customHeight="1">
      <c r="Y903" s="181"/>
    </row>
    <row r="904" ht="138.0" customHeight="1">
      <c r="Y904" s="181"/>
    </row>
    <row r="905" ht="138.0" customHeight="1">
      <c r="Y905" s="181"/>
    </row>
    <row r="906" ht="138.0" customHeight="1">
      <c r="Y906" s="181"/>
    </row>
    <row r="907" ht="138.0" customHeight="1">
      <c r="Y907" s="181"/>
    </row>
    <row r="908" ht="138.0" customHeight="1">
      <c r="Y908" s="181"/>
    </row>
    <row r="909" ht="138.0" customHeight="1">
      <c r="Y909" s="181"/>
    </row>
    <row r="910" ht="138.0" customHeight="1">
      <c r="Y910" s="181"/>
    </row>
    <row r="911" ht="138.0" customHeight="1">
      <c r="Y911" s="181"/>
    </row>
  </sheetData>
  <dataValidations>
    <dataValidation type="list" allowBlank="1" sqref="Y2:Y4 AC2:AC4 Y6:Y11 AC6:AC11 Y13:Y21 AC13:AC21 Y23:Y50 AC23:AC50 Y52:Y60 AC52:AC60 Y62:Y79 AC62:AC79">
      <formula1>"1,2,3,4,5"</formula1>
    </dataValidation>
  </dataValidations>
  <drawing r:id="rId2"/>
  <legacyDrawing r:id="rId3"/>
  <tableParts count="4">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16.43"/>
    <col customWidth="1" hidden="1" min="5" max="7" width="16.43"/>
    <col customWidth="1" min="8" max="11" width="16.43"/>
    <col customWidth="1" min="12" max="12" width="19.0"/>
    <col customWidth="1" min="13" max="17" width="16.43"/>
    <col customWidth="1" hidden="1" min="18" max="24" width="16.43"/>
    <col customWidth="1" min="25" max="25" width="16.43"/>
    <col customWidth="1" hidden="1" min="26" max="28" width="16.43"/>
    <col customWidth="1" min="29" max="31" width="16.43"/>
  </cols>
  <sheetData>
    <row r="1" ht="138.0" customHeight="1">
      <c r="A1" s="1" t="s">
        <v>0</v>
      </c>
      <c r="B1" s="1" t="s">
        <v>1</v>
      </c>
      <c r="C1" s="1" t="s">
        <v>2</v>
      </c>
      <c r="D1" s="2" t="s">
        <v>3</v>
      </c>
      <c r="E1" s="3" t="s">
        <v>4</v>
      </c>
      <c r="F1" s="3" t="s">
        <v>5</v>
      </c>
      <c r="G1" s="1" t="s">
        <v>6</v>
      </c>
      <c r="H1" s="1" t="s">
        <v>7</v>
      </c>
      <c r="I1" s="1" t="s">
        <v>8</v>
      </c>
      <c r="J1" s="1" t="s">
        <v>9</v>
      </c>
      <c r="K1" s="1" t="s">
        <v>10</v>
      </c>
      <c r="L1" s="1" t="s">
        <v>11</v>
      </c>
      <c r="M1" s="1" t="s">
        <v>12</v>
      </c>
      <c r="N1" s="1" t="s">
        <v>13</v>
      </c>
      <c r="O1" s="1" t="s">
        <v>14</v>
      </c>
      <c r="P1" s="1" t="s">
        <v>15</v>
      </c>
      <c r="Q1" s="3" t="s">
        <v>16</v>
      </c>
      <c r="R1" s="3" t="s">
        <v>17</v>
      </c>
      <c r="S1" s="4" t="s">
        <v>18</v>
      </c>
      <c r="T1" s="5" t="s">
        <v>19</v>
      </c>
      <c r="U1" s="5" t="s">
        <v>20</v>
      </c>
      <c r="V1" s="5" t="s">
        <v>21</v>
      </c>
      <c r="W1" s="5" t="s">
        <v>22</v>
      </c>
      <c r="X1" s="5" t="s">
        <v>23</v>
      </c>
      <c r="Y1" s="6" t="s">
        <v>24</v>
      </c>
      <c r="Z1" s="5" t="s">
        <v>25</v>
      </c>
      <c r="AA1" s="5" t="s">
        <v>22</v>
      </c>
      <c r="AB1" s="5" t="s">
        <v>23</v>
      </c>
      <c r="AC1" s="7" t="s">
        <v>3075</v>
      </c>
      <c r="AD1" s="5" t="s">
        <v>27</v>
      </c>
      <c r="AE1" s="12"/>
    </row>
    <row r="2" ht="138.0" customHeight="1">
      <c r="A2" s="13" t="s">
        <v>1982</v>
      </c>
      <c r="B2" s="14" t="s">
        <v>1983</v>
      </c>
      <c r="C2" s="15" t="s">
        <v>1984</v>
      </c>
      <c r="D2" s="16" t="s">
        <v>1985</v>
      </c>
      <c r="E2" s="17">
        <v>42076.166666666664</v>
      </c>
      <c r="F2" s="17">
        <v>42564.790972222225</v>
      </c>
      <c r="G2" s="15" t="s">
        <v>35</v>
      </c>
      <c r="H2" s="15" t="s">
        <v>1986</v>
      </c>
      <c r="I2" s="15" t="s">
        <v>1987</v>
      </c>
      <c r="J2" s="15" t="s">
        <v>62</v>
      </c>
      <c r="K2" s="15" t="s">
        <v>1988</v>
      </c>
      <c r="L2" s="15" t="s">
        <v>1989</v>
      </c>
      <c r="M2" s="15" t="s">
        <v>1990</v>
      </c>
      <c r="N2" s="15" t="s">
        <v>1991</v>
      </c>
      <c r="O2" s="15" t="s">
        <v>1992</v>
      </c>
      <c r="P2" s="15" t="s">
        <v>1993</v>
      </c>
      <c r="Q2" s="18" t="s">
        <v>1994</v>
      </c>
      <c r="R2" s="18" t="s">
        <v>86</v>
      </c>
      <c r="S2" s="19" t="s">
        <v>47</v>
      </c>
      <c r="T2" s="20" t="str">
        <f t="shared" ref="T2:T3" si="1">IFS(W2=AA2,"Same Decision", TRUE, "Diff. Decisions")</f>
        <v>Same Decision</v>
      </c>
      <c r="U2" s="34" t="str">
        <f t="shared" ref="U2:U3" si="2">IFS(X2=AB2,"Same Rationale", TRUE, "Different Rationale")</f>
        <v>Same Rationale</v>
      </c>
      <c r="V2" s="22" t="s">
        <v>50</v>
      </c>
      <c r="W2" s="143" t="s">
        <v>591</v>
      </c>
      <c r="X2" s="24"/>
      <c r="Y2" s="25">
        <v>1.0</v>
      </c>
      <c r="Z2" s="26" t="s">
        <v>53</v>
      </c>
      <c r="AA2" s="143" t="s">
        <v>591</v>
      </c>
      <c r="AB2" s="24"/>
      <c r="AC2" s="25">
        <v>1.0</v>
      </c>
      <c r="AD2" s="28" t="str">
        <f t="shared" ref="AD2:AD4" si="3">HYPERLINK("https://docs.google.com/document/d/1vgJGancMRWOC5fpG_XZKlmvZ036cG_5jw0TJteY-90E/edit","Brian's Review Sheet")</f>
        <v>Brian's Review Sheet</v>
      </c>
      <c r="AE2" s="37"/>
    </row>
    <row r="3" ht="138.0" customHeight="1">
      <c r="A3" s="13" t="s">
        <v>1995</v>
      </c>
      <c r="B3" s="14" t="s">
        <v>1996</v>
      </c>
      <c r="C3" s="15" t="s">
        <v>1997</v>
      </c>
      <c r="D3" s="16" t="s">
        <v>160</v>
      </c>
      <c r="E3" s="15" t="s">
        <v>62</v>
      </c>
      <c r="F3" s="17">
        <v>42523.45138888889</v>
      </c>
      <c r="G3" s="15" t="s">
        <v>59</v>
      </c>
      <c r="H3" s="15" t="s">
        <v>1998</v>
      </c>
      <c r="I3" s="15" t="s">
        <v>1999</v>
      </c>
      <c r="J3" s="15" t="s">
        <v>62</v>
      </c>
      <c r="K3" s="15" t="s">
        <v>2000</v>
      </c>
      <c r="L3" s="15" t="s">
        <v>2001</v>
      </c>
      <c r="M3" s="15" t="s">
        <v>2002</v>
      </c>
      <c r="N3" s="15" t="s">
        <v>2003</v>
      </c>
      <c r="O3" s="15" t="s">
        <v>2004</v>
      </c>
      <c r="P3" s="15" t="s">
        <v>2005</v>
      </c>
      <c r="Q3" s="18" t="s">
        <v>2006</v>
      </c>
      <c r="R3" s="18" t="s">
        <v>552</v>
      </c>
      <c r="S3" s="19" t="s">
        <v>47</v>
      </c>
      <c r="T3" s="20" t="str">
        <f t="shared" si="1"/>
        <v>Same Decision</v>
      </c>
      <c r="U3" s="34" t="str">
        <f t="shared" si="2"/>
        <v>Same Rationale</v>
      </c>
      <c r="V3" s="22" t="s">
        <v>50</v>
      </c>
      <c r="W3" s="143" t="s">
        <v>591</v>
      </c>
      <c r="X3" s="24"/>
      <c r="Y3" s="25">
        <v>1.0</v>
      </c>
      <c r="Z3" s="26" t="s">
        <v>53</v>
      </c>
      <c r="AA3" s="143" t="s">
        <v>591</v>
      </c>
      <c r="AB3" s="24"/>
      <c r="AC3" s="25">
        <v>1.0</v>
      </c>
      <c r="AD3" s="28" t="str">
        <f t="shared" si="3"/>
        <v>Brian's Review Sheet</v>
      </c>
      <c r="AE3" s="37"/>
    </row>
    <row r="4" ht="138.0" customHeight="1">
      <c r="A4" s="13" t="s">
        <v>2007</v>
      </c>
      <c r="B4" s="14" t="s">
        <v>2008</v>
      </c>
      <c r="C4" s="15" t="s">
        <v>2009</v>
      </c>
      <c r="D4" s="16" t="s">
        <v>597</v>
      </c>
      <c r="E4" s="17">
        <v>42516.166666666664</v>
      </c>
      <c r="F4" s="17">
        <v>43136.82708333333</v>
      </c>
      <c r="G4" s="15" t="s">
        <v>35</v>
      </c>
      <c r="H4" s="15" t="s">
        <v>2010</v>
      </c>
      <c r="I4" s="15" t="s">
        <v>979</v>
      </c>
      <c r="J4" s="15" t="s">
        <v>62</v>
      </c>
      <c r="K4" s="15" t="s">
        <v>2011</v>
      </c>
      <c r="L4" s="15" t="s">
        <v>2012</v>
      </c>
      <c r="M4" s="15" t="s">
        <v>2013</v>
      </c>
      <c r="N4" s="15" t="s">
        <v>2014</v>
      </c>
      <c r="O4" s="159" t="s">
        <v>2065</v>
      </c>
      <c r="P4" s="15" t="s">
        <v>2016</v>
      </c>
      <c r="Q4" s="18" t="s">
        <v>2017</v>
      </c>
      <c r="R4" s="18" t="s">
        <v>2018</v>
      </c>
      <c r="S4" s="19" t="s">
        <v>47</v>
      </c>
      <c r="T4" s="20" t="str">
        <f>IFS(#REF!=#REF!,"Same Decision", TRUE, "Diff. Decisions")</f>
        <v>#REF!</v>
      </c>
      <c r="U4" s="34" t="str">
        <f>IFS(#REF!=#REF!,"Same Rationale", TRUE, "Different Rationale")</f>
        <v>#REF!</v>
      </c>
      <c r="V4" s="22" t="s">
        <v>50</v>
      </c>
      <c r="W4" s="143" t="s">
        <v>591</v>
      </c>
      <c r="X4" s="24"/>
      <c r="Y4" s="25">
        <v>1.0</v>
      </c>
      <c r="Z4" s="26" t="s">
        <v>53</v>
      </c>
      <c r="AA4" s="143" t="s">
        <v>591</v>
      </c>
      <c r="AB4" s="24"/>
      <c r="AC4" s="25">
        <v>1.0</v>
      </c>
      <c r="AD4" s="28" t="str">
        <f t="shared" si="3"/>
        <v>Brian's Review Sheet</v>
      </c>
      <c r="AE4" s="37"/>
    </row>
    <row r="5" ht="138.0" customHeight="1">
      <c r="A5" s="153" t="s">
        <v>2045</v>
      </c>
      <c r="B5" s="14" t="s">
        <v>2046</v>
      </c>
      <c r="C5" s="14" t="s">
        <v>2047</v>
      </c>
      <c r="D5" s="30" t="s">
        <v>120</v>
      </c>
      <c r="E5" s="18" t="s">
        <v>62</v>
      </c>
      <c r="F5" s="18">
        <v>43558.885416666664</v>
      </c>
      <c r="G5" s="14" t="s">
        <v>59</v>
      </c>
      <c r="H5" s="308" t="s">
        <v>3076</v>
      </c>
      <c r="I5" s="14" t="s">
        <v>2049</v>
      </c>
      <c r="J5" s="14" t="s">
        <v>2050</v>
      </c>
      <c r="K5" s="14" t="s">
        <v>2051</v>
      </c>
      <c r="L5" s="154" t="s">
        <v>2052</v>
      </c>
      <c r="M5" s="14" t="s">
        <v>2053</v>
      </c>
      <c r="N5" s="14" t="s">
        <v>2054</v>
      </c>
      <c r="O5" s="14" t="s">
        <v>2055</v>
      </c>
      <c r="P5" s="14" t="s">
        <v>2056</v>
      </c>
      <c r="Q5" s="14" t="s">
        <v>2057</v>
      </c>
      <c r="R5" s="14" t="s">
        <v>552</v>
      </c>
      <c r="S5" s="24"/>
      <c r="T5" s="20" t="str">
        <f>IFS(W5=AA5,"Same Decision", TRUE, "Diff. Decisions")</f>
        <v>Same Decision</v>
      </c>
      <c r="U5" s="34" t="str">
        <f>IFS(X5=AB5,"Same Rationale", TRUE, "Different Rationale")</f>
        <v>Same Rationale</v>
      </c>
      <c r="V5" s="155" t="s">
        <v>524</v>
      </c>
      <c r="W5" s="143" t="s">
        <v>591</v>
      </c>
      <c r="X5" s="24"/>
      <c r="Y5" s="25">
        <v>1.0</v>
      </c>
      <c r="Z5" s="22" t="s">
        <v>50</v>
      </c>
      <c r="AA5" s="143" t="s">
        <v>591</v>
      </c>
      <c r="AB5" s="24"/>
      <c r="AC5" s="25">
        <v>1.0</v>
      </c>
      <c r="AD5" s="28" t="str">
        <f>HYPERLINK("https://docs.google.com/document/d/1pSRoyrB8sXgVlZOkaxEcpRW3vl7yKjVe_ZJIhI7GlCg/edit","Emily's Protocol Word Doc")</f>
        <v>Emily's Protocol Word Doc</v>
      </c>
      <c r="AE5" s="37"/>
    </row>
    <row r="6" ht="138.0" customHeight="1">
      <c r="A6" s="153" t="s">
        <v>2081</v>
      </c>
      <c r="B6" s="14" t="s">
        <v>2082</v>
      </c>
      <c r="C6" s="14" t="s">
        <v>2083</v>
      </c>
      <c r="D6" s="30" t="s">
        <v>1557</v>
      </c>
      <c r="E6" s="18">
        <v>43600.166666666664</v>
      </c>
      <c r="F6" s="18">
        <v>43600.592361111114</v>
      </c>
      <c r="G6" s="14" t="s">
        <v>35</v>
      </c>
      <c r="H6" s="14" t="s">
        <v>2084</v>
      </c>
      <c r="I6" s="14" t="s">
        <v>2085</v>
      </c>
      <c r="J6" s="14" t="s">
        <v>62</v>
      </c>
      <c r="K6" s="14" t="s">
        <v>2086</v>
      </c>
      <c r="L6" s="154" t="s">
        <v>2087</v>
      </c>
      <c r="M6" s="14" t="s">
        <v>2088</v>
      </c>
      <c r="N6" s="154" t="s">
        <v>2089</v>
      </c>
      <c r="O6" s="154" t="s">
        <v>2090</v>
      </c>
      <c r="P6" s="154" t="s">
        <v>2091</v>
      </c>
      <c r="Q6" s="154" t="s">
        <v>2092</v>
      </c>
      <c r="R6" s="154" t="s">
        <v>1931</v>
      </c>
      <c r="S6" s="24"/>
      <c r="T6" s="20" t="str">
        <f t="shared" ref="T6:T12" si="4">IFS(W6=Z6,"Same Decision", TRUE, "Diff. Decisions")</f>
        <v>Diff. Decisions</v>
      </c>
      <c r="U6" s="21" t="str">
        <f t="shared" ref="U6:U12" si="5">IFS(X6=#REF!,"Same Rationale", TRUE, "Different Rationale")</f>
        <v>#REF!</v>
      </c>
      <c r="V6" s="155" t="s">
        <v>524</v>
      </c>
      <c r="W6" s="147" t="s">
        <v>804</v>
      </c>
      <c r="X6" s="14" t="s">
        <v>592</v>
      </c>
      <c r="Y6" s="25">
        <v>2.0</v>
      </c>
      <c r="Z6" s="22" t="s">
        <v>50</v>
      </c>
      <c r="AA6" s="147" t="s">
        <v>804</v>
      </c>
      <c r="AB6" s="145"/>
      <c r="AC6" s="25">
        <v>1.0</v>
      </c>
      <c r="AD6" s="337" t="s">
        <v>3077</v>
      </c>
      <c r="AE6" s="152"/>
    </row>
    <row r="7" ht="138.0" customHeight="1">
      <c r="A7" s="13" t="s">
        <v>2160</v>
      </c>
      <c r="B7" s="14" t="s">
        <v>2161</v>
      </c>
      <c r="C7" s="15" t="s">
        <v>2162</v>
      </c>
      <c r="D7" s="16" t="s">
        <v>120</v>
      </c>
      <c r="E7" s="17">
        <v>41856.166666666664</v>
      </c>
      <c r="F7" s="17">
        <v>42953.430555555555</v>
      </c>
      <c r="G7" s="15" t="s">
        <v>59</v>
      </c>
      <c r="H7" s="15" t="s">
        <v>2163</v>
      </c>
      <c r="I7" s="15" t="s">
        <v>2164</v>
      </c>
      <c r="J7" s="15" t="s">
        <v>2165</v>
      </c>
      <c r="K7" s="15" t="s">
        <v>2166</v>
      </c>
      <c r="L7" s="15" t="s">
        <v>2167</v>
      </c>
      <c r="M7" s="15" t="s">
        <v>2168</v>
      </c>
      <c r="N7" s="154" t="s">
        <v>2169</v>
      </c>
      <c r="O7" s="154" t="s">
        <v>2170</v>
      </c>
      <c r="P7" s="154" t="s">
        <v>2171</v>
      </c>
      <c r="Q7" s="157" t="s">
        <v>2172</v>
      </c>
      <c r="R7" s="157" t="s">
        <v>144</v>
      </c>
      <c r="S7" s="19" t="s">
        <v>47</v>
      </c>
      <c r="T7" s="20" t="str">
        <f t="shared" si="4"/>
        <v>Diff. Decisions</v>
      </c>
      <c r="U7" s="21" t="str">
        <f t="shared" si="5"/>
        <v>#REF!</v>
      </c>
      <c r="V7" s="22" t="s">
        <v>50</v>
      </c>
      <c r="W7" s="147" t="s">
        <v>804</v>
      </c>
      <c r="X7" s="14"/>
      <c r="Y7" s="25">
        <v>1.0</v>
      </c>
      <c r="Z7" s="26" t="s">
        <v>53</v>
      </c>
      <c r="AA7" s="156" t="s">
        <v>804</v>
      </c>
      <c r="AB7" s="145"/>
      <c r="AC7" s="25">
        <v>1.0</v>
      </c>
      <c r="AD7" s="152"/>
      <c r="AE7" s="152"/>
    </row>
    <row r="8" ht="138.0" customHeight="1">
      <c r="A8" s="13" t="s">
        <v>2173</v>
      </c>
      <c r="B8" s="14" t="s">
        <v>2174</v>
      </c>
      <c r="C8" s="15" t="s">
        <v>2175</v>
      </c>
      <c r="D8" s="16" t="s">
        <v>597</v>
      </c>
      <c r="E8" s="17">
        <v>42097.166666666664</v>
      </c>
      <c r="F8" s="17">
        <v>42962.870833333334</v>
      </c>
      <c r="G8" s="15" t="s">
        <v>35</v>
      </c>
      <c r="H8" s="15" t="s">
        <v>2176</v>
      </c>
      <c r="I8" s="15" t="s">
        <v>2177</v>
      </c>
      <c r="J8" s="15" t="s">
        <v>2178</v>
      </c>
      <c r="K8" s="15" t="s">
        <v>2179</v>
      </c>
      <c r="L8" s="15" t="s">
        <v>2180</v>
      </c>
      <c r="M8" s="15" t="s">
        <v>2181</v>
      </c>
      <c r="N8" s="154" t="s">
        <v>2182</v>
      </c>
      <c r="O8" s="154" t="s">
        <v>2183</v>
      </c>
      <c r="P8" s="154" t="s">
        <v>2184</v>
      </c>
      <c r="Q8" s="157" t="s">
        <v>2185</v>
      </c>
      <c r="R8" s="157" t="s">
        <v>1931</v>
      </c>
      <c r="S8" s="19" t="s">
        <v>47</v>
      </c>
      <c r="T8" s="20" t="str">
        <f t="shared" si="4"/>
        <v>Diff. Decisions</v>
      </c>
      <c r="U8" s="21" t="str">
        <f t="shared" si="5"/>
        <v>#REF!</v>
      </c>
      <c r="V8" s="22" t="s">
        <v>50</v>
      </c>
      <c r="W8" s="147" t="s">
        <v>804</v>
      </c>
      <c r="X8" s="24"/>
      <c r="Y8" s="25">
        <v>1.0</v>
      </c>
      <c r="Z8" s="26" t="s">
        <v>53</v>
      </c>
      <c r="AA8" s="156" t="s">
        <v>804</v>
      </c>
      <c r="AB8" s="145"/>
      <c r="AC8" s="25">
        <v>1.0</v>
      </c>
      <c r="AD8" s="152"/>
      <c r="AE8" s="152"/>
    </row>
    <row r="9" ht="138.0" customHeight="1">
      <c r="A9" s="13" t="s">
        <v>2186</v>
      </c>
      <c r="B9" s="14" t="s">
        <v>2187</v>
      </c>
      <c r="C9" s="15" t="s">
        <v>2188</v>
      </c>
      <c r="D9" s="16" t="s">
        <v>34</v>
      </c>
      <c r="E9" s="15" t="s">
        <v>62</v>
      </c>
      <c r="F9" s="17">
        <v>42228.541666666664</v>
      </c>
      <c r="G9" s="15" t="s">
        <v>35</v>
      </c>
      <c r="H9" s="15" t="s">
        <v>2189</v>
      </c>
      <c r="I9" s="15" t="s">
        <v>62</v>
      </c>
      <c r="J9" s="15" t="s">
        <v>62</v>
      </c>
      <c r="K9" s="15" t="s">
        <v>2190</v>
      </c>
      <c r="L9" s="15" t="s">
        <v>2191</v>
      </c>
      <c r="M9" s="15" t="s">
        <v>62</v>
      </c>
      <c r="N9" s="154" t="s">
        <v>62</v>
      </c>
      <c r="O9" s="154" t="s">
        <v>2192</v>
      </c>
      <c r="P9" s="154" t="s">
        <v>2193</v>
      </c>
      <c r="Q9" s="157" t="s">
        <v>62</v>
      </c>
      <c r="R9" s="157" t="s">
        <v>62</v>
      </c>
      <c r="S9" s="19" t="s">
        <v>47</v>
      </c>
      <c r="T9" s="20" t="str">
        <f t="shared" si="4"/>
        <v>Diff. Decisions</v>
      </c>
      <c r="U9" s="21" t="str">
        <f t="shared" si="5"/>
        <v>#REF!</v>
      </c>
      <c r="V9" s="22" t="s">
        <v>50</v>
      </c>
      <c r="W9" s="147" t="s">
        <v>804</v>
      </c>
      <c r="X9" s="14"/>
      <c r="Y9" s="25">
        <v>1.0</v>
      </c>
      <c r="Z9" s="26" t="s">
        <v>53</v>
      </c>
      <c r="AA9" s="156" t="s">
        <v>804</v>
      </c>
      <c r="AB9" s="145"/>
      <c r="AC9" s="25">
        <v>1.0</v>
      </c>
      <c r="AD9" s="152"/>
      <c r="AE9" s="152"/>
    </row>
    <row r="10" ht="114.75" customHeight="1">
      <c r="A10" s="13" t="s">
        <v>2254</v>
      </c>
      <c r="B10" s="14" t="s">
        <v>2255</v>
      </c>
      <c r="C10" s="15" t="s">
        <v>2256</v>
      </c>
      <c r="D10" s="16" t="s">
        <v>120</v>
      </c>
      <c r="E10" s="17">
        <v>42340.208333333336</v>
      </c>
      <c r="F10" s="17">
        <v>43636.438888888886</v>
      </c>
      <c r="G10" s="15" t="s">
        <v>35</v>
      </c>
      <c r="H10" s="159" t="s">
        <v>3087</v>
      </c>
      <c r="I10" s="15" t="s">
        <v>37</v>
      </c>
      <c r="J10" s="15" t="s">
        <v>2258</v>
      </c>
      <c r="K10" s="15" t="s">
        <v>2259</v>
      </c>
      <c r="L10" s="15" t="s">
        <v>2260</v>
      </c>
      <c r="M10" s="15" t="s">
        <v>2261</v>
      </c>
      <c r="N10" s="154" t="s">
        <v>2262</v>
      </c>
      <c r="O10" s="154" t="s">
        <v>2263</v>
      </c>
      <c r="P10" s="154" t="s">
        <v>2264</v>
      </c>
      <c r="Q10" s="157" t="s">
        <v>2265</v>
      </c>
      <c r="R10" s="157" t="s">
        <v>452</v>
      </c>
      <c r="S10" s="19" t="s">
        <v>47</v>
      </c>
      <c r="T10" s="20" t="str">
        <f t="shared" si="4"/>
        <v>Diff. Decisions</v>
      </c>
      <c r="U10" s="21" t="str">
        <f t="shared" si="5"/>
        <v>#REF!</v>
      </c>
      <c r="V10" s="22" t="s">
        <v>50</v>
      </c>
      <c r="W10" s="147" t="s">
        <v>804</v>
      </c>
      <c r="X10" s="14"/>
      <c r="Y10" s="25">
        <v>1.0</v>
      </c>
      <c r="Z10" s="26" t="s">
        <v>53</v>
      </c>
      <c r="AA10" s="156" t="s">
        <v>804</v>
      </c>
      <c r="AB10" s="145"/>
      <c r="AC10" s="25">
        <v>1.0</v>
      </c>
      <c r="AD10" s="152"/>
      <c r="AE10" s="152"/>
    </row>
    <row r="11" ht="114.75" customHeight="1">
      <c r="A11" s="13" t="s">
        <v>2266</v>
      </c>
      <c r="B11" s="14" t="s">
        <v>2267</v>
      </c>
      <c r="C11" s="15" t="s">
        <v>2268</v>
      </c>
      <c r="D11" s="16" t="s">
        <v>120</v>
      </c>
      <c r="E11" s="17">
        <v>42349.208333333336</v>
      </c>
      <c r="F11" s="17">
        <v>42985.77013888889</v>
      </c>
      <c r="G11" s="15" t="s">
        <v>808</v>
      </c>
      <c r="H11" s="15" t="s">
        <v>2269</v>
      </c>
      <c r="I11" s="15" t="s">
        <v>2270</v>
      </c>
      <c r="J11" s="15" t="s">
        <v>62</v>
      </c>
      <c r="K11" s="15" t="s">
        <v>2271</v>
      </c>
      <c r="L11" s="15" t="s">
        <v>2272</v>
      </c>
      <c r="M11" s="15" t="s">
        <v>2273</v>
      </c>
      <c r="N11" s="154" t="s">
        <v>2274</v>
      </c>
      <c r="O11" s="154" t="s">
        <v>2275</v>
      </c>
      <c r="P11" s="154" t="s">
        <v>2276</v>
      </c>
      <c r="Q11" s="157" t="s">
        <v>2277</v>
      </c>
      <c r="R11" s="157" t="s">
        <v>1894</v>
      </c>
      <c r="S11" s="19" t="s">
        <v>47</v>
      </c>
      <c r="T11" s="20" t="str">
        <f t="shared" si="4"/>
        <v>Diff. Decisions</v>
      </c>
      <c r="U11" s="21" t="str">
        <f t="shared" si="5"/>
        <v>#REF!</v>
      </c>
      <c r="V11" s="22" t="s">
        <v>50</v>
      </c>
      <c r="W11" s="147" t="s">
        <v>804</v>
      </c>
      <c r="X11" s="24"/>
      <c r="Y11" s="25">
        <v>4.0</v>
      </c>
      <c r="Z11" s="26" t="s">
        <v>53</v>
      </c>
      <c r="AA11" s="156" t="s">
        <v>804</v>
      </c>
      <c r="AB11" s="145"/>
      <c r="AC11" s="25">
        <v>1.0</v>
      </c>
      <c r="AD11" s="322" t="s">
        <v>3088</v>
      </c>
      <c r="AE11" s="152"/>
    </row>
    <row r="12" ht="114.75" customHeight="1">
      <c r="A12" s="13" t="s">
        <v>2278</v>
      </c>
      <c r="B12" s="14" t="s">
        <v>2279</v>
      </c>
      <c r="C12" s="15" t="s">
        <v>2280</v>
      </c>
      <c r="D12" s="16" t="s">
        <v>1705</v>
      </c>
      <c r="E12" s="15" t="s">
        <v>62</v>
      </c>
      <c r="F12" s="17">
        <v>42377.57777777778</v>
      </c>
      <c r="G12" s="15" t="s">
        <v>35</v>
      </c>
      <c r="H12" s="15" t="s">
        <v>2281</v>
      </c>
      <c r="I12" s="15" t="s">
        <v>2282</v>
      </c>
      <c r="J12" s="15" t="s">
        <v>62</v>
      </c>
      <c r="K12" s="15" t="s">
        <v>2283</v>
      </c>
      <c r="L12" s="15" t="s">
        <v>2284</v>
      </c>
      <c r="M12" s="15" t="s">
        <v>2285</v>
      </c>
      <c r="N12" s="154" t="s">
        <v>2286</v>
      </c>
      <c r="O12" s="154" t="s">
        <v>2287</v>
      </c>
      <c r="P12" s="154" t="s">
        <v>2288</v>
      </c>
      <c r="Q12" s="157" t="s">
        <v>2289</v>
      </c>
      <c r="R12" s="157" t="s">
        <v>371</v>
      </c>
      <c r="S12" s="19" t="s">
        <v>47</v>
      </c>
      <c r="T12" s="20" t="str">
        <f t="shared" si="4"/>
        <v>Diff. Decisions</v>
      </c>
      <c r="U12" s="21" t="str">
        <f t="shared" si="5"/>
        <v>#REF!</v>
      </c>
      <c r="V12" s="22" t="s">
        <v>50</v>
      </c>
      <c r="W12" s="147" t="s">
        <v>804</v>
      </c>
      <c r="X12" s="14"/>
      <c r="Y12" s="25">
        <v>1.0</v>
      </c>
      <c r="Z12" s="26" t="s">
        <v>53</v>
      </c>
      <c r="AA12" s="156" t="s">
        <v>804</v>
      </c>
      <c r="AB12" s="145"/>
      <c r="AC12" s="25">
        <v>1.0</v>
      </c>
      <c r="AD12" s="152"/>
      <c r="AE12" s="152"/>
    </row>
    <row r="13" ht="138.0" customHeight="1">
      <c r="A13" s="13" t="s">
        <v>2314</v>
      </c>
      <c r="B13" s="14" t="s">
        <v>2315</v>
      </c>
      <c r="C13" s="15" t="s">
        <v>2316</v>
      </c>
      <c r="D13" s="16" t="s">
        <v>90</v>
      </c>
      <c r="E13" s="15" t="s">
        <v>62</v>
      </c>
      <c r="F13" s="17">
        <v>42027.71805555555</v>
      </c>
      <c r="G13" s="15" t="s">
        <v>62</v>
      </c>
      <c r="H13" s="15" t="s">
        <v>2317</v>
      </c>
      <c r="I13" s="15" t="s">
        <v>2318</v>
      </c>
      <c r="J13" s="15" t="s">
        <v>62</v>
      </c>
      <c r="K13" s="15" t="s">
        <v>2319</v>
      </c>
      <c r="L13" s="15" t="s">
        <v>2320</v>
      </c>
      <c r="M13" s="15" t="s">
        <v>2321</v>
      </c>
      <c r="N13" s="15" t="s">
        <v>2322</v>
      </c>
      <c r="O13" s="159" t="s">
        <v>2323</v>
      </c>
      <c r="P13" s="15" t="s">
        <v>2324</v>
      </c>
      <c r="Q13" s="18" t="s">
        <v>2325</v>
      </c>
      <c r="R13" s="18" t="s">
        <v>552</v>
      </c>
      <c r="S13" s="19" t="s">
        <v>47</v>
      </c>
      <c r="T13" s="26" t="str">
        <f t="shared" ref="T13:T22" si="6">IFS(W13=AA13,"Same Decision", TRUE, "Diff. Decisions")</f>
        <v>Diff. Decisions</v>
      </c>
      <c r="U13" s="38" t="str">
        <f t="shared" ref="U13:U22" si="7">IFS(X13=AB13,"Same Rationale", TRUE, "Different Rationale")</f>
        <v>Different Rationale</v>
      </c>
      <c r="V13" s="22" t="s">
        <v>50</v>
      </c>
      <c r="W13" s="27" t="s">
        <v>51</v>
      </c>
      <c r="X13" s="14" t="s">
        <v>72</v>
      </c>
      <c r="Y13" s="25">
        <v>2.0</v>
      </c>
      <c r="Z13" s="26" t="s">
        <v>53</v>
      </c>
      <c r="AA13" s="156" t="s">
        <v>804</v>
      </c>
      <c r="AB13" s="24"/>
      <c r="AC13" s="25">
        <v>1.0</v>
      </c>
      <c r="AD13" s="37" t="str">
        <f>HYPERLINK("https://docs.google.com/document/d/1vgJGancMRWOC5fpG_XZKlmvZ036cG_5jw0TJteY-90E/edit","Brian's Review Sheet")</f>
        <v>Brian's Review Sheet</v>
      </c>
      <c r="AE13" s="37"/>
    </row>
    <row r="14" ht="138.0" customHeight="1">
      <c r="A14" s="153" t="s">
        <v>2338</v>
      </c>
      <c r="B14" s="14" t="s">
        <v>2339</v>
      </c>
      <c r="C14" s="14" t="s">
        <v>2340</v>
      </c>
      <c r="D14" s="30" t="s">
        <v>822</v>
      </c>
      <c r="E14" s="18" t="s">
        <v>62</v>
      </c>
      <c r="F14" s="18">
        <v>43367.7875</v>
      </c>
      <c r="G14" s="14" t="s">
        <v>59</v>
      </c>
      <c r="H14" s="14" t="s">
        <v>2341</v>
      </c>
      <c r="I14" s="14" t="s">
        <v>2342</v>
      </c>
      <c r="J14" s="14" t="s">
        <v>62</v>
      </c>
      <c r="K14" s="14" t="s">
        <v>2343</v>
      </c>
      <c r="L14" s="154" t="s">
        <v>2344</v>
      </c>
      <c r="M14" s="14" t="s">
        <v>2345</v>
      </c>
      <c r="N14" s="14" t="s">
        <v>2346</v>
      </c>
      <c r="O14" s="14" t="s">
        <v>2347</v>
      </c>
      <c r="P14" s="14" t="s">
        <v>2348</v>
      </c>
      <c r="Q14" s="14" t="s">
        <v>2349</v>
      </c>
      <c r="R14" s="14" t="s">
        <v>552</v>
      </c>
      <c r="S14" s="24"/>
      <c r="T14" s="26" t="str">
        <f t="shared" si="6"/>
        <v>Diff. Decisions</v>
      </c>
      <c r="U14" s="38" t="str">
        <f t="shared" si="7"/>
        <v>Different Rationale</v>
      </c>
      <c r="V14" s="155" t="s">
        <v>524</v>
      </c>
      <c r="W14" s="27" t="s">
        <v>51</v>
      </c>
      <c r="X14" s="14" t="s">
        <v>72</v>
      </c>
      <c r="Y14" s="25">
        <v>3.0</v>
      </c>
      <c r="Z14" s="22" t="s">
        <v>50</v>
      </c>
      <c r="AA14" s="156" t="s">
        <v>804</v>
      </c>
      <c r="AB14" s="24"/>
      <c r="AC14" s="25">
        <v>1.0</v>
      </c>
      <c r="AD14" s="37" t="str">
        <f t="shared" ref="AD14:AD17" si="8">HYPERLINK("https://docs.google.com/document/d/1pSRoyrB8sXgVlZOkaxEcpRW3vl7yKjVe_ZJIhI7GlCg/edit","Emily's Protocol Word Doc")</f>
        <v>Emily's Protocol Word Doc</v>
      </c>
      <c r="AE14" s="37"/>
    </row>
    <row r="15" ht="138.0" customHeight="1">
      <c r="A15" s="153" t="s">
        <v>2376</v>
      </c>
      <c r="B15" s="15" t="s">
        <v>2377</v>
      </c>
      <c r="C15" s="15" t="s">
        <v>2378</v>
      </c>
      <c r="D15" s="16" t="s">
        <v>90</v>
      </c>
      <c r="E15" s="158">
        <v>42978.166666666664</v>
      </c>
      <c r="F15" s="158">
        <v>43647.44583333333</v>
      </c>
      <c r="G15" s="15" t="s">
        <v>35</v>
      </c>
      <c r="H15" s="15" t="s">
        <v>2379</v>
      </c>
      <c r="I15" s="14" t="s">
        <v>2380</v>
      </c>
      <c r="J15" s="15" t="s">
        <v>62</v>
      </c>
      <c r="K15" s="15" t="s">
        <v>2381</v>
      </c>
      <c r="L15" s="154" t="s">
        <v>2382</v>
      </c>
      <c r="M15" s="14" t="s">
        <v>2383</v>
      </c>
      <c r="N15" s="14" t="s">
        <v>2384</v>
      </c>
      <c r="O15" s="15" t="s">
        <v>2385</v>
      </c>
      <c r="P15" s="15" t="s">
        <v>2386</v>
      </c>
      <c r="Q15" s="15" t="s">
        <v>2387</v>
      </c>
      <c r="R15" s="15" t="s">
        <v>86</v>
      </c>
      <c r="S15" s="24"/>
      <c r="T15" s="26" t="str">
        <f t="shared" si="6"/>
        <v>Diff. Decisions</v>
      </c>
      <c r="U15" s="38" t="str">
        <f t="shared" si="7"/>
        <v>Different Rationale</v>
      </c>
      <c r="V15" s="155" t="s">
        <v>524</v>
      </c>
      <c r="W15" s="27" t="s">
        <v>51</v>
      </c>
      <c r="X15" s="14" t="s">
        <v>72</v>
      </c>
      <c r="Y15" s="25">
        <v>1.0</v>
      </c>
      <c r="Z15" s="22" t="s">
        <v>50</v>
      </c>
      <c r="AA15" s="338" t="s">
        <v>591</v>
      </c>
      <c r="AB15" s="24"/>
      <c r="AC15" s="25">
        <v>1.0</v>
      </c>
      <c r="AD15" s="37" t="str">
        <f t="shared" si="8"/>
        <v>Emily's Protocol Word Doc</v>
      </c>
      <c r="AE15" s="37"/>
    </row>
    <row r="16" ht="138.0" customHeight="1">
      <c r="A16" s="153" t="s">
        <v>2528</v>
      </c>
      <c r="B16" s="14" t="s">
        <v>2529</v>
      </c>
      <c r="C16" s="14" t="s">
        <v>2530</v>
      </c>
      <c r="D16" s="30" t="s">
        <v>756</v>
      </c>
      <c r="E16" s="18">
        <v>43413.208333333336</v>
      </c>
      <c r="F16" s="18">
        <v>43636.43819444445</v>
      </c>
      <c r="G16" s="14" t="s">
        <v>35</v>
      </c>
      <c r="H16" s="14" t="s">
        <v>2531</v>
      </c>
      <c r="I16" s="14" t="s">
        <v>2532</v>
      </c>
      <c r="J16" s="14" t="s">
        <v>62</v>
      </c>
      <c r="K16" s="14" t="s">
        <v>2533</v>
      </c>
      <c r="L16" s="154" t="s">
        <v>2534</v>
      </c>
      <c r="M16" s="14" t="s">
        <v>2535</v>
      </c>
      <c r="N16" s="14" t="s">
        <v>2536</v>
      </c>
      <c r="O16" s="14" t="s">
        <v>2537</v>
      </c>
      <c r="P16" s="14" t="s">
        <v>2538</v>
      </c>
      <c r="Q16" s="14" t="s">
        <v>2539</v>
      </c>
      <c r="R16" s="14" t="s">
        <v>144</v>
      </c>
      <c r="S16" s="24"/>
      <c r="T16" s="26" t="str">
        <f t="shared" si="6"/>
        <v>Diff. Decisions</v>
      </c>
      <c r="U16" s="38" t="str">
        <f t="shared" si="7"/>
        <v>Different Rationale</v>
      </c>
      <c r="V16" s="155" t="s">
        <v>524</v>
      </c>
      <c r="W16" s="27" t="s">
        <v>51</v>
      </c>
      <c r="X16" s="14" t="s">
        <v>52</v>
      </c>
      <c r="Y16" s="25">
        <v>1.0</v>
      </c>
      <c r="Z16" s="22" t="s">
        <v>50</v>
      </c>
      <c r="AA16" s="338" t="s">
        <v>591</v>
      </c>
      <c r="AB16" s="24"/>
      <c r="AC16" s="25">
        <v>1.0</v>
      </c>
      <c r="AD16" s="37" t="str">
        <f t="shared" si="8"/>
        <v>Emily's Protocol Word Doc</v>
      </c>
      <c r="AE16" s="37"/>
    </row>
    <row r="17" ht="138.0" customHeight="1">
      <c r="A17" s="153" t="s">
        <v>2540</v>
      </c>
      <c r="B17" s="14" t="s">
        <v>2541</v>
      </c>
      <c r="C17" s="14" t="s">
        <v>2542</v>
      </c>
      <c r="D17" s="30" t="s">
        <v>1884</v>
      </c>
      <c r="E17" s="18">
        <v>43432.208333333336</v>
      </c>
      <c r="F17" s="18">
        <v>43432.78611111111</v>
      </c>
      <c r="G17" s="14" t="s">
        <v>59</v>
      </c>
      <c r="H17" s="14" t="s">
        <v>2543</v>
      </c>
      <c r="I17" s="14" t="s">
        <v>215</v>
      </c>
      <c r="J17" s="14" t="s">
        <v>62</v>
      </c>
      <c r="K17" s="14" t="s">
        <v>2544</v>
      </c>
      <c r="L17" s="154" t="s">
        <v>2545</v>
      </c>
      <c r="M17" s="14" t="s">
        <v>2546</v>
      </c>
      <c r="N17" s="14" t="s">
        <v>2547</v>
      </c>
      <c r="O17" s="14" t="s">
        <v>2548</v>
      </c>
      <c r="P17" s="14" t="s">
        <v>2549</v>
      </c>
      <c r="Q17" s="14" t="s">
        <v>2550</v>
      </c>
      <c r="R17" s="14" t="s">
        <v>144</v>
      </c>
      <c r="S17" s="24"/>
      <c r="T17" s="26" t="str">
        <f t="shared" si="6"/>
        <v>Diff. Decisions</v>
      </c>
      <c r="U17" s="38" t="str">
        <f t="shared" si="7"/>
        <v>Different Rationale</v>
      </c>
      <c r="V17" s="155" t="s">
        <v>524</v>
      </c>
      <c r="W17" s="27" t="s">
        <v>51</v>
      </c>
      <c r="X17" s="14" t="s">
        <v>72</v>
      </c>
      <c r="Y17" s="25">
        <v>1.0</v>
      </c>
      <c r="Z17" s="22" t="s">
        <v>50</v>
      </c>
      <c r="AA17" s="338" t="s">
        <v>591</v>
      </c>
      <c r="AB17" s="24"/>
      <c r="AC17" s="25">
        <v>1.0</v>
      </c>
      <c r="AD17" s="37" t="str">
        <f t="shared" si="8"/>
        <v>Emily's Protocol Word Doc</v>
      </c>
      <c r="AE17" s="37"/>
    </row>
    <row r="18" ht="138.0" customHeight="1">
      <c r="A18" s="13" t="s">
        <v>2610</v>
      </c>
      <c r="B18" s="14" t="s">
        <v>2611</v>
      </c>
      <c r="C18" s="15" t="s">
        <v>1037</v>
      </c>
      <c r="D18" s="16" t="s">
        <v>822</v>
      </c>
      <c r="E18" s="17">
        <v>41466.166666666664</v>
      </c>
      <c r="F18" s="17">
        <v>43614.572916666664</v>
      </c>
      <c r="G18" s="15" t="s">
        <v>808</v>
      </c>
      <c r="H18" s="15" t="s">
        <v>2612</v>
      </c>
      <c r="I18" s="15" t="s">
        <v>2613</v>
      </c>
      <c r="J18" s="15" t="s">
        <v>2614</v>
      </c>
      <c r="K18" s="15" t="s">
        <v>2615</v>
      </c>
      <c r="L18" s="159" t="s">
        <v>3096</v>
      </c>
      <c r="M18" s="15" t="s">
        <v>2617</v>
      </c>
      <c r="N18" s="15" t="s">
        <v>2618</v>
      </c>
      <c r="O18" s="15" t="s">
        <v>2619</v>
      </c>
      <c r="P18" s="15" t="s">
        <v>2620</v>
      </c>
      <c r="Q18" s="18" t="s">
        <v>2621</v>
      </c>
      <c r="R18" s="18" t="s">
        <v>2120</v>
      </c>
      <c r="S18" s="19" t="s">
        <v>47</v>
      </c>
      <c r="T18" s="26" t="str">
        <f t="shared" si="6"/>
        <v>Diff. Decisions</v>
      </c>
      <c r="U18" s="38" t="str">
        <f t="shared" si="7"/>
        <v>Same Rationale</v>
      </c>
      <c r="V18" s="22" t="s">
        <v>50</v>
      </c>
      <c r="W18" s="27" t="s">
        <v>51</v>
      </c>
      <c r="X18" s="24"/>
      <c r="Y18" s="25">
        <v>1.0</v>
      </c>
      <c r="Z18" s="26" t="s">
        <v>53</v>
      </c>
      <c r="AA18" s="338" t="s">
        <v>591</v>
      </c>
      <c r="AB18" s="24"/>
      <c r="AC18" s="25">
        <v>1.0</v>
      </c>
      <c r="AD18" s="37" t="str">
        <f t="shared" ref="AD18:AD23" si="9">HYPERLINK("https://docs.google.com/document/d/1vgJGancMRWOC5fpG_XZKlmvZ036cG_5jw0TJteY-90E/edit","Brian's Review Sheet")</f>
        <v>Brian's Review Sheet</v>
      </c>
      <c r="AE18" s="37"/>
    </row>
    <row r="19" ht="138.0" customHeight="1">
      <c r="A19" s="13" t="s">
        <v>2622</v>
      </c>
      <c r="B19" s="14" t="s">
        <v>2623</v>
      </c>
      <c r="C19" s="15" t="s">
        <v>2624</v>
      </c>
      <c r="D19" s="16" t="s">
        <v>120</v>
      </c>
      <c r="E19" s="17">
        <v>41577.166666666664</v>
      </c>
      <c r="F19" s="17">
        <v>42564.760416666664</v>
      </c>
      <c r="G19" s="15" t="s">
        <v>35</v>
      </c>
      <c r="H19" s="15" t="s">
        <v>2625</v>
      </c>
      <c r="I19" s="15" t="s">
        <v>2626</v>
      </c>
      <c r="J19" s="15" t="s">
        <v>2627</v>
      </c>
      <c r="K19" s="15" t="s">
        <v>2628</v>
      </c>
      <c r="L19" s="15" t="s">
        <v>2629</v>
      </c>
      <c r="M19" s="15" t="s">
        <v>2630</v>
      </c>
      <c r="N19" s="15" t="s">
        <v>2631</v>
      </c>
      <c r="O19" s="15" t="s">
        <v>2632</v>
      </c>
      <c r="P19" s="15" t="s">
        <v>2633</v>
      </c>
      <c r="Q19" s="18" t="s">
        <v>2634</v>
      </c>
      <c r="R19" s="18" t="s">
        <v>115</v>
      </c>
      <c r="S19" s="19" t="s">
        <v>47</v>
      </c>
      <c r="T19" s="26" t="str">
        <f t="shared" si="6"/>
        <v>Diff. Decisions</v>
      </c>
      <c r="U19" s="38" t="str">
        <f t="shared" si="7"/>
        <v>Same Rationale</v>
      </c>
      <c r="V19" s="22" t="s">
        <v>50</v>
      </c>
      <c r="W19" s="27" t="s">
        <v>51</v>
      </c>
      <c r="X19" s="24"/>
      <c r="Y19" s="25">
        <v>1.0</v>
      </c>
      <c r="Z19" s="26" t="s">
        <v>53</v>
      </c>
      <c r="AA19" s="338" t="s">
        <v>591</v>
      </c>
      <c r="AB19" s="24"/>
      <c r="AC19" s="25">
        <v>1.0</v>
      </c>
      <c r="AD19" s="37" t="str">
        <f t="shared" si="9"/>
        <v>Brian's Review Sheet</v>
      </c>
      <c r="AE19" s="37"/>
    </row>
    <row r="20" ht="138.0" customHeight="1">
      <c r="A20" s="13" t="s">
        <v>2635</v>
      </c>
      <c r="B20" s="14" t="s">
        <v>2636</v>
      </c>
      <c r="C20" s="15" t="s">
        <v>1474</v>
      </c>
      <c r="D20" s="16" t="s">
        <v>90</v>
      </c>
      <c r="E20" s="17">
        <v>41598.208333333336</v>
      </c>
      <c r="F20" s="17">
        <v>42564.79583333333</v>
      </c>
      <c r="G20" s="15" t="s">
        <v>35</v>
      </c>
      <c r="H20" s="15" t="s">
        <v>2637</v>
      </c>
      <c r="I20" s="15" t="s">
        <v>2638</v>
      </c>
      <c r="J20" s="15" t="s">
        <v>2639</v>
      </c>
      <c r="K20" s="15" t="s">
        <v>2640</v>
      </c>
      <c r="L20" s="15" t="s">
        <v>2641</v>
      </c>
      <c r="M20" s="15" t="s">
        <v>2642</v>
      </c>
      <c r="N20" s="15" t="s">
        <v>2643</v>
      </c>
      <c r="O20" s="15" t="s">
        <v>2644</v>
      </c>
      <c r="P20" s="15" t="s">
        <v>2645</v>
      </c>
      <c r="Q20" s="18" t="s">
        <v>2646</v>
      </c>
      <c r="R20" s="18" t="s">
        <v>46</v>
      </c>
      <c r="S20" s="19" t="s">
        <v>47</v>
      </c>
      <c r="T20" s="26" t="str">
        <f t="shared" si="6"/>
        <v>Diff. Decisions</v>
      </c>
      <c r="U20" s="38" t="str">
        <f t="shared" si="7"/>
        <v>Different Rationale</v>
      </c>
      <c r="V20" s="22" t="s">
        <v>50</v>
      </c>
      <c r="W20" s="27" t="s">
        <v>51</v>
      </c>
      <c r="X20" s="24" t="s">
        <v>69</v>
      </c>
      <c r="Y20" s="25"/>
      <c r="Z20" s="26" t="s">
        <v>53</v>
      </c>
      <c r="AA20" s="338" t="s">
        <v>591</v>
      </c>
      <c r="AB20" s="24"/>
      <c r="AC20" s="25">
        <v>1.0</v>
      </c>
      <c r="AD20" s="37" t="str">
        <f t="shared" si="9"/>
        <v>Brian's Review Sheet</v>
      </c>
      <c r="AE20" s="37"/>
    </row>
    <row r="21" ht="138.0" customHeight="1">
      <c r="A21" s="13" t="s">
        <v>2700</v>
      </c>
      <c r="B21" s="14" t="s">
        <v>2701</v>
      </c>
      <c r="C21" s="15" t="s">
        <v>2702</v>
      </c>
      <c r="D21" s="16" t="s">
        <v>201</v>
      </c>
      <c r="E21" s="15" t="s">
        <v>62</v>
      </c>
      <c r="F21" s="17">
        <v>42436.7625</v>
      </c>
      <c r="G21" s="15" t="s">
        <v>62</v>
      </c>
      <c r="H21" s="15" t="s">
        <v>2703</v>
      </c>
      <c r="I21" s="15" t="s">
        <v>2704</v>
      </c>
      <c r="J21" s="15" t="s">
        <v>2705</v>
      </c>
      <c r="K21" s="15" t="s">
        <v>2706</v>
      </c>
      <c r="L21" s="15" t="s">
        <v>2707</v>
      </c>
      <c r="M21" s="15" t="s">
        <v>2708</v>
      </c>
      <c r="N21" s="15" t="s">
        <v>2709</v>
      </c>
      <c r="O21" s="15" t="s">
        <v>2710</v>
      </c>
      <c r="P21" s="15" t="s">
        <v>2711</v>
      </c>
      <c r="Q21" s="18" t="s">
        <v>2712</v>
      </c>
      <c r="R21" s="18" t="s">
        <v>497</v>
      </c>
      <c r="S21" s="19" t="s">
        <v>47</v>
      </c>
      <c r="T21" s="26" t="str">
        <f t="shared" si="6"/>
        <v>Diff. Decisions</v>
      </c>
      <c r="U21" s="38" t="str">
        <f t="shared" si="7"/>
        <v>Different Rationale</v>
      </c>
      <c r="V21" s="22" t="s">
        <v>50</v>
      </c>
      <c r="W21" s="27" t="s">
        <v>51</v>
      </c>
      <c r="X21" s="24" t="s">
        <v>69</v>
      </c>
      <c r="Y21" s="25">
        <v>1.0</v>
      </c>
      <c r="Z21" s="26" t="s">
        <v>53</v>
      </c>
      <c r="AA21" s="338" t="s">
        <v>591</v>
      </c>
      <c r="AB21" s="24"/>
      <c r="AC21" s="25">
        <v>1.0</v>
      </c>
      <c r="AD21" s="37" t="str">
        <f t="shared" si="9"/>
        <v>Brian's Review Sheet</v>
      </c>
      <c r="AE21" s="37"/>
    </row>
    <row r="22" ht="138.0" customHeight="1">
      <c r="A22" s="13" t="s">
        <v>2803</v>
      </c>
      <c r="B22" s="14" t="s">
        <v>2804</v>
      </c>
      <c r="C22" s="15" t="s">
        <v>2805</v>
      </c>
      <c r="D22" s="16" t="s">
        <v>2675</v>
      </c>
      <c r="E22" s="17">
        <v>41655.208333333336</v>
      </c>
      <c r="F22" s="17">
        <v>42752.47222222222</v>
      </c>
      <c r="G22" s="15" t="s">
        <v>59</v>
      </c>
      <c r="H22" s="15" t="s">
        <v>2806</v>
      </c>
      <c r="I22" s="15" t="s">
        <v>2807</v>
      </c>
      <c r="J22" s="15" t="s">
        <v>2808</v>
      </c>
      <c r="K22" s="15" t="s">
        <v>2809</v>
      </c>
      <c r="L22" s="15" t="s">
        <v>2810</v>
      </c>
      <c r="M22" s="15" t="s">
        <v>2811</v>
      </c>
      <c r="N22" s="15" t="s">
        <v>2812</v>
      </c>
      <c r="O22" s="15" t="s">
        <v>2813</v>
      </c>
      <c r="P22" s="15" t="s">
        <v>2814</v>
      </c>
      <c r="Q22" s="18" t="s">
        <v>2815</v>
      </c>
      <c r="R22" s="18" t="s">
        <v>2816</v>
      </c>
      <c r="S22" s="19" t="s">
        <v>47</v>
      </c>
      <c r="T22" s="26" t="str">
        <f t="shared" si="6"/>
        <v>Diff. Decisions</v>
      </c>
      <c r="U22" s="38" t="str">
        <f t="shared" si="7"/>
        <v>Same Rationale</v>
      </c>
      <c r="V22" s="22" t="s">
        <v>50</v>
      </c>
      <c r="W22" s="147" t="s">
        <v>804</v>
      </c>
      <c r="X22" s="24"/>
      <c r="Y22" s="25">
        <v>1.0</v>
      </c>
      <c r="Z22" s="26" t="s">
        <v>53</v>
      </c>
      <c r="AA22" s="338" t="s">
        <v>591</v>
      </c>
      <c r="AB22" s="24"/>
      <c r="AC22" s="25">
        <v>1.0</v>
      </c>
      <c r="AD22" s="37" t="str">
        <f t="shared" si="9"/>
        <v>Brian's Review Sheet</v>
      </c>
      <c r="AE22" s="37"/>
    </row>
    <row r="23" ht="138.0" customHeight="1">
      <c r="A23" s="13" t="s">
        <v>2032</v>
      </c>
      <c r="B23" s="14" t="s">
        <v>2033</v>
      </c>
      <c r="C23" s="15" t="s">
        <v>2034</v>
      </c>
      <c r="D23" s="16" t="s">
        <v>822</v>
      </c>
      <c r="E23" s="17">
        <v>42615.166666666664</v>
      </c>
      <c r="F23" s="17">
        <v>43560.634722222225</v>
      </c>
      <c r="G23" s="15" t="s">
        <v>35</v>
      </c>
      <c r="H23" s="15" t="s">
        <v>2035</v>
      </c>
      <c r="I23" s="15" t="s">
        <v>2036</v>
      </c>
      <c r="J23" s="15" t="s">
        <v>2037</v>
      </c>
      <c r="K23" s="15" t="s">
        <v>2038</v>
      </c>
      <c r="L23" s="15" t="s">
        <v>2039</v>
      </c>
      <c r="M23" s="15" t="s">
        <v>2040</v>
      </c>
      <c r="N23" s="15" t="s">
        <v>2041</v>
      </c>
      <c r="O23" s="15" t="s">
        <v>2042</v>
      </c>
      <c r="P23" s="15" t="s">
        <v>2043</v>
      </c>
      <c r="Q23" s="18" t="s">
        <v>2044</v>
      </c>
      <c r="R23" s="18" t="s">
        <v>767</v>
      </c>
      <c r="S23" s="19" t="s">
        <v>47</v>
      </c>
      <c r="T23" s="20" t="str">
        <f>IFS(#REF!=#REF!,"Same Decision", TRUE, "Diff. Decisions")</f>
        <v>#REF!</v>
      </c>
      <c r="U23" s="34" t="str">
        <f>IFS(#REF!=#REF!,"Same Rationale", TRUE, "Different Rationale")</f>
        <v>#REF!</v>
      </c>
      <c r="V23" s="22" t="s">
        <v>50</v>
      </c>
      <c r="W23" s="143" t="s">
        <v>591</v>
      </c>
      <c r="X23" s="24"/>
      <c r="Y23" s="25">
        <v>2.0</v>
      </c>
      <c r="Z23" s="26" t="s">
        <v>53</v>
      </c>
      <c r="AA23" s="338" t="s">
        <v>591</v>
      </c>
      <c r="AB23" s="24"/>
      <c r="AC23" s="25">
        <v>2.0</v>
      </c>
      <c r="AD23" s="37" t="str">
        <f t="shared" si="9"/>
        <v>Brian's Review Sheet</v>
      </c>
      <c r="AE23" s="37"/>
    </row>
    <row r="24" ht="138.0" customHeight="1">
      <c r="A24" s="13" t="s">
        <v>2093</v>
      </c>
      <c r="B24" s="14" t="s">
        <v>2094</v>
      </c>
      <c r="C24" s="15" t="s">
        <v>2095</v>
      </c>
      <c r="D24" s="16" t="s">
        <v>2096</v>
      </c>
      <c r="E24" s="17">
        <v>41550.166666666664</v>
      </c>
      <c r="F24" s="17">
        <v>43688.43819444445</v>
      </c>
      <c r="G24" s="15" t="s">
        <v>35</v>
      </c>
      <c r="H24" s="15" t="s">
        <v>2097</v>
      </c>
      <c r="I24" s="15" t="s">
        <v>215</v>
      </c>
      <c r="J24" s="15" t="s">
        <v>62</v>
      </c>
      <c r="K24" s="15" t="s">
        <v>2098</v>
      </c>
      <c r="L24" s="15" t="s">
        <v>2099</v>
      </c>
      <c r="M24" s="15" t="s">
        <v>2100</v>
      </c>
      <c r="N24" s="154" t="s">
        <v>2101</v>
      </c>
      <c r="O24" s="154" t="s">
        <v>2102</v>
      </c>
      <c r="P24" s="154" t="s">
        <v>2103</v>
      </c>
      <c r="Q24" s="157" t="s">
        <v>2104</v>
      </c>
      <c r="R24" s="157" t="s">
        <v>2105</v>
      </c>
      <c r="S24" s="19" t="s">
        <v>47</v>
      </c>
      <c r="T24" s="20" t="str">
        <f t="shared" ref="T24:T26" si="10">IFS(W24=Z24,"Same Decision", TRUE, "Diff. Decisions")</f>
        <v>Diff. Decisions</v>
      </c>
      <c r="U24" s="21" t="str">
        <f t="shared" ref="U24:U26" si="11">IFS(X24=#REF!,"Same Rationale", TRUE, "Different Rationale")</f>
        <v>#REF!</v>
      </c>
      <c r="V24" s="22" t="s">
        <v>50</v>
      </c>
      <c r="W24" s="147" t="s">
        <v>804</v>
      </c>
      <c r="X24" s="14" t="s">
        <v>592</v>
      </c>
      <c r="Y24" s="25">
        <v>2.0</v>
      </c>
      <c r="Z24" s="26" t="s">
        <v>53</v>
      </c>
      <c r="AA24" s="147" t="s">
        <v>804</v>
      </c>
      <c r="AB24" s="145"/>
      <c r="AC24" s="25">
        <v>2.0</v>
      </c>
      <c r="AD24" s="337" t="s">
        <v>3078</v>
      </c>
      <c r="AE24" s="152"/>
    </row>
    <row r="25" ht="138.0" customHeight="1">
      <c r="A25" s="13" t="s">
        <v>2148</v>
      </c>
      <c r="B25" s="14" t="s">
        <v>2149</v>
      </c>
      <c r="C25" s="15" t="s">
        <v>2150</v>
      </c>
      <c r="D25" s="16" t="s">
        <v>1380</v>
      </c>
      <c r="E25" s="17">
        <v>41810.166666666664</v>
      </c>
      <c r="F25" s="17">
        <v>42907.430555555555</v>
      </c>
      <c r="G25" s="15" t="s">
        <v>59</v>
      </c>
      <c r="H25" s="15" t="s">
        <v>2151</v>
      </c>
      <c r="I25" s="15" t="s">
        <v>1356</v>
      </c>
      <c r="J25" s="15" t="s">
        <v>2152</v>
      </c>
      <c r="K25" s="15" t="s">
        <v>2153</v>
      </c>
      <c r="L25" s="15" t="s">
        <v>2154</v>
      </c>
      <c r="M25" s="15" t="s">
        <v>2155</v>
      </c>
      <c r="N25" s="154" t="s">
        <v>2156</v>
      </c>
      <c r="O25" s="154" t="s">
        <v>2157</v>
      </c>
      <c r="P25" s="154" t="s">
        <v>2158</v>
      </c>
      <c r="Q25" s="157" t="s">
        <v>2159</v>
      </c>
      <c r="R25" s="157" t="s">
        <v>223</v>
      </c>
      <c r="S25" s="19" t="s">
        <v>47</v>
      </c>
      <c r="T25" s="20" t="str">
        <f t="shared" si="10"/>
        <v>Diff. Decisions</v>
      </c>
      <c r="U25" s="21" t="str">
        <f t="shared" si="11"/>
        <v>#REF!</v>
      </c>
      <c r="V25" s="22" t="s">
        <v>50</v>
      </c>
      <c r="W25" s="147" t="s">
        <v>804</v>
      </c>
      <c r="X25" s="24"/>
      <c r="Y25" s="25">
        <v>2.0</v>
      </c>
      <c r="Z25" s="26" t="s">
        <v>53</v>
      </c>
      <c r="AA25" s="147" t="s">
        <v>804</v>
      </c>
      <c r="AB25" s="145"/>
      <c r="AC25" s="25">
        <v>2.0</v>
      </c>
      <c r="AD25" s="307"/>
      <c r="AE25" s="152"/>
    </row>
    <row r="26" ht="138.0" customHeight="1">
      <c r="A26" s="13" t="s">
        <v>2194</v>
      </c>
      <c r="B26" s="14" t="s">
        <v>2195</v>
      </c>
      <c r="C26" s="15" t="s">
        <v>2196</v>
      </c>
      <c r="D26" s="16" t="s">
        <v>1557</v>
      </c>
      <c r="E26" s="158">
        <v>41962.208333333336</v>
      </c>
      <c r="F26" s="158">
        <v>43686.4375</v>
      </c>
      <c r="G26" s="15" t="s">
        <v>808</v>
      </c>
      <c r="H26" s="15" t="s">
        <v>2197</v>
      </c>
      <c r="I26" s="15" t="s">
        <v>2198</v>
      </c>
      <c r="J26" s="15" t="s">
        <v>62</v>
      </c>
      <c r="K26" s="15" t="s">
        <v>2199</v>
      </c>
      <c r="L26" s="15" t="s">
        <v>2200</v>
      </c>
      <c r="M26" s="15" t="s">
        <v>2201</v>
      </c>
      <c r="N26" s="323" t="s">
        <v>3083</v>
      </c>
      <c r="O26" s="154" t="s">
        <v>2203</v>
      </c>
      <c r="P26" s="323" t="s">
        <v>3084</v>
      </c>
      <c r="Q26" s="157" t="s">
        <v>2205</v>
      </c>
      <c r="R26" s="157" t="s">
        <v>2031</v>
      </c>
      <c r="S26" s="19" t="s">
        <v>47</v>
      </c>
      <c r="T26" s="20" t="str">
        <f t="shared" si="10"/>
        <v>Diff. Decisions</v>
      </c>
      <c r="U26" s="21" t="str">
        <f t="shared" si="11"/>
        <v>#REF!</v>
      </c>
      <c r="V26" s="22" t="s">
        <v>50</v>
      </c>
      <c r="W26" s="147" t="s">
        <v>804</v>
      </c>
      <c r="X26" s="24"/>
      <c r="Y26" s="25">
        <v>2.0</v>
      </c>
      <c r="Z26" s="26" t="s">
        <v>53</v>
      </c>
      <c r="AA26" s="147" t="s">
        <v>804</v>
      </c>
      <c r="AB26" s="145"/>
      <c r="AC26" s="25">
        <v>2.0</v>
      </c>
      <c r="AD26" s="307"/>
      <c r="AE26" s="152"/>
    </row>
    <row r="27" ht="138.0" customHeight="1">
      <c r="A27" s="153" t="s">
        <v>2439</v>
      </c>
      <c r="B27" s="14" t="s">
        <v>2440</v>
      </c>
      <c r="C27" s="14" t="s">
        <v>2441</v>
      </c>
      <c r="D27" s="30" t="s">
        <v>148</v>
      </c>
      <c r="E27" s="18">
        <v>43298.166666666664</v>
      </c>
      <c r="F27" s="18">
        <v>43647.444444444445</v>
      </c>
      <c r="G27" s="14" t="s">
        <v>35</v>
      </c>
      <c r="H27" s="14" t="s">
        <v>2442</v>
      </c>
      <c r="I27" s="14" t="s">
        <v>2443</v>
      </c>
      <c r="J27" s="14" t="s">
        <v>2444</v>
      </c>
      <c r="K27" s="14" t="s">
        <v>2445</v>
      </c>
      <c r="L27" s="154" t="s">
        <v>2446</v>
      </c>
      <c r="M27" s="14" t="s">
        <v>2447</v>
      </c>
      <c r="N27" s="14" t="s">
        <v>2448</v>
      </c>
      <c r="O27" s="14" t="s">
        <v>2449</v>
      </c>
      <c r="P27" s="14" t="s">
        <v>2450</v>
      </c>
      <c r="Q27" s="14" t="s">
        <v>2451</v>
      </c>
      <c r="R27" s="14" t="s">
        <v>223</v>
      </c>
      <c r="S27" s="24"/>
      <c r="T27" s="26" t="str">
        <f>IFS(W27=AA27,"Same Decision", TRUE, "Diff. Decisions")</f>
        <v>Diff. Decisions</v>
      </c>
      <c r="U27" s="38" t="str">
        <f>IFS(X27=AB27,"Same Rationale", TRUE, "Different Rationale")</f>
        <v>Different Rationale</v>
      </c>
      <c r="V27" s="155" t="s">
        <v>524</v>
      </c>
      <c r="W27" s="27" t="s">
        <v>51</v>
      </c>
      <c r="X27" s="14" t="s">
        <v>357</v>
      </c>
      <c r="Y27" s="25"/>
      <c r="Z27" s="22" t="s">
        <v>50</v>
      </c>
      <c r="AA27" s="143" t="s">
        <v>591</v>
      </c>
      <c r="AB27" s="24"/>
      <c r="AC27" s="25">
        <v>2.0</v>
      </c>
      <c r="AD27" s="28" t="str">
        <f>HYPERLINK("https://docs.google.com/document/d/1pSRoyrB8sXgVlZOkaxEcpRW3vl7yKjVe_ZJIhI7GlCg/edit","Emily's Protocol Word Doc")</f>
        <v>Emily's Protocol Word Doc</v>
      </c>
      <c r="AE27" s="37"/>
    </row>
    <row r="28" ht="138.0" customHeight="1">
      <c r="A28" s="13" t="s">
        <v>2121</v>
      </c>
      <c r="B28" s="14" t="s">
        <v>2122</v>
      </c>
      <c r="C28" s="15" t="s">
        <v>2123</v>
      </c>
      <c r="D28" s="16" t="s">
        <v>2124</v>
      </c>
      <c r="E28" s="15" t="s">
        <v>62</v>
      </c>
      <c r="F28" s="17">
        <v>41884.45138888889</v>
      </c>
      <c r="G28" s="15" t="s">
        <v>35</v>
      </c>
      <c r="H28" s="15" t="s">
        <v>2125</v>
      </c>
      <c r="I28" s="15" t="s">
        <v>2126</v>
      </c>
      <c r="J28" s="15" t="s">
        <v>2127</v>
      </c>
      <c r="K28" s="159" t="s">
        <v>3079</v>
      </c>
      <c r="L28" s="159" t="s">
        <v>3080</v>
      </c>
      <c r="M28" s="15" t="s">
        <v>2130</v>
      </c>
      <c r="N28" s="154" t="s">
        <v>2131</v>
      </c>
      <c r="O28" s="154" t="s">
        <v>2132</v>
      </c>
      <c r="P28" s="323" t="s">
        <v>3081</v>
      </c>
      <c r="Q28" s="157" t="s">
        <v>2134</v>
      </c>
      <c r="R28" s="157" t="s">
        <v>497</v>
      </c>
      <c r="S28" s="19" t="s">
        <v>47</v>
      </c>
      <c r="T28" s="20" t="str">
        <f t="shared" ref="T28:T32" si="12">IFS(W28=Z28,"Same Decision", TRUE, "Diff. Decisions")</f>
        <v>Diff. Decisions</v>
      </c>
      <c r="U28" s="21" t="str">
        <f t="shared" ref="U28:U32" si="13">IFS(X28=#REF!,"Same Rationale", TRUE, "Different Rationale")</f>
        <v>#REF!</v>
      </c>
      <c r="V28" s="22" t="s">
        <v>50</v>
      </c>
      <c r="W28" s="147" t="s">
        <v>804</v>
      </c>
      <c r="X28" s="24"/>
      <c r="Y28" s="25">
        <v>3.0</v>
      </c>
      <c r="Z28" s="26" t="s">
        <v>53</v>
      </c>
      <c r="AA28" s="147" t="s">
        <v>804</v>
      </c>
      <c r="AB28" s="145"/>
      <c r="AC28" s="25">
        <v>3.0</v>
      </c>
      <c r="AD28" s="337" t="s">
        <v>3082</v>
      </c>
      <c r="AE28" s="152"/>
    </row>
    <row r="29" ht="138.0" customHeight="1">
      <c r="A29" s="13" t="s">
        <v>2135</v>
      </c>
      <c r="B29" s="14" t="s">
        <v>2136</v>
      </c>
      <c r="C29" s="15" t="s">
        <v>2137</v>
      </c>
      <c r="D29" s="16" t="s">
        <v>58</v>
      </c>
      <c r="E29" s="158">
        <v>41728.166666666664</v>
      </c>
      <c r="F29" s="158">
        <v>42712.728472222225</v>
      </c>
      <c r="G29" s="15" t="s">
        <v>35</v>
      </c>
      <c r="H29" s="15" t="s">
        <v>2138</v>
      </c>
      <c r="I29" s="15" t="s">
        <v>2139</v>
      </c>
      <c r="J29" s="15" t="s">
        <v>2140</v>
      </c>
      <c r="K29" s="15" t="s">
        <v>2141</v>
      </c>
      <c r="L29" s="15" t="s">
        <v>2142</v>
      </c>
      <c r="M29" s="15" t="s">
        <v>2143</v>
      </c>
      <c r="N29" s="154" t="s">
        <v>2144</v>
      </c>
      <c r="O29" s="154" t="s">
        <v>2145</v>
      </c>
      <c r="P29" s="154" t="s">
        <v>2146</v>
      </c>
      <c r="Q29" s="157" t="s">
        <v>2147</v>
      </c>
      <c r="R29" s="157" t="s">
        <v>1894</v>
      </c>
      <c r="S29" s="19" t="s">
        <v>47</v>
      </c>
      <c r="T29" s="20" t="str">
        <f t="shared" si="12"/>
        <v>Diff. Decisions</v>
      </c>
      <c r="U29" s="21" t="str">
        <f t="shared" si="13"/>
        <v>#REF!</v>
      </c>
      <c r="V29" s="22" t="s">
        <v>50</v>
      </c>
      <c r="W29" s="147" t="s">
        <v>804</v>
      </c>
      <c r="X29" s="14"/>
      <c r="Y29" s="25">
        <v>3.0</v>
      </c>
      <c r="Z29" s="26" t="s">
        <v>53</v>
      </c>
      <c r="AA29" s="147" t="s">
        <v>804</v>
      </c>
      <c r="AB29" s="145"/>
      <c r="AC29" s="25">
        <v>3.0</v>
      </c>
      <c r="AD29" s="307"/>
      <c r="AE29" s="152"/>
    </row>
    <row r="30" ht="138.0" customHeight="1">
      <c r="A30" s="13" t="s">
        <v>2206</v>
      </c>
      <c r="B30" s="14" t="s">
        <v>2207</v>
      </c>
      <c r="C30" s="15" t="s">
        <v>2208</v>
      </c>
      <c r="D30" s="16" t="s">
        <v>756</v>
      </c>
      <c r="E30" s="17">
        <v>42095.166666666664</v>
      </c>
      <c r="F30" s="17">
        <v>43191.430555555555</v>
      </c>
      <c r="G30" s="15" t="s">
        <v>59</v>
      </c>
      <c r="H30" s="15" t="s">
        <v>2209</v>
      </c>
      <c r="I30" s="15" t="s">
        <v>2210</v>
      </c>
      <c r="J30" s="15" t="s">
        <v>62</v>
      </c>
      <c r="K30" s="15" t="s">
        <v>2211</v>
      </c>
      <c r="L30" s="15" t="s">
        <v>2212</v>
      </c>
      <c r="M30" s="15" t="s">
        <v>2213</v>
      </c>
      <c r="N30" s="154" t="s">
        <v>2214</v>
      </c>
      <c r="O30" s="154" t="s">
        <v>2215</v>
      </c>
      <c r="P30" s="323" t="s">
        <v>3085</v>
      </c>
      <c r="Q30" s="157" t="s">
        <v>2217</v>
      </c>
      <c r="R30" s="157" t="s">
        <v>86</v>
      </c>
      <c r="S30" s="19" t="s">
        <v>47</v>
      </c>
      <c r="T30" s="20" t="str">
        <f t="shared" si="12"/>
        <v>Diff. Decisions</v>
      </c>
      <c r="U30" s="21" t="str">
        <f t="shared" si="13"/>
        <v>#REF!</v>
      </c>
      <c r="V30" s="22" t="s">
        <v>50</v>
      </c>
      <c r="W30" s="147" t="s">
        <v>804</v>
      </c>
      <c r="X30" s="24"/>
      <c r="Y30" s="25">
        <v>2.0</v>
      </c>
      <c r="Z30" s="26" t="s">
        <v>53</v>
      </c>
      <c r="AA30" s="147" t="s">
        <v>804</v>
      </c>
      <c r="AB30" s="145"/>
      <c r="AC30" s="25">
        <v>3.0</v>
      </c>
      <c r="AD30" s="337" t="s">
        <v>3086</v>
      </c>
      <c r="AE30" s="152"/>
    </row>
    <row r="31" ht="138.0" customHeight="1">
      <c r="A31" s="13" t="s">
        <v>2218</v>
      </c>
      <c r="B31" s="14" t="s">
        <v>2219</v>
      </c>
      <c r="C31" s="15" t="s">
        <v>2220</v>
      </c>
      <c r="D31" s="16" t="s">
        <v>728</v>
      </c>
      <c r="E31" s="17">
        <v>42103.166666666664</v>
      </c>
      <c r="F31" s="17">
        <v>43200.430555555555</v>
      </c>
      <c r="G31" s="15" t="s">
        <v>59</v>
      </c>
      <c r="H31" s="15" t="s">
        <v>2221</v>
      </c>
      <c r="I31" s="15" t="s">
        <v>37</v>
      </c>
      <c r="J31" s="15" t="s">
        <v>62</v>
      </c>
      <c r="K31" s="15" t="s">
        <v>2222</v>
      </c>
      <c r="L31" s="15" t="s">
        <v>2223</v>
      </c>
      <c r="M31" s="15" t="s">
        <v>2224</v>
      </c>
      <c r="N31" s="154" t="s">
        <v>2225</v>
      </c>
      <c r="O31" s="154" t="s">
        <v>2226</v>
      </c>
      <c r="P31" s="154" t="s">
        <v>2227</v>
      </c>
      <c r="Q31" s="157" t="s">
        <v>2228</v>
      </c>
      <c r="R31" s="157" t="s">
        <v>86</v>
      </c>
      <c r="S31" s="19" t="s">
        <v>47</v>
      </c>
      <c r="T31" s="20" t="str">
        <f t="shared" si="12"/>
        <v>Diff. Decisions</v>
      </c>
      <c r="U31" s="21" t="str">
        <f t="shared" si="13"/>
        <v>#REF!</v>
      </c>
      <c r="V31" s="22" t="s">
        <v>50</v>
      </c>
      <c r="W31" s="147" t="s">
        <v>804</v>
      </c>
      <c r="X31" s="14"/>
      <c r="Y31" s="25">
        <v>3.0</v>
      </c>
      <c r="Z31" s="26" t="s">
        <v>53</v>
      </c>
      <c r="AA31" s="147" t="s">
        <v>804</v>
      </c>
      <c r="AB31" s="145"/>
      <c r="AC31" s="25">
        <v>3.0</v>
      </c>
      <c r="AD31" s="307"/>
      <c r="AE31" s="152"/>
    </row>
    <row r="32" ht="138.0" customHeight="1">
      <c r="A32" s="13" t="s">
        <v>2242</v>
      </c>
      <c r="B32" s="14" t="s">
        <v>2243</v>
      </c>
      <c r="C32" s="15" t="s">
        <v>1158</v>
      </c>
      <c r="D32" s="16" t="s">
        <v>1159</v>
      </c>
      <c r="E32" s="17">
        <v>42213.166666666664</v>
      </c>
      <c r="F32" s="17">
        <v>42849.729166666664</v>
      </c>
      <c r="G32" s="15" t="s">
        <v>35</v>
      </c>
      <c r="H32" s="15" t="s">
        <v>2244</v>
      </c>
      <c r="I32" s="15" t="s">
        <v>2245</v>
      </c>
      <c r="J32" s="15" t="s">
        <v>2246</v>
      </c>
      <c r="K32" s="15" t="s">
        <v>2247</v>
      </c>
      <c r="L32" s="15" t="s">
        <v>2248</v>
      </c>
      <c r="M32" s="15" t="s">
        <v>2249</v>
      </c>
      <c r="N32" s="154" t="s">
        <v>2250</v>
      </c>
      <c r="O32" s="154" t="s">
        <v>2251</v>
      </c>
      <c r="P32" s="154" t="s">
        <v>2252</v>
      </c>
      <c r="Q32" s="157" t="s">
        <v>2253</v>
      </c>
      <c r="R32" s="157" t="s">
        <v>395</v>
      </c>
      <c r="S32" s="19" t="s">
        <v>47</v>
      </c>
      <c r="T32" s="20" t="str">
        <f t="shared" si="12"/>
        <v>Diff. Decisions</v>
      </c>
      <c r="U32" s="21" t="str">
        <f t="shared" si="13"/>
        <v>#REF!</v>
      </c>
      <c r="V32" s="22" t="s">
        <v>50</v>
      </c>
      <c r="W32" s="147" t="s">
        <v>804</v>
      </c>
      <c r="X32" s="24"/>
      <c r="Y32" s="25">
        <v>3.0</v>
      </c>
      <c r="Z32" s="26" t="s">
        <v>53</v>
      </c>
      <c r="AA32" s="147" t="s">
        <v>804</v>
      </c>
      <c r="AB32" s="145"/>
      <c r="AC32" s="25">
        <v>3.0</v>
      </c>
      <c r="AD32" s="307"/>
      <c r="AE32" s="152"/>
    </row>
    <row r="33" ht="138.0" customHeight="1">
      <c r="A33" s="13" t="s">
        <v>2290</v>
      </c>
      <c r="B33" s="14" t="s">
        <v>2291</v>
      </c>
      <c r="C33" s="15" t="s">
        <v>2292</v>
      </c>
      <c r="D33" s="16" t="s">
        <v>76</v>
      </c>
      <c r="E33" s="17">
        <v>42565.166666666664</v>
      </c>
      <c r="F33" s="17">
        <v>42905.819444444445</v>
      </c>
      <c r="G33" s="15" t="s">
        <v>35</v>
      </c>
      <c r="H33" s="15" t="s">
        <v>2293</v>
      </c>
      <c r="I33" s="15" t="s">
        <v>2294</v>
      </c>
      <c r="J33" s="15" t="s">
        <v>62</v>
      </c>
      <c r="K33" s="15" t="s">
        <v>2295</v>
      </c>
      <c r="L33" s="15" t="s">
        <v>2296</v>
      </c>
      <c r="M33" s="15" t="s">
        <v>2297</v>
      </c>
      <c r="N33" s="154" t="s">
        <v>2298</v>
      </c>
      <c r="O33" s="154" t="s">
        <v>2299</v>
      </c>
      <c r="P33" s="154" t="s">
        <v>2300</v>
      </c>
      <c r="Q33" s="157" t="s">
        <v>2301</v>
      </c>
      <c r="R33" s="157" t="s">
        <v>1326</v>
      </c>
      <c r="S33" s="19" t="s">
        <v>47</v>
      </c>
      <c r="T33" s="20" t="str">
        <f>IFS(#REF!=#REF!,"Same Decision", TRUE, "Diff. Decisions")</f>
        <v>#REF!</v>
      </c>
      <c r="U33" s="21" t="str">
        <f>IFS(#REF!=#REF!,"Same Rationale", TRUE, "Different Rationale")</f>
        <v>#REF!</v>
      </c>
      <c r="V33" s="22" t="s">
        <v>50</v>
      </c>
      <c r="W33" s="147" t="s">
        <v>804</v>
      </c>
      <c r="X33" s="14"/>
      <c r="Y33" s="25">
        <v>2.0</v>
      </c>
      <c r="Z33" s="26" t="s">
        <v>53</v>
      </c>
      <c r="AA33" s="147" t="s">
        <v>804</v>
      </c>
      <c r="AB33" s="145"/>
      <c r="AC33" s="25">
        <v>3.0</v>
      </c>
      <c r="AD33" s="307"/>
      <c r="AE33" s="152"/>
    </row>
    <row r="34" ht="138.0" customHeight="1">
      <c r="A34" s="13" t="s">
        <v>2302</v>
      </c>
      <c r="B34" s="14" t="s">
        <v>2303</v>
      </c>
      <c r="C34" s="15" t="s">
        <v>2304</v>
      </c>
      <c r="D34" s="16" t="s">
        <v>120</v>
      </c>
      <c r="E34" s="15" t="s">
        <v>62</v>
      </c>
      <c r="F34" s="17">
        <v>42648.75069444445</v>
      </c>
      <c r="G34" s="15" t="s">
        <v>35</v>
      </c>
      <c r="H34" s="15" t="s">
        <v>2305</v>
      </c>
      <c r="I34" s="15" t="s">
        <v>2306</v>
      </c>
      <c r="J34" s="15" t="s">
        <v>62</v>
      </c>
      <c r="K34" s="15" t="s">
        <v>2307</v>
      </c>
      <c r="L34" s="15" t="s">
        <v>2308</v>
      </c>
      <c r="M34" s="15" t="s">
        <v>2309</v>
      </c>
      <c r="N34" s="154" t="s">
        <v>2310</v>
      </c>
      <c r="O34" s="154" t="s">
        <v>2311</v>
      </c>
      <c r="P34" s="154" t="s">
        <v>2312</v>
      </c>
      <c r="Q34" s="157" t="s">
        <v>2313</v>
      </c>
      <c r="R34" s="157" t="s">
        <v>767</v>
      </c>
      <c r="S34" s="19" t="s">
        <v>47</v>
      </c>
      <c r="T34" s="20" t="str">
        <f>IFS(W34=Z34,"Same Decision", TRUE, "Diff. Decisions")</f>
        <v>Diff. Decisions</v>
      </c>
      <c r="U34" s="21" t="str">
        <f>IFS(X34=#REF!,"Same Rationale", TRUE, "Different Rationale")</f>
        <v>#REF!</v>
      </c>
      <c r="V34" s="22" t="s">
        <v>50</v>
      </c>
      <c r="W34" s="147" t="s">
        <v>804</v>
      </c>
      <c r="X34" s="24"/>
      <c r="Y34" s="25">
        <v>3.0</v>
      </c>
      <c r="Z34" s="26" t="s">
        <v>53</v>
      </c>
      <c r="AA34" s="147" t="s">
        <v>804</v>
      </c>
      <c r="AB34" s="145"/>
      <c r="AC34" s="25">
        <v>3.0</v>
      </c>
      <c r="AD34" s="307"/>
      <c r="AE34" s="152"/>
    </row>
    <row r="35" ht="138.0" customHeight="1">
      <c r="A35" s="153" t="s">
        <v>2326</v>
      </c>
      <c r="B35" s="14" t="s">
        <v>2327</v>
      </c>
      <c r="C35" s="14" t="s">
        <v>2328</v>
      </c>
      <c r="D35" s="30" t="s">
        <v>1330</v>
      </c>
      <c r="E35" s="18">
        <v>42670.166666666664</v>
      </c>
      <c r="F35" s="18">
        <v>43175.93958333333</v>
      </c>
      <c r="G35" s="14" t="s">
        <v>59</v>
      </c>
      <c r="H35" s="14" t="s">
        <v>2329</v>
      </c>
      <c r="I35" s="14" t="s">
        <v>2330</v>
      </c>
      <c r="J35" s="14" t="s">
        <v>62</v>
      </c>
      <c r="K35" s="14" t="s">
        <v>2331</v>
      </c>
      <c r="L35" s="154" t="s">
        <v>2332</v>
      </c>
      <c r="M35" s="14" t="s">
        <v>2333</v>
      </c>
      <c r="N35" s="14" t="s">
        <v>2334</v>
      </c>
      <c r="O35" s="14" t="s">
        <v>2335</v>
      </c>
      <c r="P35" s="14" t="s">
        <v>2336</v>
      </c>
      <c r="Q35" s="14" t="s">
        <v>2337</v>
      </c>
      <c r="R35" s="14" t="s">
        <v>2120</v>
      </c>
      <c r="S35" s="24"/>
      <c r="T35" s="26" t="str">
        <f t="shared" ref="T35:T36" si="14">IFS(W35=AA35,"Same Decision", TRUE, "Diff. Decisions")</f>
        <v>Diff. Decisions</v>
      </c>
      <c r="U35" s="38" t="str">
        <f t="shared" ref="U35:U36" si="15">IFS(X35=AB35,"Same Rationale", TRUE, "Different Rationale")</f>
        <v>Different Rationale</v>
      </c>
      <c r="V35" s="155" t="s">
        <v>524</v>
      </c>
      <c r="W35" s="27" t="s">
        <v>51</v>
      </c>
      <c r="X35" s="14" t="s">
        <v>72</v>
      </c>
      <c r="Y35" s="25">
        <v>2.0</v>
      </c>
      <c r="Z35" s="22" t="s">
        <v>50</v>
      </c>
      <c r="AA35" s="147" t="s">
        <v>804</v>
      </c>
      <c r="AB35" s="24"/>
      <c r="AC35" s="25">
        <v>3.0</v>
      </c>
      <c r="AD35" s="28" t="str">
        <f>HYPERLINK("https://docs.google.com/document/d/1pSRoyrB8sXgVlZOkaxEcpRW3vl7yKjVe_ZJIhI7GlCg/edit","Emily's Protocol Word Doc")</f>
        <v>Emily's Protocol Word Doc</v>
      </c>
      <c r="AE35" s="37"/>
    </row>
    <row r="36" ht="138.0" customHeight="1">
      <c r="A36" s="13" t="s">
        <v>2350</v>
      </c>
      <c r="B36" s="14" t="s">
        <v>2351</v>
      </c>
      <c r="C36" s="15" t="s">
        <v>2352</v>
      </c>
      <c r="D36" s="16" t="s">
        <v>90</v>
      </c>
      <c r="E36" s="17">
        <v>41753.166666666664</v>
      </c>
      <c r="F36" s="17">
        <v>42564.77638888889</v>
      </c>
      <c r="G36" s="15" t="s">
        <v>35</v>
      </c>
      <c r="H36" s="15" t="s">
        <v>2353</v>
      </c>
      <c r="I36" s="15" t="s">
        <v>2354</v>
      </c>
      <c r="J36" s="15" t="s">
        <v>2355</v>
      </c>
      <c r="K36" s="15" t="s">
        <v>2356</v>
      </c>
      <c r="L36" s="15" t="s">
        <v>2357</v>
      </c>
      <c r="M36" s="15" t="s">
        <v>2358</v>
      </c>
      <c r="N36" s="15" t="s">
        <v>2359</v>
      </c>
      <c r="O36" s="15" t="s">
        <v>2360</v>
      </c>
      <c r="P36" s="15" t="s">
        <v>2361</v>
      </c>
      <c r="Q36" s="18" t="s">
        <v>2362</v>
      </c>
      <c r="R36" s="18" t="s">
        <v>1326</v>
      </c>
      <c r="S36" s="19" t="s">
        <v>47</v>
      </c>
      <c r="T36" s="26" t="str">
        <f t="shared" si="14"/>
        <v>Diff. Decisions</v>
      </c>
      <c r="U36" s="38" t="str">
        <f t="shared" si="15"/>
        <v>Different Rationale</v>
      </c>
      <c r="V36" s="22" t="s">
        <v>50</v>
      </c>
      <c r="W36" s="147" t="s">
        <v>804</v>
      </c>
      <c r="X36" s="24"/>
      <c r="Y36" s="25">
        <v>2.0</v>
      </c>
      <c r="Z36" s="26" t="s">
        <v>53</v>
      </c>
      <c r="AA36" s="27" t="s">
        <v>51</v>
      </c>
      <c r="AB36" s="14" t="s">
        <v>72</v>
      </c>
      <c r="AC36" s="25">
        <v>3.0</v>
      </c>
      <c r="AD36" s="28" t="str">
        <f t="shared" ref="AD36:AD37" si="16">HYPERLINK("https://docs.google.com/document/d/1vgJGancMRWOC5fpG_XZKlmvZ036cG_5jw0TJteY-90E/edit","Brian's Review Sheet")</f>
        <v>Brian's Review Sheet</v>
      </c>
      <c r="AE36" s="37"/>
    </row>
    <row r="37" ht="138.0" customHeight="1">
      <c r="A37" s="13" t="s">
        <v>2363</v>
      </c>
      <c r="B37" s="15" t="s">
        <v>2364</v>
      </c>
      <c r="C37" s="15" t="s">
        <v>2365</v>
      </c>
      <c r="D37" s="16" t="s">
        <v>756</v>
      </c>
      <c r="E37" s="158" t="s">
        <v>62</v>
      </c>
      <c r="F37" s="158">
        <v>42468.572222222225</v>
      </c>
      <c r="G37" s="15" t="s">
        <v>35</v>
      </c>
      <c r="H37" s="15" t="s">
        <v>2366</v>
      </c>
      <c r="I37" s="15" t="s">
        <v>2367</v>
      </c>
      <c r="J37" s="15" t="s">
        <v>2368</v>
      </c>
      <c r="K37" s="15" t="s">
        <v>2369</v>
      </c>
      <c r="L37" s="15" t="s">
        <v>2370</v>
      </c>
      <c r="M37" s="15" t="s">
        <v>2371</v>
      </c>
      <c r="N37" s="15" t="s">
        <v>2372</v>
      </c>
      <c r="O37" s="15" t="s">
        <v>2373</v>
      </c>
      <c r="P37" s="15" t="s">
        <v>2374</v>
      </c>
      <c r="Q37" s="17" t="s">
        <v>2375</v>
      </c>
      <c r="R37" s="17" t="s">
        <v>552</v>
      </c>
      <c r="S37" s="19" t="s">
        <v>47</v>
      </c>
      <c r="T37" s="20" t="str">
        <f>IFS(#REF!=#REF!,"Same Decision", TRUE, "Diff. Decisions")</f>
        <v>#REF!</v>
      </c>
      <c r="U37" s="21" t="str">
        <f>IFS(#REF!=#REF!,"Same Rationale", TRUE, "Different Rationale")</f>
        <v>#REF!</v>
      </c>
      <c r="V37" s="22" t="s">
        <v>50</v>
      </c>
      <c r="W37" s="147" t="s">
        <v>804</v>
      </c>
      <c r="X37" s="24"/>
      <c r="Y37" s="25">
        <v>5.0</v>
      </c>
      <c r="Z37" s="26" t="s">
        <v>53</v>
      </c>
      <c r="AA37" s="27" t="s">
        <v>51</v>
      </c>
      <c r="AB37" s="24"/>
      <c r="AC37" s="25">
        <v>3.0</v>
      </c>
      <c r="AD37" s="28" t="str">
        <f t="shared" si="16"/>
        <v>Brian's Review Sheet</v>
      </c>
      <c r="AE37" s="37"/>
    </row>
    <row r="38" ht="138.0" customHeight="1">
      <c r="A38" s="153" t="s">
        <v>2388</v>
      </c>
      <c r="B38" s="14" t="s">
        <v>2389</v>
      </c>
      <c r="C38" s="14" t="s">
        <v>2390</v>
      </c>
      <c r="D38" s="30" t="s">
        <v>2391</v>
      </c>
      <c r="E38" s="18">
        <v>42965.166666666664</v>
      </c>
      <c r="F38" s="18">
        <v>42965.81597222222</v>
      </c>
      <c r="G38" s="14" t="s">
        <v>59</v>
      </c>
      <c r="H38" s="14" t="s">
        <v>2392</v>
      </c>
      <c r="I38" s="14" t="s">
        <v>2393</v>
      </c>
      <c r="J38" s="14" t="s">
        <v>62</v>
      </c>
      <c r="K38" s="14" t="s">
        <v>2394</v>
      </c>
      <c r="L38" s="154" t="s">
        <v>2395</v>
      </c>
      <c r="M38" s="14" t="s">
        <v>2396</v>
      </c>
      <c r="N38" s="14" t="s">
        <v>2397</v>
      </c>
      <c r="O38" s="14" t="s">
        <v>2398</v>
      </c>
      <c r="P38" s="14" t="s">
        <v>2399</v>
      </c>
      <c r="Q38" s="14" t="s">
        <v>2400</v>
      </c>
      <c r="R38" s="14" t="s">
        <v>86</v>
      </c>
      <c r="S38" s="24"/>
      <c r="T38" s="26" t="str">
        <f t="shared" ref="T38:T56" si="17">IFS(W38=AA38,"Same Decision", TRUE, "Diff. Decisions")</f>
        <v>Diff. Decisions</v>
      </c>
      <c r="U38" s="38" t="str">
        <f t="shared" ref="U38:U56" si="18">IFS(X38=AB38,"Same Rationale", TRUE, "Different Rationale")</f>
        <v>Different Rationale</v>
      </c>
      <c r="V38" s="155" t="s">
        <v>524</v>
      </c>
      <c r="W38" s="27" t="s">
        <v>51</v>
      </c>
      <c r="X38" s="14" t="s">
        <v>72</v>
      </c>
      <c r="Y38" s="25">
        <v>3.0</v>
      </c>
      <c r="Z38" s="22" t="s">
        <v>50</v>
      </c>
      <c r="AA38" s="143" t="s">
        <v>591</v>
      </c>
      <c r="AB38" s="24"/>
      <c r="AC38" s="25">
        <v>3.0</v>
      </c>
      <c r="AD38" s="28" t="str">
        <f t="shared" ref="AD38:AD41" si="19">HYPERLINK("https://docs.google.com/document/d/1pSRoyrB8sXgVlZOkaxEcpRW3vl7yKjVe_ZJIhI7GlCg/edit","Emily's Protocol Word Doc")</f>
        <v>Emily's Protocol Word Doc</v>
      </c>
      <c r="AE38" s="37"/>
    </row>
    <row r="39" ht="138.0" customHeight="1">
      <c r="A39" s="153" t="s">
        <v>2401</v>
      </c>
      <c r="B39" s="14" t="s">
        <v>2402</v>
      </c>
      <c r="C39" s="14" t="s">
        <v>1206</v>
      </c>
      <c r="D39" s="30" t="s">
        <v>76</v>
      </c>
      <c r="E39" s="18">
        <v>43154.208333333336</v>
      </c>
      <c r="F39" s="18">
        <v>43614.77847222222</v>
      </c>
      <c r="G39" s="14" t="s">
        <v>35</v>
      </c>
      <c r="H39" s="308" t="s">
        <v>3089</v>
      </c>
      <c r="I39" s="14" t="s">
        <v>2404</v>
      </c>
      <c r="J39" s="14" t="s">
        <v>2405</v>
      </c>
      <c r="K39" s="308" t="s">
        <v>3090</v>
      </c>
      <c r="L39" s="154" t="s">
        <v>2407</v>
      </c>
      <c r="M39" s="14" t="s">
        <v>2408</v>
      </c>
      <c r="N39" s="14" t="s">
        <v>2409</v>
      </c>
      <c r="O39" s="14" t="s">
        <v>2410</v>
      </c>
      <c r="P39" s="14" t="s">
        <v>2411</v>
      </c>
      <c r="Q39" s="14" t="s">
        <v>2412</v>
      </c>
      <c r="R39" s="14" t="s">
        <v>2413</v>
      </c>
      <c r="S39" s="24"/>
      <c r="T39" s="26" t="str">
        <f t="shared" si="17"/>
        <v>Diff. Decisions</v>
      </c>
      <c r="U39" s="38" t="str">
        <f t="shared" si="18"/>
        <v>Different Rationale</v>
      </c>
      <c r="V39" s="155" t="s">
        <v>524</v>
      </c>
      <c r="W39" s="27" t="s">
        <v>51</v>
      </c>
      <c r="X39" s="14" t="s">
        <v>72</v>
      </c>
      <c r="Y39" s="25"/>
      <c r="Z39" s="22" t="s">
        <v>50</v>
      </c>
      <c r="AA39" s="143" t="s">
        <v>591</v>
      </c>
      <c r="AB39" s="24"/>
      <c r="AC39" s="25">
        <v>3.0</v>
      </c>
      <c r="AD39" s="28" t="str">
        <f t="shared" si="19"/>
        <v>Emily's Protocol Word Doc</v>
      </c>
      <c r="AE39" s="37"/>
    </row>
    <row r="40" ht="138.0" customHeight="1">
      <c r="A40" s="153" t="s">
        <v>2414</v>
      </c>
      <c r="B40" s="14" t="s">
        <v>2415</v>
      </c>
      <c r="C40" s="14" t="s">
        <v>2416</v>
      </c>
      <c r="D40" s="30" t="s">
        <v>281</v>
      </c>
      <c r="E40" s="18">
        <v>43084.208333333336</v>
      </c>
      <c r="F40" s="18">
        <v>43636.44097222222</v>
      </c>
      <c r="G40" s="14" t="s">
        <v>35</v>
      </c>
      <c r="H40" s="14" t="s">
        <v>2417</v>
      </c>
      <c r="I40" s="14" t="s">
        <v>2418</v>
      </c>
      <c r="J40" s="14" t="s">
        <v>2419</v>
      </c>
      <c r="K40" s="14" t="s">
        <v>2420</v>
      </c>
      <c r="L40" s="154" t="s">
        <v>2421</v>
      </c>
      <c r="M40" s="14" t="s">
        <v>2422</v>
      </c>
      <c r="N40" s="14" t="s">
        <v>2423</v>
      </c>
      <c r="O40" s="14" t="s">
        <v>2424</v>
      </c>
      <c r="P40" s="14" t="s">
        <v>2425</v>
      </c>
      <c r="Q40" s="14" t="s">
        <v>2426</v>
      </c>
      <c r="R40" s="14" t="s">
        <v>2427</v>
      </c>
      <c r="S40" s="24"/>
      <c r="T40" s="26" t="str">
        <f t="shared" si="17"/>
        <v>Diff. Decisions</v>
      </c>
      <c r="U40" s="38" t="str">
        <f t="shared" si="18"/>
        <v>Different Rationale</v>
      </c>
      <c r="V40" s="155" t="s">
        <v>524</v>
      </c>
      <c r="W40" s="27" t="s">
        <v>51</v>
      </c>
      <c r="X40" s="14" t="s">
        <v>72</v>
      </c>
      <c r="Y40" s="25">
        <v>2.0</v>
      </c>
      <c r="Z40" s="22" t="s">
        <v>50</v>
      </c>
      <c r="AA40" s="143" t="s">
        <v>591</v>
      </c>
      <c r="AB40" s="24"/>
      <c r="AC40" s="25">
        <v>3.0</v>
      </c>
      <c r="AD40" s="28" t="str">
        <f t="shared" si="19"/>
        <v>Emily's Protocol Word Doc</v>
      </c>
      <c r="AE40" s="37"/>
    </row>
    <row r="41" ht="138.0" customHeight="1">
      <c r="A41" s="153" t="s">
        <v>2428</v>
      </c>
      <c r="B41" s="14" t="s">
        <v>2429</v>
      </c>
      <c r="C41" s="14" t="s">
        <v>2430</v>
      </c>
      <c r="D41" s="30" t="s">
        <v>120</v>
      </c>
      <c r="E41" s="14" t="s">
        <v>62</v>
      </c>
      <c r="F41" s="18">
        <v>43270.45138888889</v>
      </c>
      <c r="G41" s="14" t="s">
        <v>35</v>
      </c>
      <c r="H41" s="14" t="s">
        <v>2431</v>
      </c>
      <c r="I41" s="14" t="s">
        <v>1051</v>
      </c>
      <c r="J41" s="14" t="s">
        <v>62</v>
      </c>
      <c r="K41" s="14" t="s">
        <v>2432</v>
      </c>
      <c r="L41" s="154" t="s">
        <v>2433</v>
      </c>
      <c r="M41" s="14" t="s">
        <v>2434</v>
      </c>
      <c r="N41" s="14" t="s">
        <v>2435</v>
      </c>
      <c r="O41" s="14" t="s">
        <v>2436</v>
      </c>
      <c r="P41" s="14" t="s">
        <v>2437</v>
      </c>
      <c r="Q41" s="14" t="s">
        <v>2438</v>
      </c>
      <c r="R41" s="14" t="s">
        <v>371</v>
      </c>
      <c r="S41" s="24"/>
      <c r="T41" s="26" t="str">
        <f t="shared" si="17"/>
        <v>Diff. Decisions</v>
      </c>
      <c r="U41" s="38" t="str">
        <f t="shared" si="18"/>
        <v>Different Rationale</v>
      </c>
      <c r="V41" s="155" t="s">
        <v>524</v>
      </c>
      <c r="W41" s="27" t="s">
        <v>51</v>
      </c>
      <c r="X41" s="14" t="s">
        <v>72</v>
      </c>
      <c r="Y41" s="25">
        <v>3.0</v>
      </c>
      <c r="Z41" s="22" t="s">
        <v>50</v>
      </c>
      <c r="AA41" s="143" t="s">
        <v>591</v>
      </c>
      <c r="AB41" s="24"/>
      <c r="AC41" s="25">
        <v>3.0</v>
      </c>
      <c r="AD41" s="28" t="str">
        <f t="shared" si="19"/>
        <v>Emily's Protocol Word Doc</v>
      </c>
      <c r="AE41" s="37"/>
    </row>
    <row r="42" ht="138.0" customHeight="1">
      <c r="A42" s="153" t="s">
        <v>2465</v>
      </c>
      <c r="B42" s="14" t="s">
        <v>2466</v>
      </c>
      <c r="C42" s="14" t="s">
        <v>2467</v>
      </c>
      <c r="D42" s="30" t="s">
        <v>822</v>
      </c>
      <c r="E42" s="18" t="s">
        <v>62</v>
      </c>
      <c r="F42" s="18">
        <v>43467.74513888889</v>
      </c>
      <c r="G42" s="14" t="s">
        <v>62</v>
      </c>
      <c r="H42" s="14" t="s">
        <v>2468</v>
      </c>
      <c r="I42" s="14" t="s">
        <v>2469</v>
      </c>
      <c r="J42" s="14" t="s">
        <v>2470</v>
      </c>
      <c r="K42" s="14" t="s">
        <v>2471</v>
      </c>
      <c r="L42" s="154" t="s">
        <v>2472</v>
      </c>
      <c r="M42" s="14" t="s">
        <v>2469</v>
      </c>
      <c r="N42" s="14" t="s">
        <v>2473</v>
      </c>
      <c r="O42" s="14" t="s">
        <v>2474</v>
      </c>
      <c r="P42" s="14" t="s">
        <v>2475</v>
      </c>
      <c r="Q42" s="14" t="s">
        <v>2476</v>
      </c>
      <c r="R42" s="14" t="s">
        <v>552</v>
      </c>
      <c r="S42" s="24"/>
      <c r="T42" s="26" t="str">
        <f t="shared" si="17"/>
        <v>Diff. Decisions</v>
      </c>
      <c r="U42" s="38" t="str">
        <f t="shared" si="18"/>
        <v>Different Rationale</v>
      </c>
      <c r="V42" s="155" t="s">
        <v>524</v>
      </c>
      <c r="W42" s="27" t="s">
        <v>51</v>
      </c>
      <c r="X42" s="14" t="s">
        <v>72</v>
      </c>
      <c r="Y42" s="25">
        <v>4.0</v>
      </c>
      <c r="Z42" s="22" t="s">
        <v>50</v>
      </c>
      <c r="AA42" s="143" t="s">
        <v>591</v>
      </c>
      <c r="AB42" s="24"/>
      <c r="AC42" s="25">
        <v>3.0</v>
      </c>
      <c r="AD42" s="28"/>
      <c r="AE42" s="37"/>
    </row>
    <row r="43" ht="138.0" customHeight="1">
      <c r="A43" s="153" t="s">
        <v>2477</v>
      </c>
      <c r="B43" s="14" t="s">
        <v>2478</v>
      </c>
      <c r="C43" s="14" t="s">
        <v>2479</v>
      </c>
      <c r="D43" s="30" t="s">
        <v>1380</v>
      </c>
      <c r="E43" s="18">
        <v>43399.166666666664</v>
      </c>
      <c r="F43" s="18">
        <v>43399.90069444444</v>
      </c>
      <c r="G43" s="14" t="s">
        <v>59</v>
      </c>
      <c r="H43" s="14" t="s">
        <v>2480</v>
      </c>
      <c r="I43" s="14" t="s">
        <v>2481</v>
      </c>
      <c r="J43" s="14" t="s">
        <v>2482</v>
      </c>
      <c r="K43" s="14" t="s">
        <v>2483</v>
      </c>
      <c r="L43" s="154" t="s">
        <v>2484</v>
      </c>
      <c r="M43" s="14" t="s">
        <v>2485</v>
      </c>
      <c r="N43" s="14" t="s">
        <v>2486</v>
      </c>
      <c r="O43" s="14" t="s">
        <v>2487</v>
      </c>
      <c r="P43" s="14" t="s">
        <v>2488</v>
      </c>
      <c r="Q43" s="14" t="s">
        <v>2489</v>
      </c>
      <c r="R43" s="14" t="s">
        <v>86</v>
      </c>
      <c r="S43" s="24"/>
      <c r="T43" s="26" t="str">
        <f t="shared" si="17"/>
        <v>Diff. Decisions</v>
      </c>
      <c r="U43" s="38" t="str">
        <f t="shared" si="18"/>
        <v>Different Rationale</v>
      </c>
      <c r="V43" s="155" t="s">
        <v>524</v>
      </c>
      <c r="W43" s="27" t="s">
        <v>51</v>
      </c>
      <c r="X43" s="14" t="s">
        <v>72</v>
      </c>
      <c r="Y43" s="25">
        <v>3.0</v>
      </c>
      <c r="Z43" s="22" t="s">
        <v>50</v>
      </c>
      <c r="AA43" s="143" t="s">
        <v>591</v>
      </c>
      <c r="AB43" s="24"/>
      <c r="AC43" s="25">
        <v>3.0</v>
      </c>
      <c r="AD43" s="28" t="str">
        <f t="shared" ref="AD43:AD50" si="20">HYPERLINK("https://docs.google.com/document/d/1pSRoyrB8sXgVlZOkaxEcpRW3vl7yKjVe_ZJIhI7GlCg/edit","Emily's Protocol Word Doc")</f>
        <v>Emily's Protocol Word Doc</v>
      </c>
      <c r="AE43" s="37"/>
    </row>
    <row r="44" ht="138.0" customHeight="1">
      <c r="A44" s="153" t="s">
        <v>2490</v>
      </c>
      <c r="B44" s="14" t="s">
        <v>2491</v>
      </c>
      <c r="C44" s="14" t="s">
        <v>2492</v>
      </c>
      <c r="D44" s="30" t="s">
        <v>148</v>
      </c>
      <c r="E44" s="18">
        <v>43342.166666666664</v>
      </c>
      <c r="F44" s="18">
        <v>43623.79652777778</v>
      </c>
      <c r="G44" s="14" t="s">
        <v>59</v>
      </c>
      <c r="H44" s="14" t="s">
        <v>2493</v>
      </c>
      <c r="I44" s="14" t="s">
        <v>2494</v>
      </c>
      <c r="J44" s="14" t="s">
        <v>2495</v>
      </c>
      <c r="K44" s="14" t="s">
        <v>2496</v>
      </c>
      <c r="L44" s="154" t="s">
        <v>2497</v>
      </c>
      <c r="M44" s="14" t="s">
        <v>2498</v>
      </c>
      <c r="N44" s="14" t="s">
        <v>2499</v>
      </c>
      <c r="O44" s="14" t="s">
        <v>2500</v>
      </c>
      <c r="P44" s="14" t="s">
        <v>2501</v>
      </c>
      <c r="Q44" s="14" t="s">
        <v>2502</v>
      </c>
      <c r="R44" s="14" t="s">
        <v>1931</v>
      </c>
      <c r="S44" s="24"/>
      <c r="T44" s="26" t="str">
        <f t="shared" si="17"/>
        <v>Diff. Decisions</v>
      </c>
      <c r="U44" s="38" t="str">
        <f t="shared" si="18"/>
        <v>Different Rationale</v>
      </c>
      <c r="V44" s="155" t="s">
        <v>524</v>
      </c>
      <c r="W44" s="27" t="s">
        <v>51</v>
      </c>
      <c r="X44" s="14" t="s">
        <v>72</v>
      </c>
      <c r="Y44" s="25">
        <v>2.0</v>
      </c>
      <c r="Z44" s="22" t="s">
        <v>50</v>
      </c>
      <c r="AA44" s="143" t="s">
        <v>591</v>
      </c>
      <c r="AB44" s="24"/>
      <c r="AC44" s="25">
        <v>3.0</v>
      </c>
      <c r="AD44" s="28" t="str">
        <f t="shared" si="20"/>
        <v>Emily's Protocol Word Doc</v>
      </c>
      <c r="AE44" s="37"/>
    </row>
    <row r="45" ht="138.0" customHeight="1">
      <c r="A45" s="153" t="s">
        <v>2503</v>
      </c>
      <c r="B45" s="14" t="s">
        <v>2504</v>
      </c>
      <c r="C45" s="14" t="s">
        <v>2505</v>
      </c>
      <c r="D45" s="30" t="s">
        <v>1557</v>
      </c>
      <c r="E45" s="14" t="s">
        <v>62</v>
      </c>
      <c r="F45" s="18">
        <v>43668.45138888889</v>
      </c>
      <c r="G45" s="14" t="s">
        <v>35</v>
      </c>
      <c r="H45" s="14" t="s">
        <v>2506</v>
      </c>
      <c r="I45" s="14" t="s">
        <v>2507</v>
      </c>
      <c r="J45" s="14" t="s">
        <v>37</v>
      </c>
      <c r="K45" s="14" t="s">
        <v>2508</v>
      </c>
      <c r="L45" s="154" t="s">
        <v>2509</v>
      </c>
      <c r="M45" s="14" t="s">
        <v>2510</v>
      </c>
      <c r="N45" s="14" t="s">
        <v>2511</v>
      </c>
      <c r="O45" s="14" t="s">
        <v>2512</v>
      </c>
      <c r="P45" s="308" t="s">
        <v>3092</v>
      </c>
      <c r="Q45" s="14" t="s">
        <v>2514</v>
      </c>
      <c r="R45" s="14" t="s">
        <v>371</v>
      </c>
      <c r="S45" s="24"/>
      <c r="T45" s="26" t="str">
        <f t="shared" si="17"/>
        <v>Diff. Decisions</v>
      </c>
      <c r="U45" s="38" t="str">
        <f t="shared" si="18"/>
        <v>Different Rationale</v>
      </c>
      <c r="V45" s="155" t="s">
        <v>524</v>
      </c>
      <c r="W45" s="27" t="s">
        <v>51</v>
      </c>
      <c r="X45" s="14" t="s">
        <v>72</v>
      </c>
      <c r="Y45" s="25"/>
      <c r="Z45" s="22" t="s">
        <v>50</v>
      </c>
      <c r="AA45" s="143" t="s">
        <v>591</v>
      </c>
      <c r="AB45" s="24"/>
      <c r="AC45" s="25">
        <v>3.0</v>
      </c>
      <c r="AD45" s="28" t="str">
        <f t="shared" si="20"/>
        <v>Emily's Protocol Word Doc</v>
      </c>
      <c r="AE45" s="37"/>
    </row>
    <row r="46" ht="138.0" customHeight="1">
      <c r="A46" s="153" t="s">
        <v>2515</v>
      </c>
      <c r="B46" s="14" t="s">
        <v>2516</v>
      </c>
      <c r="C46" s="14" t="s">
        <v>2517</v>
      </c>
      <c r="D46" s="30" t="s">
        <v>148</v>
      </c>
      <c r="E46" s="18">
        <v>43567.166666666664</v>
      </c>
      <c r="F46" s="18">
        <v>43612.77916666667</v>
      </c>
      <c r="G46" s="14" t="s">
        <v>35</v>
      </c>
      <c r="H46" s="14" t="s">
        <v>2518</v>
      </c>
      <c r="I46" s="14" t="s">
        <v>2519</v>
      </c>
      <c r="J46" s="308" t="s">
        <v>3093</v>
      </c>
      <c r="K46" s="308" t="s">
        <v>3094</v>
      </c>
      <c r="L46" s="154" t="s">
        <v>2522</v>
      </c>
      <c r="M46" s="14" t="s">
        <v>2523</v>
      </c>
      <c r="N46" s="14" t="s">
        <v>2524</v>
      </c>
      <c r="O46" s="14" t="s">
        <v>2525</v>
      </c>
      <c r="P46" s="308" t="s">
        <v>3095</v>
      </c>
      <c r="Q46" s="14" t="s">
        <v>2527</v>
      </c>
      <c r="R46" s="14" t="s">
        <v>1326</v>
      </c>
      <c r="S46" s="24"/>
      <c r="T46" s="26" t="str">
        <f t="shared" si="17"/>
        <v>Diff. Decisions</v>
      </c>
      <c r="U46" s="38" t="str">
        <f t="shared" si="18"/>
        <v>Different Rationale</v>
      </c>
      <c r="V46" s="155" t="s">
        <v>524</v>
      </c>
      <c r="W46" s="27" t="s">
        <v>51</v>
      </c>
      <c r="X46" s="14" t="s">
        <v>72</v>
      </c>
      <c r="Y46" s="25">
        <v>3.0</v>
      </c>
      <c r="Z46" s="22" t="s">
        <v>50</v>
      </c>
      <c r="AA46" s="143" t="s">
        <v>591</v>
      </c>
      <c r="AB46" s="24"/>
      <c r="AC46" s="25">
        <v>3.0</v>
      </c>
      <c r="AD46" s="28" t="str">
        <f t="shared" si="20"/>
        <v>Emily's Protocol Word Doc</v>
      </c>
      <c r="AE46" s="37"/>
    </row>
    <row r="47" ht="138.0" customHeight="1">
      <c r="A47" s="153" t="s">
        <v>2551</v>
      </c>
      <c r="B47" s="14" t="s">
        <v>2552</v>
      </c>
      <c r="C47" s="14" t="s">
        <v>2553</v>
      </c>
      <c r="D47" s="30" t="s">
        <v>120</v>
      </c>
      <c r="E47" s="14" t="s">
        <v>62</v>
      </c>
      <c r="F47" s="18">
        <v>43409.59444444445</v>
      </c>
      <c r="G47" s="14" t="s">
        <v>62</v>
      </c>
      <c r="H47" s="14" t="s">
        <v>2554</v>
      </c>
      <c r="I47" s="14" t="s">
        <v>2555</v>
      </c>
      <c r="J47" s="14" t="s">
        <v>62</v>
      </c>
      <c r="K47" s="14" t="s">
        <v>2556</v>
      </c>
      <c r="L47" s="154" t="s">
        <v>2557</v>
      </c>
      <c r="M47" s="14" t="s">
        <v>2558</v>
      </c>
      <c r="N47" s="14" t="s">
        <v>2559</v>
      </c>
      <c r="O47" s="14" t="s">
        <v>2560</v>
      </c>
      <c r="P47" s="14" t="s">
        <v>2561</v>
      </c>
      <c r="Q47" s="14" t="s">
        <v>2562</v>
      </c>
      <c r="R47" s="14" t="s">
        <v>552</v>
      </c>
      <c r="S47" s="24"/>
      <c r="T47" s="26" t="str">
        <f t="shared" si="17"/>
        <v>Diff. Decisions</v>
      </c>
      <c r="U47" s="38" t="str">
        <f t="shared" si="18"/>
        <v>Different Rationale</v>
      </c>
      <c r="V47" s="155" t="s">
        <v>524</v>
      </c>
      <c r="W47" s="27" t="s">
        <v>51</v>
      </c>
      <c r="X47" s="14" t="s">
        <v>72</v>
      </c>
      <c r="Y47" s="25">
        <v>3.0</v>
      </c>
      <c r="Z47" s="22" t="s">
        <v>50</v>
      </c>
      <c r="AA47" s="143" t="s">
        <v>591</v>
      </c>
      <c r="AB47" s="24"/>
      <c r="AC47" s="25">
        <v>3.0</v>
      </c>
      <c r="AD47" s="28" t="str">
        <f t="shared" si="20"/>
        <v>Emily's Protocol Word Doc</v>
      </c>
      <c r="AE47" s="37"/>
    </row>
    <row r="48" ht="138.0" customHeight="1">
      <c r="A48" s="153" t="s">
        <v>2563</v>
      </c>
      <c r="B48" s="14" t="s">
        <v>2564</v>
      </c>
      <c r="C48" s="14" t="s">
        <v>527</v>
      </c>
      <c r="D48" s="30" t="s">
        <v>528</v>
      </c>
      <c r="E48" s="18">
        <v>43398.166666666664</v>
      </c>
      <c r="F48" s="18">
        <v>43398.77777777778</v>
      </c>
      <c r="G48" s="14" t="s">
        <v>59</v>
      </c>
      <c r="H48" s="14" t="s">
        <v>2565</v>
      </c>
      <c r="I48" s="14" t="s">
        <v>2566</v>
      </c>
      <c r="J48" s="14" t="s">
        <v>2567</v>
      </c>
      <c r="K48" s="14" t="s">
        <v>2568</v>
      </c>
      <c r="L48" s="154" t="s">
        <v>747</v>
      </c>
      <c r="M48" s="14" t="s">
        <v>2569</v>
      </c>
      <c r="N48" s="14" t="s">
        <v>2570</v>
      </c>
      <c r="O48" s="14" t="s">
        <v>2571</v>
      </c>
      <c r="P48" s="14" t="s">
        <v>2572</v>
      </c>
      <c r="Q48" s="14" t="s">
        <v>2573</v>
      </c>
      <c r="R48" s="14" t="s">
        <v>252</v>
      </c>
      <c r="S48" s="24"/>
      <c r="T48" s="26" t="str">
        <f t="shared" si="17"/>
        <v>Diff. Decisions</v>
      </c>
      <c r="U48" s="38" t="str">
        <f t="shared" si="18"/>
        <v>Different Rationale</v>
      </c>
      <c r="V48" s="155" t="s">
        <v>524</v>
      </c>
      <c r="W48" s="27" t="s">
        <v>51</v>
      </c>
      <c r="X48" s="14" t="s">
        <v>72</v>
      </c>
      <c r="Y48" s="25">
        <v>2.0</v>
      </c>
      <c r="Z48" s="22" t="s">
        <v>50</v>
      </c>
      <c r="AA48" s="143" t="s">
        <v>591</v>
      </c>
      <c r="AB48" s="24"/>
      <c r="AC48" s="25">
        <v>3.0</v>
      </c>
      <c r="AD48" s="28" t="str">
        <f t="shared" si="20"/>
        <v>Emily's Protocol Word Doc</v>
      </c>
      <c r="AE48" s="37"/>
    </row>
    <row r="49" ht="138.0" customHeight="1">
      <c r="A49" s="153" t="s">
        <v>2574</v>
      </c>
      <c r="B49" s="14" t="s">
        <v>2575</v>
      </c>
      <c r="C49" s="14" t="s">
        <v>1304</v>
      </c>
      <c r="D49" s="30" t="s">
        <v>120</v>
      </c>
      <c r="E49" s="18">
        <v>43511.208333333336</v>
      </c>
      <c r="F49" s="18">
        <v>43511.720138888886</v>
      </c>
      <c r="G49" s="14" t="s">
        <v>35</v>
      </c>
      <c r="H49" s="14" t="s">
        <v>2576</v>
      </c>
      <c r="I49" s="14" t="s">
        <v>1707</v>
      </c>
      <c r="J49" s="14" t="s">
        <v>62</v>
      </c>
      <c r="K49" s="14" t="s">
        <v>2577</v>
      </c>
      <c r="L49" s="154" t="s">
        <v>2578</v>
      </c>
      <c r="M49" s="14" t="s">
        <v>2579</v>
      </c>
      <c r="N49" s="14" t="s">
        <v>2580</v>
      </c>
      <c r="O49" s="14" t="s">
        <v>2581</v>
      </c>
      <c r="P49" s="14" t="s">
        <v>2582</v>
      </c>
      <c r="Q49" s="14" t="s">
        <v>2583</v>
      </c>
      <c r="R49" s="14" t="s">
        <v>86</v>
      </c>
      <c r="S49" s="24"/>
      <c r="T49" s="26" t="str">
        <f t="shared" si="17"/>
        <v>Diff. Decisions</v>
      </c>
      <c r="U49" s="38" t="str">
        <f t="shared" si="18"/>
        <v>Different Rationale</v>
      </c>
      <c r="V49" s="155" t="s">
        <v>524</v>
      </c>
      <c r="W49" s="27" t="s">
        <v>51</v>
      </c>
      <c r="X49" s="14" t="s">
        <v>72</v>
      </c>
      <c r="Y49" s="25">
        <v>3.0</v>
      </c>
      <c r="Z49" s="22" t="s">
        <v>50</v>
      </c>
      <c r="AA49" s="143" t="s">
        <v>591</v>
      </c>
      <c r="AB49" s="24"/>
      <c r="AC49" s="25">
        <v>3.0</v>
      </c>
      <c r="AD49" s="28" t="str">
        <f t="shared" si="20"/>
        <v>Emily's Protocol Word Doc</v>
      </c>
      <c r="AE49" s="37"/>
    </row>
    <row r="50" ht="138.0" customHeight="1">
      <c r="A50" s="153" t="s">
        <v>2597</v>
      </c>
      <c r="B50" s="14" t="s">
        <v>2598</v>
      </c>
      <c r="C50" s="14" t="s">
        <v>2599</v>
      </c>
      <c r="D50" s="30" t="s">
        <v>756</v>
      </c>
      <c r="E50" s="18">
        <v>43566.166666666664</v>
      </c>
      <c r="F50" s="18">
        <v>43566.55625</v>
      </c>
      <c r="G50" s="14" t="s">
        <v>35</v>
      </c>
      <c r="H50" s="14" t="s">
        <v>2600</v>
      </c>
      <c r="I50" s="14" t="s">
        <v>2601</v>
      </c>
      <c r="J50" s="14" t="s">
        <v>62</v>
      </c>
      <c r="K50" s="14" t="s">
        <v>2602</v>
      </c>
      <c r="L50" s="154" t="s">
        <v>2603</v>
      </c>
      <c r="M50" s="14" t="s">
        <v>2604</v>
      </c>
      <c r="N50" s="14" t="s">
        <v>2605</v>
      </c>
      <c r="O50" s="14" t="s">
        <v>2606</v>
      </c>
      <c r="P50" s="14" t="s">
        <v>2607</v>
      </c>
      <c r="Q50" s="14" t="s">
        <v>2608</v>
      </c>
      <c r="R50" s="14" t="s">
        <v>2609</v>
      </c>
      <c r="S50" s="24"/>
      <c r="T50" s="26" t="str">
        <f t="shared" si="17"/>
        <v>Diff. Decisions</v>
      </c>
      <c r="U50" s="38" t="str">
        <f t="shared" si="18"/>
        <v>Different Rationale</v>
      </c>
      <c r="V50" s="155" t="s">
        <v>524</v>
      </c>
      <c r="W50" s="27" t="s">
        <v>51</v>
      </c>
      <c r="X50" s="14" t="s">
        <v>72</v>
      </c>
      <c r="Y50" s="25">
        <v>1.0</v>
      </c>
      <c r="Z50" s="22" t="s">
        <v>50</v>
      </c>
      <c r="AA50" s="143" t="s">
        <v>591</v>
      </c>
      <c r="AB50" s="24"/>
      <c r="AC50" s="25">
        <v>3.0</v>
      </c>
      <c r="AD50" s="28" t="str">
        <f t="shared" si="20"/>
        <v>Emily's Protocol Word Doc</v>
      </c>
      <c r="AE50" s="37"/>
    </row>
    <row r="51" ht="138.0" customHeight="1">
      <c r="A51" s="13" t="s">
        <v>2647</v>
      </c>
      <c r="B51" s="14" t="s">
        <v>2648</v>
      </c>
      <c r="C51" s="15" t="s">
        <v>2649</v>
      </c>
      <c r="D51" s="16" t="s">
        <v>2650</v>
      </c>
      <c r="E51" s="17">
        <v>41389.166666666664</v>
      </c>
      <c r="F51" s="17">
        <v>42564.7625</v>
      </c>
      <c r="G51" s="15" t="s">
        <v>35</v>
      </c>
      <c r="H51" s="15" t="s">
        <v>2651</v>
      </c>
      <c r="I51" s="15" t="s">
        <v>2652</v>
      </c>
      <c r="J51" s="15" t="s">
        <v>62</v>
      </c>
      <c r="K51" s="15" t="s">
        <v>2653</v>
      </c>
      <c r="L51" s="15" t="s">
        <v>2654</v>
      </c>
      <c r="M51" s="15" t="s">
        <v>2655</v>
      </c>
      <c r="N51" s="15" t="s">
        <v>2656</v>
      </c>
      <c r="O51" s="15" t="s">
        <v>2657</v>
      </c>
      <c r="P51" s="15" t="s">
        <v>2658</v>
      </c>
      <c r="Q51" s="18" t="s">
        <v>2659</v>
      </c>
      <c r="R51" s="18" t="s">
        <v>86</v>
      </c>
      <c r="S51" s="19" t="s">
        <v>47</v>
      </c>
      <c r="T51" s="26" t="str">
        <f t="shared" si="17"/>
        <v>Diff. Decisions</v>
      </c>
      <c r="U51" s="38" t="str">
        <f t="shared" si="18"/>
        <v>Different Rationale</v>
      </c>
      <c r="V51" s="22" t="s">
        <v>50</v>
      </c>
      <c r="W51" s="27" t="s">
        <v>51</v>
      </c>
      <c r="X51" s="24" t="s">
        <v>72</v>
      </c>
      <c r="Y51" s="25">
        <v>3.0</v>
      </c>
      <c r="Z51" s="26" t="s">
        <v>53</v>
      </c>
      <c r="AA51" s="143" t="s">
        <v>591</v>
      </c>
      <c r="AB51" s="24"/>
      <c r="AC51" s="25">
        <v>3.0</v>
      </c>
      <c r="AD51" s="28" t="str">
        <f t="shared" ref="AD51:AD56" si="21">HYPERLINK("https://docs.google.com/document/d/1vgJGancMRWOC5fpG_XZKlmvZ036cG_5jw0TJteY-90E/edit","Brian's Review Sheet")</f>
        <v>Brian's Review Sheet</v>
      </c>
      <c r="AE51" s="37"/>
    </row>
    <row r="52" ht="138.0" customHeight="1">
      <c r="A52" s="13" t="s">
        <v>2660</v>
      </c>
      <c r="B52" s="14" t="s">
        <v>2661</v>
      </c>
      <c r="C52" s="15" t="s">
        <v>2662</v>
      </c>
      <c r="D52" s="16" t="s">
        <v>742</v>
      </c>
      <c r="E52" s="17">
        <v>41764.166666666664</v>
      </c>
      <c r="F52" s="17">
        <v>42752.92569444444</v>
      </c>
      <c r="G52" s="15" t="s">
        <v>35</v>
      </c>
      <c r="H52" s="15" t="s">
        <v>2663</v>
      </c>
      <c r="I52" s="15" t="s">
        <v>2664</v>
      </c>
      <c r="J52" s="15" t="s">
        <v>62</v>
      </c>
      <c r="K52" s="15" t="s">
        <v>2665</v>
      </c>
      <c r="L52" s="15" t="s">
        <v>2666</v>
      </c>
      <c r="M52" s="15" t="s">
        <v>2667</v>
      </c>
      <c r="N52" s="15" t="s">
        <v>2668</v>
      </c>
      <c r="O52" s="15" t="s">
        <v>2669</v>
      </c>
      <c r="P52" s="15" t="s">
        <v>2670</v>
      </c>
      <c r="Q52" s="18" t="s">
        <v>2671</v>
      </c>
      <c r="R52" s="18" t="s">
        <v>115</v>
      </c>
      <c r="S52" s="19" t="s">
        <v>47</v>
      </c>
      <c r="T52" s="26" t="str">
        <f t="shared" si="17"/>
        <v>Diff. Decisions</v>
      </c>
      <c r="U52" s="38" t="str">
        <f t="shared" si="18"/>
        <v>Different Rationale</v>
      </c>
      <c r="V52" s="22" t="s">
        <v>50</v>
      </c>
      <c r="W52" s="27" t="s">
        <v>51</v>
      </c>
      <c r="X52" s="24" t="s">
        <v>116</v>
      </c>
      <c r="Y52" s="25">
        <v>3.0</v>
      </c>
      <c r="Z52" s="26" t="s">
        <v>53</v>
      </c>
      <c r="AA52" s="143" t="s">
        <v>591</v>
      </c>
      <c r="AB52" s="24"/>
      <c r="AC52" s="25">
        <v>3.0</v>
      </c>
      <c r="AD52" s="28" t="str">
        <f t="shared" si="21"/>
        <v>Brian's Review Sheet</v>
      </c>
      <c r="AE52" s="37"/>
    </row>
    <row r="53" ht="138.0" customHeight="1">
      <c r="A53" s="13" t="s">
        <v>2672</v>
      </c>
      <c r="B53" s="14" t="s">
        <v>2673</v>
      </c>
      <c r="C53" s="15" t="s">
        <v>2674</v>
      </c>
      <c r="D53" s="16" t="s">
        <v>2675</v>
      </c>
      <c r="E53" s="17">
        <v>42011.208333333336</v>
      </c>
      <c r="F53" s="17">
        <v>43108.47222222222</v>
      </c>
      <c r="G53" s="15" t="s">
        <v>59</v>
      </c>
      <c r="H53" s="15" t="s">
        <v>2676</v>
      </c>
      <c r="I53" s="15" t="s">
        <v>2677</v>
      </c>
      <c r="J53" s="15" t="s">
        <v>2678</v>
      </c>
      <c r="K53" s="15" t="s">
        <v>2679</v>
      </c>
      <c r="L53" s="15" t="s">
        <v>2680</v>
      </c>
      <c r="M53" s="15" t="s">
        <v>2681</v>
      </c>
      <c r="N53" s="15" t="s">
        <v>2682</v>
      </c>
      <c r="O53" s="15" t="s">
        <v>2683</v>
      </c>
      <c r="P53" s="15" t="s">
        <v>2684</v>
      </c>
      <c r="Q53" s="18" t="s">
        <v>2685</v>
      </c>
      <c r="R53" s="18" t="s">
        <v>115</v>
      </c>
      <c r="S53" s="19" t="s">
        <v>47</v>
      </c>
      <c r="T53" s="26" t="str">
        <f t="shared" si="17"/>
        <v>Diff. Decisions</v>
      </c>
      <c r="U53" s="38" t="str">
        <f t="shared" si="18"/>
        <v>Different Rationale</v>
      </c>
      <c r="V53" s="22" t="s">
        <v>50</v>
      </c>
      <c r="W53" s="27" t="s">
        <v>51</v>
      </c>
      <c r="X53" s="24" t="s">
        <v>52</v>
      </c>
      <c r="Y53" s="25">
        <v>3.0</v>
      </c>
      <c r="Z53" s="26" t="s">
        <v>53</v>
      </c>
      <c r="AA53" s="143" t="s">
        <v>591</v>
      </c>
      <c r="AB53" s="24"/>
      <c r="AC53" s="25">
        <v>3.0</v>
      </c>
      <c r="AD53" s="28" t="str">
        <f t="shared" si="21"/>
        <v>Brian's Review Sheet</v>
      </c>
      <c r="AE53" s="37"/>
    </row>
    <row r="54" ht="138.0" customHeight="1">
      <c r="A54" s="13" t="s">
        <v>2686</v>
      </c>
      <c r="B54" s="14" t="s">
        <v>2687</v>
      </c>
      <c r="C54" s="15" t="s">
        <v>2688</v>
      </c>
      <c r="D54" s="16" t="s">
        <v>677</v>
      </c>
      <c r="E54" s="17">
        <v>42236.166666666664</v>
      </c>
      <c r="F54" s="17">
        <v>42879.634722222225</v>
      </c>
      <c r="G54" s="15" t="s">
        <v>35</v>
      </c>
      <c r="H54" s="15" t="s">
        <v>2689</v>
      </c>
      <c r="I54" s="15" t="s">
        <v>2690</v>
      </c>
      <c r="J54" s="15" t="s">
        <v>2691</v>
      </c>
      <c r="K54" s="15" t="s">
        <v>2692</v>
      </c>
      <c r="L54" s="15" t="s">
        <v>2693</v>
      </c>
      <c r="M54" s="15" t="s">
        <v>2694</v>
      </c>
      <c r="N54" s="15" t="s">
        <v>2695</v>
      </c>
      <c r="O54" s="15" t="s">
        <v>2696</v>
      </c>
      <c r="P54" s="15" t="s">
        <v>2697</v>
      </c>
      <c r="Q54" s="18" t="s">
        <v>2698</v>
      </c>
      <c r="R54" s="18" t="s">
        <v>2699</v>
      </c>
      <c r="S54" s="19" t="s">
        <v>47</v>
      </c>
      <c r="T54" s="26" t="str">
        <f t="shared" si="17"/>
        <v>Diff. Decisions</v>
      </c>
      <c r="U54" s="38" t="str">
        <f t="shared" si="18"/>
        <v>Different Rationale</v>
      </c>
      <c r="V54" s="22" t="s">
        <v>50</v>
      </c>
      <c r="W54" s="27" t="s">
        <v>51</v>
      </c>
      <c r="X54" s="24" t="s">
        <v>69</v>
      </c>
      <c r="Y54" s="25">
        <v>3.0</v>
      </c>
      <c r="Z54" s="26" t="s">
        <v>53</v>
      </c>
      <c r="AA54" s="143" t="s">
        <v>591</v>
      </c>
      <c r="AB54" s="24"/>
      <c r="AC54" s="25">
        <v>3.0</v>
      </c>
      <c r="AD54" s="28" t="str">
        <f t="shared" si="21"/>
        <v>Brian's Review Sheet</v>
      </c>
      <c r="AE54" s="37"/>
    </row>
    <row r="55" ht="138.0" customHeight="1">
      <c r="A55" s="13" t="s">
        <v>2726</v>
      </c>
      <c r="B55" s="14" t="s">
        <v>2727</v>
      </c>
      <c r="C55" s="15" t="s">
        <v>2728</v>
      </c>
      <c r="D55" s="16" t="s">
        <v>160</v>
      </c>
      <c r="E55" s="17">
        <v>42465.166666666664</v>
      </c>
      <c r="F55" s="17">
        <v>42804.686111111114</v>
      </c>
      <c r="G55" s="15" t="s">
        <v>35</v>
      </c>
      <c r="H55" s="15" t="s">
        <v>2729</v>
      </c>
      <c r="I55" s="15" t="s">
        <v>2730</v>
      </c>
      <c r="J55" s="15" t="s">
        <v>2731</v>
      </c>
      <c r="K55" s="15" t="s">
        <v>2732</v>
      </c>
      <c r="L55" s="15" t="s">
        <v>2733</v>
      </c>
      <c r="M55" s="15" t="s">
        <v>2734</v>
      </c>
      <c r="N55" s="15" t="s">
        <v>2735</v>
      </c>
      <c r="O55" s="15" t="s">
        <v>2736</v>
      </c>
      <c r="P55" s="159" t="s">
        <v>3097</v>
      </c>
      <c r="Q55" s="18" t="s">
        <v>2738</v>
      </c>
      <c r="R55" s="18" t="s">
        <v>2739</v>
      </c>
      <c r="S55" s="19" t="s">
        <v>47</v>
      </c>
      <c r="T55" s="26" t="str">
        <f t="shared" si="17"/>
        <v>Diff. Decisions</v>
      </c>
      <c r="U55" s="38" t="str">
        <f t="shared" si="18"/>
        <v>Different Rationale</v>
      </c>
      <c r="V55" s="22" t="s">
        <v>50</v>
      </c>
      <c r="W55" s="27" t="s">
        <v>51</v>
      </c>
      <c r="X55" s="24" t="s">
        <v>69</v>
      </c>
      <c r="Y55" s="25"/>
      <c r="Z55" s="26" t="s">
        <v>53</v>
      </c>
      <c r="AA55" s="143" t="s">
        <v>591</v>
      </c>
      <c r="AB55" s="24"/>
      <c r="AC55" s="25">
        <v>3.0</v>
      </c>
      <c r="AD55" s="28" t="str">
        <f t="shared" si="21"/>
        <v>Brian's Review Sheet</v>
      </c>
      <c r="AE55" s="37"/>
    </row>
    <row r="56" ht="138.0" customHeight="1">
      <c r="A56" s="13" t="s">
        <v>2740</v>
      </c>
      <c r="B56" s="14" t="s">
        <v>2741</v>
      </c>
      <c r="C56" s="15" t="s">
        <v>2742</v>
      </c>
      <c r="D56" s="16" t="s">
        <v>742</v>
      </c>
      <c r="E56" s="17">
        <v>42613.166666666664</v>
      </c>
      <c r="F56" s="17">
        <v>42860.805555555555</v>
      </c>
      <c r="G56" s="15" t="s">
        <v>59</v>
      </c>
      <c r="H56" s="15" t="s">
        <v>2743</v>
      </c>
      <c r="I56" s="15" t="s">
        <v>2744</v>
      </c>
      <c r="J56" s="15" t="s">
        <v>2745</v>
      </c>
      <c r="K56" s="15" t="s">
        <v>2746</v>
      </c>
      <c r="L56" s="15" t="s">
        <v>2747</v>
      </c>
      <c r="M56" s="15" t="s">
        <v>2748</v>
      </c>
      <c r="N56" s="15" t="s">
        <v>2749</v>
      </c>
      <c r="O56" s="15" t="s">
        <v>2750</v>
      </c>
      <c r="P56" s="159" t="s">
        <v>3098</v>
      </c>
      <c r="Q56" s="18" t="s">
        <v>2752</v>
      </c>
      <c r="R56" s="18" t="s">
        <v>1894</v>
      </c>
      <c r="S56" s="19" t="s">
        <v>47</v>
      </c>
      <c r="T56" s="26" t="str">
        <f t="shared" si="17"/>
        <v>Diff. Decisions</v>
      </c>
      <c r="U56" s="38" t="str">
        <f t="shared" si="18"/>
        <v>Different Rationale</v>
      </c>
      <c r="V56" s="22" t="s">
        <v>50</v>
      </c>
      <c r="W56" s="27" t="s">
        <v>51</v>
      </c>
      <c r="X56" s="24" t="s">
        <v>69</v>
      </c>
      <c r="Y56" s="25">
        <v>3.0</v>
      </c>
      <c r="Z56" s="26" t="s">
        <v>53</v>
      </c>
      <c r="AA56" s="143" t="s">
        <v>591</v>
      </c>
      <c r="AB56" s="24"/>
      <c r="AC56" s="25">
        <v>3.0</v>
      </c>
      <c r="AD56" s="28" t="str">
        <f t="shared" si="21"/>
        <v>Brian's Review Sheet</v>
      </c>
      <c r="AE56" s="37"/>
    </row>
    <row r="57" ht="114.75" customHeight="1">
      <c r="A57" s="162" t="s">
        <v>2753</v>
      </c>
      <c r="B57" s="163" t="s">
        <v>2754</v>
      </c>
      <c r="C57" s="163" t="s">
        <v>2755</v>
      </c>
      <c r="D57" s="164" t="s">
        <v>597</v>
      </c>
      <c r="E57" s="165">
        <v>43158.208333333336</v>
      </c>
      <c r="F57" s="165">
        <v>43158.77361111111</v>
      </c>
      <c r="G57" s="166" t="s">
        <v>59</v>
      </c>
      <c r="H57" s="166" t="s">
        <v>2756</v>
      </c>
      <c r="I57" s="166" t="s">
        <v>2757</v>
      </c>
      <c r="J57" s="166" t="s">
        <v>62</v>
      </c>
      <c r="K57" s="166" t="s">
        <v>2758</v>
      </c>
      <c r="L57" s="167" t="s">
        <v>2759</v>
      </c>
      <c r="M57" s="166" t="s">
        <v>2760</v>
      </c>
      <c r="N57" s="166" t="s">
        <v>2761</v>
      </c>
      <c r="O57" s="166" t="s">
        <v>2762</v>
      </c>
      <c r="P57" s="166" t="s">
        <v>2763</v>
      </c>
      <c r="Q57" s="168"/>
      <c r="R57" s="168"/>
      <c r="S57" s="49" t="s">
        <v>47</v>
      </c>
      <c r="T57" s="169" t="s">
        <v>536</v>
      </c>
      <c r="U57" s="170" t="s">
        <v>49</v>
      </c>
      <c r="V57" s="169" t="s">
        <v>53</v>
      </c>
      <c r="W57" s="171" t="s">
        <v>51</v>
      </c>
      <c r="X57" s="172" t="s">
        <v>69</v>
      </c>
      <c r="Y57" s="25">
        <v>3.0</v>
      </c>
      <c r="Z57" s="169" t="s">
        <v>50</v>
      </c>
      <c r="AA57" s="171" t="s">
        <v>591</v>
      </c>
      <c r="AB57" s="173" t="s">
        <v>2764</v>
      </c>
      <c r="AC57" s="25">
        <v>3.0</v>
      </c>
      <c r="AD57" s="174" t="s">
        <v>437</v>
      </c>
      <c r="AE57" s="325"/>
    </row>
    <row r="58" ht="114.75" customHeight="1">
      <c r="A58" s="162" t="s">
        <v>2766</v>
      </c>
      <c r="B58" s="163" t="s">
        <v>2767</v>
      </c>
      <c r="C58" s="163" t="s">
        <v>2768</v>
      </c>
      <c r="D58" s="164" t="s">
        <v>597</v>
      </c>
      <c r="E58" s="163" t="s">
        <v>62</v>
      </c>
      <c r="F58" s="165">
        <v>43124.5625</v>
      </c>
      <c r="G58" s="166" t="s">
        <v>62</v>
      </c>
      <c r="H58" s="326" t="s">
        <v>3099</v>
      </c>
      <c r="I58" s="166" t="s">
        <v>2770</v>
      </c>
      <c r="J58" s="166" t="s">
        <v>62</v>
      </c>
      <c r="K58" s="166" t="s">
        <v>2771</v>
      </c>
      <c r="L58" s="167" t="s">
        <v>2772</v>
      </c>
      <c r="M58" s="166" t="s">
        <v>2773</v>
      </c>
      <c r="N58" s="166" t="s">
        <v>2774</v>
      </c>
      <c r="O58" s="166" t="s">
        <v>2775</v>
      </c>
      <c r="P58" s="166" t="s">
        <v>2776</v>
      </c>
      <c r="Q58" s="168"/>
      <c r="R58" s="168"/>
      <c r="S58" s="49" t="s">
        <v>47</v>
      </c>
      <c r="T58" s="169" t="s">
        <v>536</v>
      </c>
      <c r="U58" s="170" t="s">
        <v>49</v>
      </c>
      <c r="V58" s="169" t="s">
        <v>53</v>
      </c>
      <c r="W58" s="171" t="s">
        <v>51</v>
      </c>
      <c r="X58" s="172" t="s">
        <v>357</v>
      </c>
      <c r="Y58" s="25">
        <v>3.0</v>
      </c>
      <c r="Z58" s="169" t="s">
        <v>50</v>
      </c>
      <c r="AA58" s="171" t="s">
        <v>591</v>
      </c>
      <c r="AB58" s="173" t="s">
        <v>2777</v>
      </c>
      <c r="AC58" s="25">
        <v>3.0</v>
      </c>
      <c r="AD58" s="174" t="s">
        <v>437</v>
      </c>
      <c r="AE58" s="325"/>
    </row>
    <row r="59" ht="114.75" customHeight="1">
      <c r="A59" s="162" t="s">
        <v>2779</v>
      </c>
      <c r="B59" s="172" t="s">
        <v>2780</v>
      </c>
      <c r="C59" s="172" t="s">
        <v>89</v>
      </c>
      <c r="D59" s="176" t="s">
        <v>90</v>
      </c>
      <c r="E59" s="177">
        <v>42787.208333333336</v>
      </c>
      <c r="F59" s="177">
        <v>43271.7375</v>
      </c>
      <c r="G59" s="166" t="s">
        <v>35</v>
      </c>
      <c r="H59" s="166" t="s">
        <v>2781</v>
      </c>
      <c r="I59" s="166" t="s">
        <v>215</v>
      </c>
      <c r="J59" s="166" t="s">
        <v>2782</v>
      </c>
      <c r="K59" s="166" t="s">
        <v>2783</v>
      </c>
      <c r="L59" s="167" t="s">
        <v>2784</v>
      </c>
      <c r="M59" s="166" t="s">
        <v>2785</v>
      </c>
      <c r="N59" s="166" t="s">
        <v>2786</v>
      </c>
      <c r="O59" s="166" t="s">
        <v>2787</v>
      </c>
      <c r="P59" s="166" t="s">
        <v>2788</v>
      </c>
      <c r="Q59" s="168"/>
      <c r="R59" s="168"/>
      <c r="S59" s="49" t="s">
        <v>47</v>
      </c>
      <c r="T59" s="169" t="s">
        <v>536</v>
      </c>
      <c r="U59" s="170" t="s">
        <v>49</v>
      </c>
      <c r="V59" s="169" t="s">
        <v>50</v>
      </c>
      <c r="W59" s="171" t="s">
        <v>51</v>
      </c>
      <c r="X59" s="172" t="s">
        <v>72</v>
      </c>
      <c r="Y59" s="25">
        <v>3.0</v>
      </c>
      <c r="Z59" s="169" t="s">
        <v>53</v>
      </c>
      <c r="AA59" s="171" t="s">
        <v>591</v>
      </c>
      <c r="AB59" s="178"/>
      <c r="AC59" s="25">
        <v>3.0</v>
      </c>
      <c r="AD59" s="174" t="s">
        <v>462</v>
      </c>
      <c r="AE59" s="325"/>
    </row>
    <row r="60" ht="138.0" customHeight="1">
      <c r="A60" s="13" t="s">
        <v>2790</v>
      </c>
      <c r="B60" s="14" t="s">
        <v>2791</v>
      </c>
      <c r="C60" s="15" t="s">
        <v>2792</v>
      </c>
      <c r="D60" s="16" t="s">
        <v>120</v>
      </c>
      <c r="E60" s="158">
        <v>41611.208333333336</v>
      </c>
      <c r="F60" s="158">
        <v>42564.76875</v>
      </c>
      <c r="G60" s="15" t="s">
        <v>35</v>
      </c>
      <c r="H60" s="15" t="s">
        <v>2793</v>
      </c>
      <c r="I60" s="15" t="s">
        <v>2794</v>
      </c>
      <c r="J60" s="15" t="s">
        <v>2795</v>
      </c>
      <c r="K60" s="15" t="s">
        <v>2796</v>
      </c>
      <c r="L60" s="15" t="s">
        <v>2797</v>
      </c>
      <c r="M60" s="15" t="s">
        <v>2798</v>
      </c>
      <c r="N60" s="15" t="s">
        <v>2799</v>
      </c>
      <c r="O60" s="15" t="s">
        <v>2800</v>
      </c>
      <c r="P60" s="15" t="s">
        <v>2801</v>
      </c>
      <c r="Q60" s="14" t="s">
        <v>2802</v>
      </c>
      <c r="R60" s="14" t="s">
        <v>2018</v>
      </c>
      <c r="S60" s="19" t="s">
        <v>47</v>
      </c>
      <c r="T60" s="26" t="str">
        <f t="shared" ref="T60:T68" si="22">IFS(W60=AA60,"Same Decision", TRUE, "Diff. Decisions")</f>
        <v>Diff. Decisions</v>
      </c>
      <c r="U60" s="38" t="str">
        <f t="shared" ref="U60:U68" si="23">IFS(X60=AB60,"Same Rationale", TRUE, "Different Rationale")</f>
        <v>Same Rationale</v>
      </c>
      <c r="V60" s="22" t="s">
        <v>50</v>
      </c>
      <c r="W60" s="147" t="s">
        <v>804</v>
      </c>
      <c r="X60" s="24"/>
      <c r="Y60" s="25">
        <v>3.0</v>
      </c>
      <c r="Z60" s="26" t="s">
        <v>53</v>
      </c>
      <c r="AA60" s="143" t="s">
        <v>591</v>
      </c>
      <c r="AB60" s="24"/>
      <c r="AC60" s="25">
        <v>3.0</v>
      </c>
      <c r="AD60" s="28" t="str">
        <f t="shared" ref="AD60:AD69" si="24">HYPERLINK("https://docs.google.com/document/d/1vgJGancMRWOC5fpG_XZKlmvZ036cG_5jw0TJteY-90E/edit","Brian's Review Sheet")</f>
        <v>Brian's Review Sheet</v>
      </c>
      <c r="AE60" s="37"/>
    </row>
    <row r="61" ht="138.0" customHeight="1">
      <c r="A61" s="13" t="s">
        <v>2817</v>
      </c>
      <c r="B61" s="14" t="s">
        <v>2818</v>
      </c>
      <c r="C61" s="15" t="s">
        <v>2819</v>
      </c>
      <c r="D61" s="16" t="s">
        <v>120</v>
      </c>
      <c r="E61" s="17">
        <v>41789.166666666664</v>
      </c>
      <c r="F61" s="17">
        <v>42135.586805555555</v>
      </c>
      <c r="G61" s="15" t="s">
        <v>35</v>
      </c>
      <c r="H61" s="15" t="s">
        <v>2820</v>
      </c>
      <c r="I61" s="15" t="s">
        <v>2821</v>
      </c>
      <c r="J61" s="15" t="s">
        <v>2822</v>
      </c>
      <c r="K61" s="15" t="s">
        <v>2823</v>
      </c>
      <c r="L61" s="15" t="s">
        <v>2824</v>
      </c>
      <c r="M61" s="15" t="s">
        <v>2825</v>
      </c>
      <c r="N61" s="15" t="s">
        <v>2826</v>
      </c>
      <c r="O61" s="15" t="s">
        <v>2827</v>
      </c>
      <c r="P61" s="15" t="s">
        <v>2828</v>
      </c>
      <c r="Q61" s="18" t="s">
        <v>2829</v>
      </c>
      <c r="R61" s="18" t="s">
        <v>2120</v>
      </c>
      <c r="S61" s="19" t="s">
        <v>47</v>
      </c>
      <c r="T61" s="26" t="str">
        <f t="shared" si="22"/>
        <v>Diff. Decisions</v>
      </c>
      <c r="U61" s="38" t="str">
        <f t="shared" si="23"/>
        <v>Same Rationale</v>
      </c>
      <c r="V61" s="22" t="s">
        <v>50</v>
      </c>
      <c r="W61" s="147" t="s">
        <v>804</v>
      </c>
      <c r="X61" s="24"/>
      <c r="Y61" s="25">
        <v>4.0</v>
      </c>
      <c r="Z61" s="26" t="s">
        <v>53</v>
      </c>
      <c r="AA61" s="143" t="s">
        <v>591</v>
      </c>
      <c r="AB61" s="24"/>
      <c r="AC61" s="25">
        <v>3.0</v>
      </c>
      <c r="AD61" s="28" t="str">
        <f t="shared" si="24"/>
        <v>Brian's Review Sheet</v>
      </c>
      <c r="AE61" s="37"/>
    </row>
    <row r="62" ht="138.0" customHeight="1">
      <c r="A62" s="13" t="s">
        <v>2830</v>
      </c>
      <c r="B62" s="14" t="s">
        <v>2831</v>
      </c>
      <c r="C62" s="15" t="s">
        <v>2832</v>
      </c>
      <c r="D62" s="16" t="s">
        <v>120</v>
      </c>
      <c r="E62" s="17">
        <v>41678.208333333336</v>
      </c>
      <c r="F62" s="17">
        <v>42564.77361111111</v>
      </c>
      <c r="G62" s="15" t="s">
        <v>35</v>
      </c>
      <c r="H62" s="15" t="s">
        <v>2833</v>
      </c>
      <c r="I62" s="15" t="s">
        <v>2834</v>
      </c>
      <c r="J62" s="15" t="s">
        <v>62</v>
      </c>
      <c r="K62" s="15" t="s">
        <v>2835</v>
      </c>
      <c r="L62" s="15" t="s">
        <v>2836</v>
      </c>
      <c r="M62" s="15" t="s">
        <v>2837</v>
      </c>
      <c r="N62" s="15" t="s">
        <v>2838</v>
      </c>
      <c r="O62" s="15" t="s">
        <v>2839</v>
      </c>
      <c r="P62" s="159" t="s">
        <v>3100</v>
      </c>
      <c r="Q62" s="18" t="s">
        <v>2841</v>
      </c>
      <c r="R62" s="18" t="s">
        <v>115</v>
      </c>
      <c r="S62" s="19" t="s">
        <v>47</v>
      </c>
      <c r="T62" s="26" t="str">
        <f t="shared" si="22"/>
        <v>Diff. Decisions</v>
      </c>
      <c r="U62" s="38" t="str">
        <f t="shared" si="23"/>
        <v>Same Rationale</v>
      </c>
      <c r="V62" s="22" t="s">
        <v>50</v>
      </c>
      <c r="W62" s="147" t="s">
        <v>804</v>
      </c>
      <c r="X62" s="24"/>
      <c r="Y62" s="25">
        <v>3.0</v>
      </c>
      <c r="Z62" s="26" t="s">
        <v>53</v>
      </c>
      <c r="AA62" s="143" t="s">
        <v>591</v>
      </c>
      <c r="AB62" s="24"/>
      <c r="AC62" s="25">
        <v>3.0</v>
      </c>
      <c r="AD62" s="28" t="str">
        <f t="shared" si="24"/>
        <v>Brian's Review Sheet</v>
      </c>
      <c r="AE62" s="37"/>
    </row>
    <row r="63" ht="138.0" customHeight="1">
      <c r="A63" s="13" t="s">
        <v>2842</v>
      </c>
      <c r="B63" s="14" t="s">
        <v>2843</v>
      </c>
      <c r="C63" s="15" t="s">
        <v>2844</v>
      </c>
      <c r="D63" s="16" t="s">
        <v>597</v>
      </c>
      <c r="E63" s="17">
        <v>41849.166666666664</v>
      </c>
      <c r="F63" s="17">
        <v>42946.430555555555</v>
      </c>
      <c r="G63" s="15" t="s">
        <v>59</v>
      </c>
      <c r="H63" s="15" t="s">
        <v>2845</v>
      </c>
      <c r="I63" s="15" t="s">
        <v>2846</v>
      </c>
      <c r="J63" s="15" t="s">
        <v>2847</v>
      </c>
      <c r="K63" s="15" t="s">
        <v>2848</v>
      </c>
      <c r="L63" s="15" t="s">
        <v>2849</v>
      </c>
      <c r="M63" s="15" t="s">
        <v>2850</v>
      </c>
      <c r="N63" s="15" t="s">
        <v>2851</v>
      </c>
      <c r="O63" s="15" t="s">
        <v>2852</v>
      </c>
      <c r="P63" s="15" t="s">
        <v>2853</v>
      </c>
      <c r="Q63" s="18" t="s">
        <v>2854</v>
      </c>
      <c r="R63" s="18" t="s">
        <v>1931</v>
      </c>
      <c r="S63" s="19" t="s">
        <v>47</v>
      </c>
      <c r="T63" s="26" t="str">
        <f t="shared" si="22"/>
        <v>Diff. Decisions</v>
      </c>
      <c r="U63" s="38" t="str">
        <f t="shared" si="23"/>
        <v>Same Rationale</v>
      </c>
      <c r="V63" s="22" t="s">
        <v>50</v>
      </c>
      <c r="W63" s="147" t="s">
        <v>804</v>
      </c>
      <c r="X63" s="24"/>
      <c r="Y63" s="25">
        <v>3.0</v>
      </c>
      <c r="Z63" s="26" t="s">
        <v>53</v>
      </c>
      <c r="AA63" s="143" t="s">
        <v>591</v>
      </c>
      <c r="AB63" s="24"/>
      <c r="AC63" s="25">
        <v>3.0</v>
      </c>
      <c r="AD63" s="28" t="str">
        <f t="shared" si="24"/>
        <v>Brian's Review Sheet</v>
      </c>
      <c r="AE63" s="37"/>
    </row>
    <row r="64" ht="138.0" customHeight="1">
      <c r="A64" s="13" t="s">
        <v>2855</v>
      </c>
      <c r="B64" s="14" t="s">
        <v>2856</v>
      </c>
      <c r="C64" s="15" t="s">
        <v>2857</v>
      </c>
      <c r="D64" s="16" t="s">
        <v>148</v>
      </c>
      <c r="E64" s="17">
        <v>41877.166666666664</v>
      </c>
      <c r="F64" s="17">
        <v>43688.4375</v>
      </c>
      <c r="G64" s="15" t="s">
        <v>35</v>
      </c>
      <c r="H64" s="15" t="s">
        <v>2858</v>
      </c>
      <c r="I64" s="15" t="s">
        <v>2859</v>
      </c>
      <c r="J64" s="15" t="s">
        <v>731</v>
      </c>
      <c r="K64" s="15" t="s">
        <v>2860</v>
      </c>
      <c r="L64" s="15" t="s">
        <v>2861</v>
      </c>
      <c r="M64" s="15" t="s">
        <v>2862</v>
      </c>
      <c r="N64" s="180" t="s">
        <v>2863</v>
      </c>
      <c r="O64" s="15" t="s">
        <v>2864</v>
      </c>
      <c r="P64" s="15"/>
      <c r="Q64" s="18" t="s">
        <v>2865</v>
      </c>
      <c r="R64" s="18" t="s">
        <v>2866</v>
      </c>
      <c r="S64" s="19" t="s">
        <v>47</v>
      </c>
      <c r="T64" s="26" t="str">
        <f t="shared" si="22"/>
        <v>Diff. Decisions</v>
      </c>
      <c r="U64" s="38" t="str">
        <f t="shared" si="23"/>
        <v>Same Rationale</v>
      </c>
      <c r="V64" s="22" t="s">
        <v>50</v>
      </c>
      <c r="W64" s="147" t="s">
        <v>804</v>
      </c>
      <c r="X64" s="24"/>
      <c r="Y64" s="25">
        <v>4.0</v>
      </c>
      <c r="Z64" s="26" t="s">
        <v>53</v>
      </c>
      <c r="AA64" s="143" t="s">
        <v>591</v>
      </c>
      <c r="AB64" s="24"/>
      <c r="AC64" s="25">
        <v>3.0</v>
      </c>
      <c r="AD64" s="28" t="str">
        <f t="shared" si="24"/>
        <v>Brian's Review Sheet</v>
      </c>
      <c r="AE64" s="37"/>
    </row>
    <row r="65" ht="138.0" customHeight="1">
      <c r="A65" s="13" t="s">
        <v>2880</v>
      </c>
      <c r="B65" s="14" t="s">
        <v>2881</v>
      </c>
      <c r="C65" s="15" t="s">
        <v>2882</v>
      </c>
      <c r="D65" s="16" t="s">
        <v>148</v>
      </c>
      <c r="E65" s="17">
        <v>42143.166666666664</v>
      </c>
      <c r="F65" s="17">
        <v>42590.59722222222</v>
      </c>
      <c r="G65" s="15" t="s">
        <v>35</v>
      </c>
      <c r="H65" s="15" t="s">
        <v>2883</v>
      </c>
      <c r="I65" s="15" t="s">
        <v>2884</v>
      </c>
      <c r="J65" s="15" t="s">
        <v>2885</v>
      </c>
      <c r="K65" s="15" t="s">
        <v>2886</v>
      </c>
      <c r="L65" s="15" t="s">
        <v>2887</v>
      </c>
      <c r="M65" s="15" t="s">
        <v>2888</v>
      </c>
      <c r="N65" s="15" t="s">
        <v>2889</v>
      </c>
      <c r="O65" s="15" t="s">
        <v>2890</v>
      </c>
      <c r="P65" s="15" t="s">
        <v>2891</v>
      </c>
      <c r="Q65" s="18" t="s">
        <v>2892</v>
      </c>
      <c r="R65" s="18" t="s">
        <v>86</v>
      </c>
      <c r="S65" s="19" t="s">
        <v>47</v>
      </c>
      <c r="T65" s="26" t="str">
        <f t="shared" si="22"/>
        <v>Diff. Decisions</v>
      </c>
      <c r="U65" s="38" t="str">
        <f t="shared" si="23"/>
        <v>Same Rationale</v>
      </c>
      <c r="V65" s="22" t="s">
        <v>50</v>
      </c>
      <c r="W65" s="147" t="s">
        <v>804</v>
      </c>
      <c r="X65" s="24"/>
      <c r="Y65" s="25">
        <v>1.0</v>
      </c>
      <c r="Z65" s="26" t="s">
        <v>53</v>
      </c>
      <c r="AA65" s="143" t="s">
        <v>591</v>
      </c>
      <c r="AB65" s="24"/>
      <c r="AC65" s="25">
        <v>3.0</v>
      </c>
      <c r="AD65" s="28" t="str">
        <f t="shared" si="24"/>
        <v>Brian's Review Sheet</v>
      </c>
      <c r="AE65" s="37"/>
    </row>
    <row r="66" ht="138.0" customHeight="1">
      <c r="A66" s="13" t="s">
        <v>2893</v>
      </c>
      <c r="B66" s="14" t="s">
        <v>2894</v>
      </c>
      <c r="C66" s="15" t="s">
        <v>2895</v>
      </c>
      <c r="D66" s="16" t="s">
        <v>120</v>
      </c>
      <c r="E66" s="15" t="s">
        <v>62</v>
      </c>
      <c r="F66" s="17">
        <v>42088.10138888889</v>
      </c>
      <c r="G66" s="15" t="s">
        <v>808</v>
      </c>
      <c r="H66" s="15" t="s">
        <v>2896</v>
      </c>
      <c r="I66" s="15" t="s">
        <v>2897</v>
      </c>
      <c r="J66" s="15" t="s">
        <v>2898</v>
      </c>
      <c r="K66" s="15" t="s">
        <v>2899</v>
      </c>
      <c r="L66" s="15" t="s">
        <v>2900</v>
      </c>
      <c r="M66" s="15" t="s">
        <v>2897</v>
      </c>
      <c r="N66" s="15" t="s">
        <v>2901</v>
      </c>
      <c r="O66" s="15" t="s">
        <v>2902</v>
      </c>
      <c r="P66" s="159" t="s">
        <v>3101</v>
      </c>
      <c r="Q66" s="18" t="s">
        <v>2904</v>
      </c>
      <c r="R66" s="18" t="s">
        <v>371</v>
      </c>
      <c r="S66" s="19" t="s">
        <v>47</v>
      </c>
      <c r="T66" s="26" t="str">
        <f t="shared" si="22"/>
        <v>Diff. Decisions</v>
      </c>
      <c r="U66" s="38" t="str">
        <f t="shared" si="23"/>
        <v>Same Rationale</v>
      </c>
      <c r="V66" s="22" t="s">
        <v>50</v>
      </c>
      <c r="W66" s="147" t="s">
        <v>804</v>
      </c>
      <c r="X66" s="24"/>
      <c r="Y66" s="25">
        <v>3.0</v>
      </c>
      <c r="Z66" s="26" t="s">
        <v>53</v>
      </c>
      <c r="AA66" s="143" t="s">
        <v>591</v>
      </c>
      <c r="AB66" s="24"/>
      <c r="AC66" s="25">
        <v>3.0</v>
      </c>
      <c r="AD66" s="28" t="str">
        <f t="shared" si="24"/>
        <v>Brian's Review Sheet</v>
      </c>
      <c r="AE66" s="37"/>
    </row>
    <row r="67" ht="138.0" customHeight="1">
      <c r="A67" s="13" t="s">
        <v>2905</v>
      </c>
      <c r="B67" s="14" t="s">
        <v>2906</v>
      </c>
      <c r="C67" s="15" t="s">
        <v>2907</v>
      </c>
      <c r="D67" s="16" t="s">
        <v>148</v>
      </c>
      <c r="E67" s="17">
        <v>42151.166666666664</v>
      </c>
      <c r="F67" s="17">
        <v>42564.79375</v>
      </c>
      <c r="G67" s="15" t="s">
        <v>35</v>
      </c>
      <c r="H67" s="15" t="s">
        <v>2908</v>
      </c>
      <c r="I67" s="15" t="s">
        <v>1281</v>
      </c>
      <c r="J67" s="15" t="s">
        <v>2909</v>
      </c>
      <c r="K67" s="15" t="s">
        <v>2910</v>
      </c>
      <c r="L67" s="15" t="s">
        <v>2911</v>
      </c>
      <c r="M67" s="15" t="s">
        <v>2912</v>
      </c>
      <c r="N67" s="15" t="s">
        <v>2913</v>
      </c>
      <c r="O67" s="15" t="s">
        <v>2914</v>
      </c>
      <c r="P67" s="15" t="s">
        <v>2915</v>
      </c>
      <c r="Q67" s="18" t="s">
        <v>2916</v>
      </c>
      <c r="R67" s="18" t="s">
        <v>792</v>
      </c>
      <c r="S67" s="19" t="s">
        <v>47</v>
      </c>
      <c r="T67" s="26" t="str">
        <f t="shared" si="22"/>
        <v>Diff. Decisions</v>
      </c>
      <c r="U67" s="38" t="str">
        <f t="shared" si="23"/>
        <v>Same Rationale</v>
      </c>
      <c r="V67" s="22" t="s">
        <v>50</v>
      </c>
      <c r="W67" s="147" t="s">
        <v>804</v>
      </c>
      <c r="X67" s="24"/>
      <c r="Y67" s="25">
        <v>3.0</v>
      </c>
      <c r="Z67" s="26" t="s">
        <v>53</v>
      </c>
      <c r="AA67" s="143" t="s">
        <v>591</v>
      </c>
      <c r="AB67" s="24"/>
      <c r="AC67" s="25">
        <v>3.0</v>
      </c>
      <c r="AD67" s="28" t="str">
        <f t="shared" si="24"/>
        <v>Brian's Review Sheet</v>
      </c>
      <c r="AE67" s="37"/>
    </row>
    <row r="68" ht="138.0" customHeight="1">
      <c r="A68" s="13" t="s">
        <v>2917</v>
      </c>
      <c r="B68" s="14" t="s">
        <v>2918</v>
      </c>
      <c r="C68" s="15" t="s">
        <v>2919</v>
      </c>
      <c r="D68" s="16" t="s">
        <v>148</v>
      </c>
      <c r="E68" s="15" t="s">
        <v>62</v>
      </c>
      <c r="F68" s="17">
        <v>43624.84930555556</v>
      </c>
      <c r="G68" s="15" t="s">
        <v>808</v>
      </c>
      <c r="H68" s="15" t="s">
        <v>2920</v>
      </c>
      <c r="I68" s="15" t="s">
        <v>2921</v>
      </c>
      <c r="J68" s="15" t="s">
        <v>2922</v>
      </c>
      <c r="K68" s="15" t="s">
        <v>2923</v>
      </c>
      <c r="L68" s="15" t="s">
        <v>2924</v>
      </c>
      <c r="M68" s="15" t="s">
        <v>2925</v>
      </c>
      <c r="N68" s="15" t="s">
        <v>2926</v>
      </c>
      <c r="O68" s="15" t="s">
        <v>2927</v>
      </c>
      <c r="P68" s="15" t="s">
        <v>2928</v>
      </c>
      <c r="Q68" s="18" t="s">
        <v>2929</v>
      </c>
      <c r="R68" s="18" t="s">
        <v>371</v>
      </c>
      <c r="S68" s="19" t="s">
        <v>47</v>
      </c>
      <c r="T68" s="26" t="str">
        <f t="shared" si="22"/>
        <v>Diff. Decisions</v>
      </c>
      <c r="U68" s="38" t="str">
        <f t="shared" si="23"/>
        <v>Same Rationale</v>
      </c>
      <c r="V68" s="22" t="s">
        <v>50</v>
      </c>
      <c r="W68" s="147" t="s">
        <v>804</v>
      </c>
      <c r="X68" s="24"/>
      <c r="Y68" s="25">
        <v>2.0</v>
      </c>
      <c r="Z68" s="26" t="s">
        <v>53</v>
      </c>
      <c r="AA68" s="143" t="s">
        <v>591</v>
      </c>
      <c r="AB68" s="24"/>
      <c r="AC68" s="25">
        <v>3.0</v>
      </c>
      <c r="AD68" s="28" t="str">
        <f t="shared" si="24"/>
        <v>Brian's Review Sheet</v>
      </c>
      <c r="AE68" s="37"/>
    </row>
    <row r="69" ht="138.0" customHeight="1">
      <c r="A69" s="13" t="s">
        <v>2930</v>
      </c>
      <c r="B69" s="14" t="s">
        <v>2931</v>
      </c>
      <c r="C69" s="15" t="s">
        <v>2932</v>
      </c>
      <c r="D69" s="16" t="s">
        <v>2933</v>
      </c>
      <c r="E69" s="17">
        <v>42451.166666666664</v>
      </c>
      <c r="F69" s="17">
        <v>43119.88958333333</v>
      </c>
      <c r="G69" s="15" t="s">
        <v>35</v>
      </c>
      <c r="H69" s="15" t="s">
        <v>2934</v>
      </c>
      <c r="I69" s="15" t="s">
        <v>2935</v>
      </c>
      <c r="J69" s="15" t="s">
        <v>2936</v>
      </c>
      <c r="K69" s="15" t="s">
        <v>2937</v>
      </c>
      <c r="L69" s="15" t="s">
        <v>2938</v>
      </c>
      <c r="M69" s="15" t="s">
        <v>2939</v>
      </c>
      <c r="N69" s="15" t="s">
        <v>2940</v>
      </c>
      <c r="O69" s="15" t="s">
        <v>2941</v>
      </c>
      <c r="P69" s="15" t="s">
        <v>2942</v>
      </c>
      <c r="Q69" s="18" t="s">
        <v>2943</v>
      </c>
      <c r="R69" s="18" t="s">
        <v>2120</v>
      </c>
      <c r="S69" s="19" t="s">
        <v>47</v>
      </c>
      <c r="T69" s="26" t="str">
        <f>IFS(Y74=AB74,"Same Decision", TRUE, "Diff. Decisions")</f>
        <v>Same Decision</v>
      </c>
      <c r="U69" s="38" t="str">
        <f>IFS(Z74=#REF!,"Same Rationale", TRUE, "Different Rationale")</f>
        <v>#REF!</v>
      </c>
      <c r="V69" s="22" t="s">
        <v>50</v>
      </c>
      <c r="W69" s="147" t="s">
        <v>804</v>
      </c>
      <c r="X69" s="24"/>
      <c r="Y69" s="25"/>
      <c r="Z69" s="26" t="s">
        <v>53</v>
      </c>
      <c r="AA69" s="143" t="s">
        <v>591</v>
      </c>
      <c r="AB69" s="24"/>
      <c r="AC69" s="25">
        <v>3.0</v>
      </c>
      <c r="AD69" s="28" t="str">
        <f t="shared" si="24"/>
        <v>Brian's Review Sheet</v>
      </c>
      <c r="AE69" s="37"/>
    </row>
    <row r="70" ht="138.0" customHeight="1">
      <c r="A70" s="153" t="s">
        <v>2452</v>
      </c>
      <c r="B70" s="14" t="s">
        <v>2453</v>
      </c>
      <c r="C70" s="14" t="s">
        <v>2454</v>
      </c>
      <c r="D70" s="30" t="s">
        <v>148</v>
      </c>
      <c r="E70" s="18">
        <v>43404.166666666664</v>
      </c>
      <c r="F70" s="18">
        <v>43501.77569444444</v>
      </c>
      <c r="G70" s="14" t="s">
        <v>59</v>
      </c>
      <c r="H70" s="14" t="s">
        <v>2455</v>
      </c>
      <c r="I70" s="14" t="s">
        <v>2456</v>
      </c>
      <c r="J70" s="14" t="s">
        <v>2457</v>
      </c>
      <c r="K70" s="14" t="s">
        <v>2458</v>
      </c>
      <c r="L70" s="154" t="s">
        <v>2459</v>
      </c>
      <c r="M70" s="14" t="s">
        <v>2460</v>
      </c>
      <c r="N70" s="14" t="s">
        <v>2461</v>
      </c>
      <c r="O70" s="14" t="s">
        <v>2462</v>
      </c>
      <c r="P70" s="14" t="s">
        <v>2463</v>
      </c>
      <c r="Q70" s="14" t="s">
        <v>2464</v>
      </c>
      <c r="R70" s="14" t="s">
        <v>1894</v>
      </c>
      <c r="S70" s="24"/>
      <c r="T70" s="26" t="str">
        <f t="shared" ref="T70:T71" si="25">IFS(W70=AA70,"Same Decision", TRUE, "Diff. Decisions")</f>
        <v>Diff. Decisions</v>
      </c>
      <c r="U70" s="38" t="str">
        <f t="shared" ref="U70:U71" si="26">IFS(X70=AB70,"Same Rationale", TRUE, "Different Rationale")</f>
        <v>Different Rationale</v>
      </c>
      <c r="V70" s="155" t="s">
        <v>524</v>
      </c>
      <c r="W70" s="27" t="s">
        <v>51</v>
      </c>
      <c r="X70" s="14" t="s">
        <v>52</v>
      </c>
      <c r="Y70" s="25">
        <v>3.0</v>
      </c>
      <c r="Z70" s="22" t="s">
        <v>50</v>
      </c>
      <c r="AA70" s="143" t="s">
        <v>591</v>
      </c>
      <c r="AB70" s="24"/>
      <c r="AC70" s="25">
        <v>4.0</v>
      </c>
      <c r="AD70" s="324" t="s">
        <v>3091</v>
      </c>
      <c r="AE70" s="37"/>
    </row>
    <row r="71" ht="138.0" customHeight="1">
      <c r="A71" s="13" t="s">
        <v>2867</v>
      </c>
      <c r="B71" s="14" t="s">
        <v>2868</v>
      </c>
      <c r="C71" s="15" t="s">
        <v>2869</v>
      </c>
      <c r="D71" s="16" t="s">
        <v>90</v>
      </c>
      <c r="E71" s="15" t="s">
        <v>62</v>
      </c>
      <c r="F71" s="17">
        <v>42247.538194444445</v>
      </c>
      <c r="G71" s="15" t="s">
        <v>62</v>
      </c>
      <c r="H71" s="15" t="s">
        <v>2870</v>
      </c>
      <c r="I71" s="15" t="s">
        <v>2871</v>
      </c>
      <c r="J71" s="15" t="s">
        <v>2872</v>
      </c>
      <c r="K71" s="15" t="s">
        <v>2873</v>
      </c>
      <c r="L71" s="15" t="s">
        <v>2874</v>
      </c>
      <c r="M71" s="15" t="s">
        <v>2875</v>
      </c>
      <c r="N71" s="15" t="s">
        <v>2876</v>
      </c>
      <c r="O71" s="15" t="s">
        <v>2877</v>
      </c>
      <c r="P71" s="15" t="s">
        <v>2878</v>
      </c>
      <c r="Q71" s="18" t="s">
        <v>2879</v>
      </c>
      <c r="R71" s="18" t="s">
        <v>552</v>
      </c>
      <c r="S71" s="19" t="s">
        <v>47</v>
      </c>
      <c r="T71" s="26" t="str">
        <f t="shared" si="25"/>
        <v>Diff. Decisions</v>
      </c>
      <c r="U71" s="38" t="str">
        <f t="shared" si="26"/>
        <v>Same Rationale</v>
      </c>
      <c r="V71" s="22" t="s">
        <v>50</v>
      </c>
      <c r="W71" s="147" t="s">
        <v>804</v>
      </c>
      <c r="X71" s="24"/>
      <c r="Y71" s="25">
        <v>5.0</v>
      </c>
      <c r="Z71" s="26" t="s">
        <v>53</v>
      </c>
      <c r="AA71" s="143" t="s">
        <v>591</v>
      </c>
      <c r="AB71" s="24"/>
      <c r="AC71" s="25">
        <v>5.0</v>
      </c>
      <c r="AD71" s="324"/>
      <c r="AE71" s="37"/>
    </row>
    <row r="72" ht="138.0" customHeight="1"/>
    <row r="73" ht="138.0" customHeight="1">
      <c r="Y73" s="181"/>
    </row>
    <row r="74" ht="138.0" customHeight="1">
      <c r="Y74" s="181"/>
    </row>
    <row r="75" ht="138.0" customHeight="1">
      <c r="Y75" s="181"/>
    </row>
    <row r="76" ht="138.0" customHeight="1">
      <c r="Y76" s="181"/>
    </row>
    <row r="77" ht="138.0" customHeight="1">
      <c r="Y77" s="181"/>
    </row>
    <row r="78" ht="138.0" customHeight="1">
      <c r="Y78" s="181"/>
    </row>
    <row r="79" ht="138.0" customHeight="1">
      <c r="Y79" s="181"/>
    </row>
    <row r="80" ht="138.0" customHeight="1">
      <c r="Y80" s="181"/>
    </row>
    <row r="81" ht="138.0" customHeight="1">
      <c r="Y81" s="181"/>
    </row>
    <row r="82" ht="138.0" customHeight="1">
      <c r="Y82" s="181"/>
    </row>
    <row r="83" ht="138.0" customHeight="1">
      <c r="Y83" s="181"/>
    </row>
    <row r="84" ht="138.0" customHeight="1">
      <c r="Y84" s="181"/>
    </row>
    <row r="85" ht="138.0" customHeight="1">
      <c r="Y85" s="181"/>
    </row>
    <row r="86" ht="138.0" customHeight="1">
      <c r="Y86" s="181"/>
    </row>
    <row r="87" ht="138.0" customHeight="1">
      <c r="Y87" s="181"/>
    </row>
    <row r="88" ht="138.0" customHeight="1">
      <c r="Y88" s="181"/>
    </row>
    <row r="89" ht="138.0" customHeight="1">
      <c r="Y89" s="181"/>
    </row>
    <row r="90" ht="138.0" customHeight="1">
      <c r="Y90" s="181"/>
    </row>
    <row r="91" ht="138.0" customHeight="1">
      <c r="Y91" s="181"/>
    </row>
    <row r="92" ht="138.0" customHeight="1">
      <c r="Y92" s="181"/>
    </row>
    <row r="93" ht="138.0" customHeight="1">
      <c r="Y93" s="181"/>
    </row>
    <row r="94" ht="138.0" customHeight="1">
      <c r="Y94" s="181"/>
    </row>
    <row r="95" ht="138.0" customHeight="1">
      <c r="Y95" s="181"/>
    </row>
    <row r="96" ht="138.0" customHeight="1">
      <c r="Y96" s="181"/>
    </row>
    <row r="97" ht="138.0" customHeight="1">
      <c r="Y97" s="181"/>
    </row>
    <row r="98" ht="138.0" customHeight="1">
      <c r="Y98" s="181"/>
    </row>
    <row r="99" ht="138.0" customHeight="1">
      <c r="Y99" s="181"/>
    </row>
    <row r="100" ht="138.0" customHeight="1">
      <c r="Y100" s="181"/>
    </row>
    <row r="101" ht="138.0" customHeight="1">
      <c r="Y101" s="181"/>
    </row>
    <row r="102" ht="138.0" customHeight="1">
      <c r="Y102" s="181"/>
    </row>
    <row r="103" ht="138.0" customHeight="1">
      <c r="Y103" s="181"/>
    </row>
    <row r="104" ht="138.0" customHeight="1">
      <c r="Y104" s="181"/>
    </row>
    <row r="105" ht="138.0" customHeight="1">
      <c r="Y105" s="181"/>
    </row>
    <row r="106" ht="138.0" customHeight="1">
      <c r="Y106" s="181"/>
    </row>
    <row r="107" ht="138.0" customHeight="1">
      <c r="Y107" s="181"/>
    </row>
    <row r="108" ht="138.0" customHeight="1">
      <c r="Y108" s="181"/>
    </row>
    <row r="109" ht="138.0" customHeight="1">
      <c r="Y109" s="181"/>
    </row>
    <row r="110" ht="138.0" customHeight="1">
      <c r="Y110" s="181"/>
    </row>
    <row r="111" ht="138.0" customHeight="1">
      <c r="Y111" s="181"/>
    </row>
    <row r="112" ht="138.0" customHeight="1">
      <c r="Y112" s="181"/>
    </row>
    <row r="113" ht="138.0" customHeight="1">
      <c r="Y113" s="181"/>
    </row>
    <row r="114" ht="138.0" customHeight="1">
      <c r="Y114" s="181"/>
    </row>
    <row r="115" ht="138.0" customHeight="1">
      <c r="Y115" s="181"/>
    </row>
    <row r="116" ht="138.0" customHeight="1">
      <c r="Y116" s="181"/>
    </row>
    <row r="117" ht="138.0" customHeight="1">
      <c r="Y117" s="181"/>
    </row>
    <row r="118" ht="138.0" customHeight="1">
      <c r="Y118" s="181"/>
    </row>
    <row r="119" ht="138.0" customHeight="1">
      <c r="Y119" s="181"/>
    </row>
    <row r="120" ht="138.0" customHeight="1">
      <c r="Y120" s="181"/>
    </row>
    <row r="121" ht="138.0" customHeight="1">
      <c r="Y121" s="181"/>
    </row>
    <row r="122" ht="138.0" customHeight="1">
      <c r="Y122" s="181"/>
    </row>
    <row r="123" ht="138.0" customHeight="1">
      <c r="Y123" s="181"/>
    </row>
    <row r="124" ht="138.0" customHeight="1">
      <c r="Y124" s="181"/>
    </row>
    <row r="125" ht="138.0" customHeight="1">
      <c r="Y125" s="181"/>
    </row>
    <row r="126" ht="138.0" customHeight="1">
      <c r="Y126" s="181"/>
    </row>
    <row r="127" ht="138.0" customHeight="1">
      <c r="Y127" s="181"/>
    </row>
    <row r="128" ht="138.0" customHeight="1">
      <c r="Y128" s="181"/>
    </row>
    <row r="129" ht="138.0" customHeight="1">
      <c r="Y129" s="181"/>
    </row>
    <row r="130" ht="138.0" customHeight="1">
      <c r="Y130" s="181"/>
    </row>
    <row r="131" ht="138.0" customHeight="1">
      <c r="Y131" s="181"/>
    </row>
    <row r="132" ht="138.0" customHeight="1">
      <c r="Y132" s="181"/>
    </row>
    <row r="133" ht="138.0" customHeight="1">
      <c r="Y133" s="181"/>
    </row>
    <row r="134" ht="138.0" customHeight="1">
      <c r="Y134" s="181"/>
    </row>
    <row r="135" ht="138.0" customHeight="1">
      <c r="Y135" s="181"/>
    </row>
    <row r="136" ht="138.0" customHeight="1">
      <c r="Y136" s="181"/>
    </row>
    <row r="137" ht="138.0" customHeight="1">
      <c r="Y137" s="181"/>
    </row>
    <row r="138" ht="138.0" customHeight="1">
      <c r="Y138" s="181"/>
    </row>
    <row r="139" ht="138.0" customHeight="1">
      <c r="Y139" s="181"/>
    </row>
    <row r="140" ht="138.0" customHeight="1">
      <c r="Y140" s="181"/>
    </row>
    <row r="141" ht="138.0" customHeight="1">
      <c r="Y141" s="181"/>
    </row>
    <row r="142" ht="138.0" customHeight="1">
      <c r="Y142" s="181"/>
    </row>
    <row r="143" ht="138.0" customHeight="1">
      <c r="Y143" s="181"/>
    </row>
    <row r="144" ht="138.0" customHeight="1">
      <c r="Y144" s="181"/>
    </row>
    <row r="145" ht="138.0" customHeight="1">
      <c r="Y145" s="181"/>
    </row>
    <row r="146" ht="138.0" customHeight="1">
      <c r="Y146" s="181"/>
    </row>
    <row r="147" ht="138.0" customHeight="1">
      <c r="Y147" s="181"/>
    </row>
    <row r="148" ht="138.0" customHeight="1">
      <c r="Y148" s="181"/>
    </row>
    <row r="149" ht="138.0" customHeight="1">
      <c r="Y149" s="181"/>
    </row>
    <row r="150" ht="138.0" customHeight="1">
      <c r="Y150" s="181"/>
    </row>
    <row r="151" ht="138.0" customHeight="1">
      <c r="Y151" s="181"/>
    </row>
    <row r="152" ht="138.0" customHeight="1">
      <c r="Y152" s="181"/>
    </row>
    <row r="153" ht="138.0" customHeight="1">
      <c r="Y153" s="181"/>
    </row>
    <row r="154" ht="138.0" customHeight="1">
      <c r="Y154" s="181"/>
    </row>
    <row r="155" ht="138.0" customHeight="1">
      <c r="Y155" s="181"/>
    </row>
    <row r="156" ht="138.0" customHeight="1">
      <c r="Y156" s="181"/>
    </row>
    <row r="157" ht="138.0" customHeight="1">
      <c r="Y157" s="181"/>
    </row>
    <row r="158" ht="138.0" customHeight="1">
      <c r="Y158" s="181"/>
    </row>
    <row r="159" ht="138.0" customHeight="1">
      <c r="Y159" s="181"/>
    </row>
    <row r="160" ht="138.0" customHeight="1">
      <c r="Y160" s="181"/>
    </row>
    <row r="161" ht="138.0" customHeight="1">
      <c r="Y161" s="181"/>
    </row>
    <row r="162" ht="138.0" customHeight="1">
      <c r="Y162" s="181"/>
    </row>
    <row r="163" ht="138.0" customHeight="1">
      <c r="Y163" s="181"/>
    </row>
    <row r="164" ht="138.0" customHeight="1">
      <c r="Y164" s="181"/>
    </row>
    <row r="165" ht="138.0" customHeight="1">
      <c r="Y165" s="181"/>
    </row>
    <row r="166" ht="138.0" customHeight="1">
      <c r="Y166" s="181"/>
    </row>
    <row r="167" ht="138.0" customHeight="1">
      <c r="Y167" s="181"/>
    </row>
    <row r="168" ht="138.0" customHeight="1">
      <c r="Y168" s="181"/>
    </row>
    <row r="169" ht="138.0" customHeight="1">
      <c r="Y169" s="181"/>
    </row>
    <row r="170" ht="138.0" customHeight="1">
      <c r="Y170" s="181"/>
    </row>
    <row r="171" ht="138.0" customHeight="1">
      <c r="Y171" s="181"/>
    </row>
    <row r="172" ht="138.0" customHeight="1">
      <c r="Y172" s="181"/>
    </row>
    <row r="173" ht="138.0" customHeight="1">
      <c r="Y173" s="181"/>
    </row>
    <row r="174" ht="138.0" customHeight="1">
      <c r="Y174" s="181"/>
    </row>
    <row r="175" ht="138.0" customHeight="1">
      <c r="Y175" s="181"/>
    </row>
    <row r="176" ht="138.0" customHeight="1">
      <c r="Y176" s="181"/>
    </row>
    <row r="177" ht="138.0" customHeight="1">
      <c r="Y177" s="181"/>
    </row>
    <row r="178" ht="138.0" customHeight="1">
      <c r="Y178" s="181"/>
    </row>
    <row r="179" ht="138.0" customHeight="1">
      <c r="Y179" s="181"/>
    </row>
    <row r="180" ht="138.0" customHeight="1">
      <c r="Y180" s="181"/>
    </row>
    <row r="181" ht="138.0" customHeight="1">
      <c r="Y181" s="181"/>
    </row>
    <row r="182" ht="138.0" customHeight="1">
      <c r="Y182" s="181"/>
    </row>
    <row r="183" ht="138.0" customHeight="1">
      <c r="Y183" s="181"/>
    </row>
    <row r="184" ht="138.0" customHeight="1">
      <c r="Y184" s="181"/>
    </row>
    <row r="185" ht="138.0" customHeight="1">
      <c r="Y185" s="181"/>
    </row>
    <row r="186" ht="138.0" customHeight="1">
      <c r="Y186" s="181"/>
    </row>
    <row r="187" ht="138.0" customHeight="1">
      <c r="Y187" s="181"/>
    </row>
    <row r="188" ht="138.0" customHeight="1">
      <c r="Y188" s="181"/>
    </row>
    <row r="189" ht="138.0" customHeight="1">
      <c r="Y189" s="181"/>
    </row>
    <row r="190" ht="138.0" customHeight="1">
      <c r="Y190" s="181"/>
    </row>
    <row r="191" ht="138.0" customHeight="1">
      <c r="Y191" s="181"/>
    </row>
    <row r="192" ht="138.0" customHeight="1">
      <c r="Y192" s="181"/>
    </row>
    <row r="193" ht="138.0" customHeight="1">
      <c r="Y193" s="181"/>
    </row>
    <row r="194" ht="138.0" customHeight="1">
      <c r="Y194" s="181"/>
    </row>
    <row r="195" ht="138.0" customHeight="1">
      <c r="Y195" s="181"/>
    </row>
    <row r="196" ht="138.0" customHeight="1">
      <c r="Y196" s="181"/>
    </row>
    <row r="197" ht="138.0" customHeight="1">
      <c r="Y197" s="181"/>
    </row>
    <row r="198" ht="138.0" customHeight="1">
      <c r="Y198" s="181"/>
    </row>
    <row r="199" ht="138.0" customHeight="1">
      <c r="Y199" s="181"/>
    </row>
    <row r="200" ht="138.0" customHeight="1">
      <c r="Y200" s="181"/>
    </row>
    <row r="201" ht="138.0" customHeight="1">
      <c r="Y201" s="181"/>
    </row>
    <row r="202" ht="138.0" customHeight="1">
      <c r="Y202" s="181"/>
    </row>
    <row r="203" ht="138.0" customHeight="1">
      <c r="Y203" s="181"/>
    </row>
    <row r="204" ht="138.0" customHeight="1">
      <c r="Y204" s="181"/>
    </row>
    <row r="205" ht="138.0" customHeight="1">
      <c r="Y205" s="181"/>
    </row>
    <row r="206" ht="138.0" customHeight="1">
      <c r="Y206" s="181"/>
    </row>
    <row r="207" ht="138.0" customHeight="1">
      <c r="Y207" s="181"/>
    </row>
    <row r="208" ht="138.0" customHeight="1">
      <c r="Y208" s="181"/>
    </row>
    <row r="209" ht="138.0" customHeight="1">
      <c r="Y209" s="181"/>
    </row>
    <row r="210" ht="138.0" customHeight="1">
      <c r="Y210" s="181"/>
    </row>
    <row r="211" ht="138.0" customHeight="1">
      <c r="Y211" s="181"/>
    </row>
    <row r="212" ht="138.0" customHeight="1">
      <c r="Y212" s="181"/>
    </row>
    <row r="213" ht="138.0" customHeight="1">
      <c r="Y213" s="181"/>
    </row>
    <row r="214" ht="138.0" customHeight="1">
      <c r="Y214" s="181"/>
    </row>
    <row r="215" ht="138.0" customHeight="1">
      <c r="Y215" s="181"/>
    </row>
    <row r="216" ht="138.0" customHeight="1">
      <c r="Y216" s="181"/>
    </row>
    <row r="217" ht="138.0" customHeight="1">
      <c r="Y217" s="181"/>
    </row>
    <row r="218" ht="138.0" customHeight="1">
      <c r="Y218" s="181"/>
    </row>
    <row r="219" ht="138.0" customHeight="1">
      <c r="Y219" s="181"/>
    </row>
    <row r="220" ht="138.0" customHeight="1">
      <c r="Y220" s="181"/>
    </row>
    <row r="221" ht="138.0" customHeight="1">
      <c r="Y221" s="181"/>
    </row>
    <row r="222" ht="138.0" customHeight="1">
      <c r="Y222" s="181"/>
    </row>
    <row r="223" ht="138.0" customHeight="1">
      <c r="Y223" s="181"/>
    </row>
    <row r="224" ht="138.0" customHeight="1">
      <c r="Y224" s="181"/>
    </row>
    <row r="225" ht="138.0" customHeight="1">
      <c r="Y225" s="181"/>
    </row>
    <row r="226" ht="138.0" customHeight="1">
      <c r="Y226" s="181"/>
    </row>
    <row r="227" ht="138.0" customHeight="1">
      <c r="Y227" s="181"/>
    </row>
    <row r="228" ht="138.0" customHeight="1">
      <c r="Y228" s="181"/>
    </row>
    <row r="229" ht="138.0" customHeight="1">
      <c r="Y229" s="181"/>
    </row>
    <row r="230" ht="138.0" customHeight="1">
      <c r="Y230" s="181"/>
    </row>
    <row r="231" ht="138.0" customHeight="1">
      <c r="Y231" s="181"/>
    </row>
    <row r="232" ht="138.0" customHeight="1">
      <c r="Y232" s="181"/>
    </row>
    <row r="233" ht="138.0" customHeight="1">
      <c r="Y233" s="181"/>
    </row>
    <row r="234" ht="138.0" customHeight="1">
      <c r="Y234" s="181"/>
    </row>
    <row r="235" ht="138.0" customHeight="1">
      <c r="Y235" s="181"/>
    </row>
    <row r="236" ht="138.0" customHeight="1">
      <c r="Y236" s="181"/>
    </row>
    <row r="237" ht="138.0" customHeight="1">
      <c r="Y237" s="181"/>
    </row>
    <row r="238" ht="138.0" customHeight="1">
      <c r="Y238" s="181"/>
    </row>
    <row r="239" ht="138.0" customHeight="1">
      <c r="Y239" s="181"/>
    </row>
    <row r="240" ht="138.0" customHeight="1">
      <c r="Y240" s="181"/>
    </row>
    <row r="241" ht="138.0" customHeight="1">
      <c r="Y241" s="181"/>
    </row>
    <row r="242" ht="138.0" customHeight="1">
      <c r="Y242" s="181"/>
    </row>
    <row r="243" ht="138.0" customHeight="1">
      <c r="Y243" s="181"/>
    </row>
    <row r="244" ht="138.0" customHeight="1">
      <c r="Y244" s="181"/>
    </row>
    <row r="245" ht="138.0" customHeight="1">
      <c r="Y245" s="181"/>
    </row>
    <row r="246" ht="138.0" customHeight="1">
      <c r="Y246" s="181"/>
    </row>
    <row r="247" ht="138.0" customHeight="1">
      <c r="Y247" s="181"/>
    </row>
    <row r="248" ht="138.0" customHeight="1">
      <c r="Y248" s="181"/>
    </row>
    <row r="249" ht="138.0" customHeight="1">
      <c r="Y249" s="181"/>
    </row>
    <row r="250" ht="138.0" customHeight="1">
      <c r="Y250" s="181"/>
    </row>
    <row r="251" ht="138.0" customHeight="1">
      <c r="Y251" s="181"/>
    </row>
    <row r="252" ht="138.0" customHeight="1">
      <c r="Y252" s="181"/>
    </row>
    <row r="253" ht="138.0" customHeight="1">
      <c r="Y253" s="181"/>
    </row>
    <row r="254" ht="138.0" customHeight="1">
      <c r="Y254" s="181"/>
    </row>
    <row r="255" ht="138.0" customHeight="1">
      <c r="Y255" s="181"/>
    </row>
    <row r="256" ht="138.0" customHeight="1">
      <c r="Y256" s="181"/>
    </row>
    <row r="257" ht="138.0" customHeight="1">
      <c r="Y257" s="181"/>
    </row>
    <row r="258" ht="138.0" customHeight="1">
      <c r="Y258" s="181"/>
    </row>
    <row r="259" ht="138.0" customHeight="1">
      <c r="Y259" s="181"/>
    </row>
    <row r="260" ht="138.0" customHeight="1">
      <c r="Y260" s="181"/>
    </row>
    <row r="261" ht="138.0" customHeight="1">
      <c r="Y261" s="181"/>
    </row>
    <row r="262" ht="138.0" customHeight="1">
      <c r="Y262" s="181"/>
    </row>
    <row r="263" ht="138.0" customHeight="1">
      <c r="Y263" s="181"/>
    </row>
    <row r="264" ht="138.0" customHeight="1">
      <c r="Y264" s="181"/>
    </row>
    <row r="265" ht="138.0" customHeight="1">
      <c r="Y265" s="181"/>
    </row>
    <row r="266" ht="138.0" customHeight="1">
      <c r="Y266" s="181"/>
    </row>
    <row r="267" ht="138.0" customHeight="1">
      <c r="Y267" s="181"/>
    </row>
    <row r="268" ht="138.0" customHeight="1">
      <c r="Y268" s="181"/>
    </row>
    <row r="269" ht="138.0" customHeight="1">
      <c r="Y269" s="181"/>
    </row>
    <row r="270" ht="138.0" customHeight="1">
      <c r="Y270" s="181"/>
    </row>
    <row r="271" ht="138.0" customHeight="1">
      <c r="Y271" s="181"/>
    </row>
    <row r="272" ht="138.0" customHeight="1">
      <c r="Y272" s="181"/>
    </row>
    <row r="273" ht="138.0" customHeight="1">
      <c r="Y273" s="181"/>
    </row>
    <row r="274" ht="138.0" customHeight="1">
      <c r="Y274" s="181"/>
    </row>
    <row r="275" ht="138.0" customHeight="1">
      <c r="Y275" s="181"/>
    </row>
    <row r="276" ht="138.0" customHeight="1">
      <c r="Y276" s="181"/>
    </row>
    <row r="277" ht="138.0" customHeight="1">
      <c r="Y277" s="181"/>
    </row>
    <row r="278" ht="138.0" customHeight="1">
      <c r="Y278" s="181"/>
    </row>
    <row r="279" ht="138.0" customHeight="1">
      <c r="Y279" s="181"/>
    </row>
    <row r="280" ht="138.0" customHeight="1">
      <c r="Y280" s="181"/>
    </row>
    <row r="281" ht="138.0" customHeight="1">
      <c r="Y281" s="181"/>
    </row>
    <row r="282" ht="138.0" customHeight="1">
      <c r="Y282" s="181"/>
    </row>
    <row r="283" ht="138.0" customHeight="1">
      <c r="Y283" s="181"/>
    </row>
    <row r="284" ht="138.0" customHeight="1">
      <c r="Y284" s="181"/>
    </row>
    <row r="285" ht="138.0" customHeight="1">
      <c r="Y285" s="181"/>
    </row>
    <row r="286" ht="138.0" customHeight="1">
      <c r="Y286" s="181"/>
    </row>
    <row r="287" ht="138.0" customHeight="1">
      <c r="Y287" s="181"/>
    </row>
    <row r="288" ht="138.0" customHeight="1">
      <c r="Y288" s="181"/>
    </row>
    <row r="289" ht="138.0" customHeight="1">
      <c r="Y289" s="181"/>
    </row>
    <row r="290" ht="138.0" customHeight="1">
      <c r="Y290" s="181"/>
    </row>
    <row r="291" ht="138.0" customHeight="1">
      <c r="Y291" s="181"/>
    </row>
    <row r="292" ht="138.0" customHeight="1">
      <c r="Y292" s="181"/>
    </row>
    <row r="293" ht="138.0" customHeight="1">
      <c r="Y293" s="181"/>
    </row>
    <row r="294" ht="138.0" customHeight="1">
      <c r="Y294" s="181"/>
    </row>
    <row r="295" ht="138.0" customHeight="1">
      <c r="Y295" s="181"/>
    </row>
    <row r="296" ht="138.0" customHeight="1">
      <c r="Y296" s="181"/>
    </row>
    <row r="297" ht="138.0" customHeight="1">
      <c r="Y297" s="181"/>
    </row>
    <row r="298" ht="138.0" customHeight="1">
      <c r="Y298" s="181"/>
    </row>
    <row r="299" ht="138.0" customHeight="1">
      <c r="Y299" s="181"/>
    </row>
    <row r="300" ht="138.0" customHeight="1">
      <c r="Y300" s="181"/>
    </row>
    <row r="301" ht="138.0" customHeight="1">
      <c r="Y301" s="181"/>
    </row>
    <row r="302" ht="138.0" customHeight="1">
      <c r="Y302" s="181"/>
    </row>
    <row r="303" ht="138.0" customHeight="1">
      <c r="Y303" s="181"/>
    </row>
    <row r="304" ht="138.0" customHeight="1">
      <c r="Y304" s="181"/>
    </row>
    <row r="305" ht="138.0" customHeight="1">
      <c r="Y305" s="181"/>
    </row>
    <row r="306" ht="138.0" customHeight="1">
      <c r="Y306" s="181"/>
    </row>
    <row r="307" ht="138.0" customHeight="1">
      <c r="Y307" s="181"/>
    </row>
    <row r="308" ht="138.0" customHeight="1">
      <c r="Y308" s="181"/>
    </row>
    <row r="309" ht="138.0" customHeight="1">
      <c r="Y309" s="181"/>
    </row>
    <row r="310" ht="138.0" customHeight="1">
      <c r="Y310" s="181"/>
    </row>
    <row r="311" ht="138.0" customHeight="1">
      <c r="Y311" s="181"/>
    </row>
    <row r="312" ht="138.0" customHeight="1">
      <c r="Y312" s="181"/>
    </row>
    <row r="313" ht="138.0" customHeight="1">
      <c r="Y313" s="181"/>
    </row>
    <row r="314" ht="138.0" customHeight="1">
      <c r="Y314" s="181"/>
    </row>
    <row r="315" ht="138.0" customHeight="1">
      <c r="Y315" s="181"/>
    </row>
    <row r="316" ht="138.0" customHeight="1">
      <c r="Y316" s="181"/>
    </row>
    <row r="317" ht="138.0" customHeight="1">
      <c r="Y317" s="181"/>
    </row>
    <row r="318" ht="138.0" customHeight="1">
      <c r="Y318" s="181"/>
    </row>
    <row r="319" ht="138.0" customHeight="1">
      <c r="Y319" s="181"/>
    </row>
    <row r="320" ht="138.0" customHeight="1">
      <c r="Y320" s="181"/>
    </row>
    <row r="321" ht="138.0" customHeight="1">
      <c r="Y321" s="181"/>
    </row>
    <row r="322" ht="138.0" customHeight="1">
      <c r="Y322" s="181"/>
    </row>
    <row r="323" ht="138.0" customHeight="1">
      <c r="Y323" s="181"/>
    </row>
    <row r="324" ht="138.0" customHeight="1">
      <c r="Y324" s="181"/>
    </row>
    <row r="325" ht="138.0" customHeight="1">
      <c r="Y325" s="181"/>
    </row>
    <row r="326" ht="138.0" customHeight="1">
      <c r="Y326" s="181"/>
    </row>
    <row r="327" ht="138.0" customHeight="1">
      <c r="Y327" s="181"/>
    </row>
    <row r="328" ht="138.0" customHeight="1">
      <c r="Y328" s="181"/>
    </row>
    <row r="329" ht="138.0" customHeight="1">
      <c r="Y329" s="181"/>
    </row>
    <row r="330" ht="138.0" customHeight="1">
      <c r="Y330" s="181"/>
    </row>
    <row r="331" ht="138.0" customHeight="1">
      <c r="Y331" s="181"/>
    </row>
    <row r="332" ht="138.0" customHeight="1">
      <c r="Y332" s="181"/>
    </row>
    <row r="333" ht="138.0" customHeight="1">
      <c r="Y333" s="181"/>
    </row>
    <row r="334" ht="138.0" customHeight="1">
      <c r="Y334" s="181"/>
    </row>
    <row r="335" ht="138.0" customHeight="1">
      <c r="Y335" s="181"/>
    </row>
    <row r="336" ht="138.0" customHeight="1">
      <c r="Y336" s="181"/>
    </row>
    <row r="337" ht="138.0" customHeight="1">
      <c r="Y337" s="181"/>
    </row>
    <row r="338" ht="138.0" customHeight="1">
      <c r="Y338" s="181"/>
    </row>
    <row r="339" ht="138.0" customHeight="1">
      <c r="Y339" s="181"/>
    </row>
    <row r="340" ht="138.0" customHeight="1">
      <c r="Y340" s="181"/>
    </row>
    <row r="341" ht="138.0" customHeight="1">
      <c r="Y341" s="181"/>
    </row>
    <row r="342" ht="138.0" customHeight="1">
      <c r="Y342" s="181"/>
    </row>
    <row r="343" ht="138.0" customHeight="1">
      <c r="Y343" s="181"/>
    </row>
    <row r="344" ht="138.0" customHeight="1">
      <c r="Y344" s="181"/>
    </row>
    <row r="345" ht="138.0" customHeight="1">
      <c r="Y345" s="181"/>
    </row>
    <row r="346" ht="138.0" customHeight="1">
      <c r="Y346" s="181"/>
    </row>
    <row r="347" ht="138.0" customHeight="1">
      <c r="Y347" s="181"/>
    </row>
    <row r="348" ht="138.0" customHeight="1">
      <c r="Y348" s="181"/>
    </row>
    <row r="349" ht="138.0" customHeight="1">
      <c r="Y349" s="181"/>
    </row>
    <row r="350" ht="138.0" customHeight="1">
      <c r="Y350" s="181"/>
    </row>
    <row r="351" ht="138.0" customHeight="1">
      <c r="Y351" s="181"/>
    </row>
    <row r="352" ht="138.0" customHeight="1">
      <c r="Y352" s="181"/>
    </row>
    <row r="353" ht="138.0" customHeight="1">
      <c r="Y353" s="181"/>
    </row>
    <row r="354" ht="138.0" customHeight="1">
      <c r="Y354" s="181"/>
    </row>
    <row r="355" ht="138.0" customHeight="1">
      <c r="Y355" s="181"/>
    </row>
    <row r="356" ht="138.0" customHeight="1">
      <c r="Y356" s="181"/>
    </row>
    <row r="357" ht="138.0" customHeight="1">
      <c r="Y357" s="181"/>
    </row>
    <row r="358" ht="138.0" customHeight="1">
      <c r="Y358" s="181"/>
    </row>
    <row r="359" ht="138.0" customHeight="1">
      <c r="Y359" s="181"/>
    </row>
    <row r="360" ht="138.0" customHeight="1">
      <c r="Y360" s="181"/>
    </row>
    <row r="361" ht="138.0" customHeight="1">
      <c r="Y361" s="181"/>
    </row>
    <row r="362" ht="138.0" customHeight="1">
      <c r="Y362" s="181"/>
    </row>
    <row r="363" ht="138.0" customHeight="1">
      <c r="Y363" s="181"/>
    </row>
    <row r="364" ht="138.0" customHeight="1">
      <c r="Y364" s="181"/>
    </row>
    <row r="365" ht="138.0" customHeight="1">
      <c r="Y365" s="181"/>
    </row>
    <row r="366" ht="138.0" customHeight="1">
      <c r="Y366" s="181"/>
    </row>
    <row r="367" ht="138.0" customHeight="1">
      <c r="Y367" s="181"/>
    </row>
    <row r="368" ht="138.0" customHeight="1">
      <c r="Y368" s="181"/>
    </row>
    <row r="369" ht="138.0" customHeight="1">
      <c r="Y369" s="181"/>
    </row>
    <row r="370" ht="138.0" customHeight="1">
      <c r="Y370" s="181"/>
    </row>
    <row r="371" ht="138.0" customHeight="1">
      <c r="Y371" s="181"/>
    </row>
    <row r="372" ht="138.0" customHeight="1">
      <c r="Y372" s="181"/>
    </row>
    <row r="373" ht="138.0" customHeight="1">
      <c r="Y373" s="181"/>
    </row>
    <row r="374" ht="138.0" customHeight="1">
      <c r="Y374" s="181"/>
    </row>
    <row r="375" ht="138.0" customHeight="1">
      <c r="Y375" s="181"/>
    </row>
    <row r="376" ht="138.0" customHeight="1">
      <c r="Y376" s="181"/>
    </row>
    <row r="377" ht="138.0" customHeight="1">
      <c r="Y377" s="181"/>
    </row>
    <row r="378" ht="138.0" customHeight="1">
      <c r="Y378" s="181"/>
    </row>
    <row r="379" ht="138.0" customHeight="1">
      <c r="Y379" s="181"/>
    </row>
    <row r="380" ht="138.0" customHeight="1">
      <c r="Y380" s="181"/>
    </row>
    <row r="381" ht="138.0" customHeight="1">
      <c r="Y381" s="181"/>
    </row>
    <row r="382" ht="138.0" customHeight="1">
      <c r="Y382" s="181"/>
    </row>
    <row r="383" ht="138.0" customHeight="1">
      <c r="Y383" s="181"/>
    </row>
    <row r="384" ht="138.0" customHeight="1">
      <c r="Y384" s="181"/>
    </row>
    <row r="385" ht="138.0" customHeight="1">
      <c r="Y385" s="181"/>
    </row>
    <row r="386" ht="138.0" customHeight="1">
      <c r="Y386" s="181"/>
    </row>
    <row r="387" ht="138.0" customHeight="1">
      <c r="Y387" s="181"/>
    </row>
    <row r="388" ht="138.0" customHeight="1">
      <c r="Y388" s="181"/>
    </row>
    <row r="389" ht="138.0" customHeight="1">
      <c r="Y389" s="181"/>
    </row>
    <row r="390" ht="138.0" customHeight="1">
      <c r="Y390" s="181"/>
    </row>
    <row r="391" ht="138.0" customHeight="1">
      <c r="Y391" s="181"/>
    </row>
    <row r="392" ht="138.0" customHeight="1">
      <c r="Y392" s="181"/>
    </row>
    <row r="393" ht="138.0" customHeight="1">
      <c r="Y393" s="181"/>
    </row>
    <row r="394" ht="138.0" customHeight="1">
      <c r="Y394" s="181"/>
    </row>
    <row r="395" ht="138.0" customHeight="1">
      <c r="Y395" s="181"/>
    </row>
    <row r="396" ht="138.0" customHeight="1">
      <c r="Y396" s="181"/>
    </row>
    <row r="397" ht="138.0" customHeight="1">
      <c r="Y397" s="181"/>
    </row>
    <row r="398" ht="138.0" customHeight="1">
      <c r="Y398" s="181"/>
    </row>
    <row r="399" ht="138.0" customHeight="1">
      <c r="Y399" s="181"/>
    </row>
    <row r="400" ht="138.0" customHeight="1">
      <c r="Y400" s="181"/>
    </row>
    <row r="401" ht="138.0" customHeight="1">
      <c r="Y401" s="181"/>
    </row>
    <row r="402" ht="138.0" customHeight="1">
      <c r="Y402" s="181"/>
    </row>
    <row r="403" ht="138.0" customHeight="1">
      <c r="Y403" s="181"/>
    </row>
    <row r="404" ht="138.0" customHeight="1">
      <c r="Y404" s="181"/>
    </row>
    <row r="405" ht="138.0" customHeight="1">
      <c r="Y405" s="181"/>
    </row>
    <row r="406" ht="138.0" customHeight="1">
      <c r="Y406" s="181"/>
    </row>
    <row r="407" ht="138.0" customHeight="1">
      <c r="Y407" s="181"/>
    </row>
    <row r="408" ht="138.0" customHeight="1">
      <c r="Y408" s="181"/>
    </row>
    <row r="409" ht="138.0" customHeight="1">
      <c r="Y409" s="181"/>
    </row>
    <row r="410" ht="138.0" customHeight="1">
      <c r="Y410" s="181"/>
    </row>
    <row r="411" ht="138.0" customHeight="1">
      <c r="Y411" s="181"/>
    </row>
    <row r="412" ht="138.0" customHeight="1">
      <c r="Y412" s="181"/>
    </row>
    <row r="413" ht="138.0" customHeight="1">
      <c r="Y413" s="181"/>
    </row>
    <row r="414" ht="138.0" customHeight="1">
      <c r="Y414" s="181"/>
    </row>
    <row r="415" ht="138.0" customHeight="1">
      <c r="Y415" s="181"/>
    </row>
    <row r="416" ht="138.0" customHeight="1">
      <c r="Y416" s="181"/>
    </row>
    <row r="417" ht="138.0" customHeight="1">
      <c r="Y417" s="181"/>
    </row>
    <row r="418" ht="138.0" customHeight="1">
      <c r="Y418" s="181"/>
    </row>
    <row r="419" ht="138.0" customHeight="1">
      <c r="Y419" s="181"/>
    </row>
    <row r="420" ht="138.0" customHeight="1">
      <c r="Y420" s="181"/>
    </row>
    <row r="421" ht="138.0" customHeight="1">
      <c r="Y421" s="181"/>
    </row>
    <row r="422" ht="138.0" customHeight="1">
      <c r="Y422" s="181"/>
    </row>
    <row r="423" ht="138.0" customHeight="1">
      <c r="Y423" s="181"/>
    </row>
    <row r="424" ht="138.0" customHeight="1">
      <c r="Y424" s="181"/>
    </row>
    <row r="425" ht="138.0" customHeight="1">
      <c r="Y425" s="181"/>
    </row>
    <row r="426" ht="138.0" customHeight="1">
      <c r="Y426" s="181"/>
    </row>
    <row r="427" ht="138.0" customHeight="1">
      <c r="Y427" s="181"/>
    </row>
    <row r="428" ht="138.0" customHeight="1">
      <c r="Y428" s="181"/>
    </row>
    <row r="429" ht="138.0" customHeight="1">
      <c r="Y429" s="181"/>
    </row>
    <row r="430" ht="138.0" customHeight="1">
      <c r="Y430" s="181"/>
    </row>
    <row r="431" ht="138.0" customHeight="1">
      <c r="Y431" s="181"/>
    </row>
    <row r="432" ht="138.0" customHeight="1">
      <c r="Y432" s="181"/>
    </row>
    <row r="433" ht="138.0" customHeight="1">
      <c r="Y433" s="181"/>
    </row>
    <row r="434" ht="138.0" customHeight="1">
      <c r="Y434" s="181"/>
    </row>
    <row r="435" ht="138.0" customHeight="1">
      <c r="Y435" s="181"/>
    </row>
    <row r="436" ht="138.0" customHeight="1">
      <c r="Y436" s="181"/>
    </row>
    <row r="437" ht="138.0" customHeight="1">
      <c r="Y437" s="181"/>
    </row>
    <row r="438" ht="138.0" customHeight="1">
      <c r="Y438" s="181"/>
    </row>
    <row r="439" ht="138.0" customHeight="1">
      <c r="Y439" s="181"/>
    </row>
    <row r="440" ht="138.0" customHeight="1">
      <c r="Y440" s="181"/>
    </row>
    <row r="441" ht="138.0" customHeight="1">
      <c r="Y441" s="181"/>
    </row>
    <row r="442" ht="138.0" customHeight="1">
      <c r="Y442" s="181"/>
    </row>
    <row r="443" ht="138.0" customHeight="1">
      <c r="Y443" s="181"/>
    </row>
    <row r="444" ht="138.0" customHeight="1">
      <c r="Y444" s="181"/>
    </row>
    <row r="445" ht="138.0" customHeight="1">
      <c r="Y445" s="181"/>
    </row>
    <row r="446" ht="138.0" customHeight="1">
      <c r="Y446" s="181"/>
    </row>
    <row r="447" ht="138.0" customHeight="1">
      <c r="Y447" s="181"/>
    </row>
    <row r="448" ht="138.0" customHeight="1">
      <c r="Y448" s="181"/>
    </row>
    <row r="449" ht="138.0" customHeight="1">
      <c r="Y449" s="181"/>
    </row>
    <row r="450" ht="138.0" customHeight="1">
      <c r="Y450" s="181"/>
    </row>
    <row r="451" ht="138.0" customHeight="1">
      <c r="Y451" s="181"/>
    </row>
    <row r="452" ht="138.0" customHeight="1">
      <c r="Y452" s="181"/>
    </row>
    <row r="453" ht="138.0" customHeight="1">
      <c r="Y453" s="181"/>
    </row>
    <row r="454" ht="138.0" customHeight="1">
      <c r="Y454" s="181"/>
    </row>
    <row r="455" ht="138.0" customHeight="1">
      <c r="Y455" s="181"/>
    </row>
    <row r="456" ht="138.0" customHeight="1">
      <c r="Y456" s="181"/>
    </row>
    <row r="457" ht="138.0" customHeight="1">
      <c r="Y457" s="181"/>
    </row>
    <row r="458" ht="138.0" customHeight="1">
      <c r="Y458" s="181"/>
    </row>
    <row r="459" ht="138.0" customHeight="1">
      <c r="Y459" s="181"/>
    </row>
    <row r="460" ht="138.0" customHeight="1">
      <c r="Y460" s="181"/>
    </row>
    <row r="461" ht="138.0" customHeight="1">
      <c r="Y461" s="181"/>
    </row>
    <row r="462" ht="138.0" customHeight="1">
      <c r="Y462" s="181"/>
    </row>
    <row r="463" ht="138.0" customHeight="1">
      <c r="Y463" s="181"/>
    </row>
    <row r="464" ht="138.0" customHeight="1">
      <c r="Y464" s="181"/>
    </row>
    <row r="465" ht="138.0" customHeight="1">
      <c r="Y465" s="181"/>
    </row>
    <row r="466" ht="138.0" customHeight="1">
      <c r="Y466" s="181"/>
    </row>
    <row r="467" ht="138.0" customHeight="1">
      <c r="Y467" s="181"/>
    </row>
    <row r="468" ht="138.0" customHeight="1">
      <c r="Y468" s="181"/>
    </row>
    <row r="469" ht="138.0" customHeight="1">
      <c r="Y469" s="181"/>
    </row>
    <row r="470" ht="138.0" customHeight="1">
      <c r="Y470" s="181"/>
    </row>
    <row r="471" ht="138.0" customHeight="1">
      <c r="Y471" s="181"/>
    </row>
    <row r="472" ht="138.0" customHeight="1">
      <c r="Y472" s="181"/>
    </row>
    <row r="473" ht="138.0" customHeight="1">
      <c r="Y473" s="181"/>
    </row>
    <row r="474" ht="138.0" customHeight="1">
      <c r="Y474" s="181"/>
    </row>
    <row r="475" ht="138.0" customHeight="1">
      <c r="Y475" s="181"/>
    </row>
    <row r="476" ht="138.0" customHeight="1">
      <c r="Y476" s="181"/>
    </row>
    <row r="477" ht="138.0" customHeight="1">
      <c r="Y477" s="181"/>
    </row>
    <row r="478" ht="138.0" customHeight="1">
      <c r="Y478" s="181"/>
    </row>
    <row r="479" ht="138.0" customHeight="1">
      <c r="Y479" s="181"/>
    </row>
    <row r="480" ht="138.0" customHeight="1">
      <c r="Y480" s="181"/>
    </row>
    <row r="481" ht="138.0" customHeight="1">
      <c r="Y481" s="181"/>
    </row>
    <row r="482" ht="138.0" customHeight="1">
      <c r="Y482" s="181"/>
    </row>
    <row r="483" ht="138.0" customHeight="1">
      <c r="Y483" s="181"/>
    </row>
    <row r="484" ht="138.0" customHeight="1">
      <c r="Y484" s="181"/>
    </row>
    <row r="485" ht="138.0" customHeight="1">
      <c r="Y485" s="181"/>
    </row>
    <row r="486" ht="138.0" customHeight="1">
      <c r="Y486" s="181"/>
    </row>
    <row r="487" ht="138.0" customHeight="1">
      <c r="Y487" s="181"/>
    </row>
    <row r="488" ht="138.0" customHeight="1">
      <c r="Y488" s="181"/>
    </row>
    <row r="489" ht="138.0" customHeight="1">
      <c r="Y489" s="181"/>
    </row>
    <row r="490" ht="138.0" customHeight="1">
      <c r="Y490" s="181"/>
    </row>
    <row r="491" ht="138.0" customHeight="1">
      <c r="Y491" s="181"/>
    </row>
    <row r="492" ht="138.0" customHeight="1">
      <c r="Y492" s="181"/>
    </row>
    <row r="493" ht="138.0" customHeight="1">
      <c r="Y493" s="181"/>
    </row>
    <row r="494" ht="138.0" customHeight="1">
      <c r="Y494" s="181"/>
    </row>
    <row r="495" ht="138.0" customHeight="1">
      <c r="Y495" s="181"/>
    </row>
    <row r="496" ht="138.0" customHeight="1">
      <c r="Y496" s="181"/>
    </row>
    <row r="497" ht="138.0" customHeight="1">
      <c r="Y497" s="181"/>
    </row>
    <row r="498" ht="138.0" customHeight="1">
      <c r="Y498" s="181"/>
    </row>
    <row r="499" ht="138.0" customHeight="1">
      <c r="Y499" s="181"/>
    </row>
    <row r="500" ht="138.0" customHeight="1">
      <c r="Y500" s="181"/>
    </row>
    <row r="501" ht="138.0" customHeight="1">
      <c r="Y501" s="181"/>
    </row>
    <row r="502" ht="138.0" customHeight="1">
      <c r="Y502" s="181"/>
    </row>
    <row r="503" ht="138.0" customHeight="1">
      <c r="Y503" s="181"/>
    </row>
    <row r="504" ht="138.0" customHeight="1">
      <c r="Y504" s="181"/>
    </row>
    <row r="505" ht="138.0" customHeight="1">
      <c r="Y505" s="181"/>
    </row>
    <row r="506" ht="138.0" customHeight="1">
      <c r="Y506" s="181"/>
    </row>
    <row r="507" ht="138.0" customHeight="1">
      <c r="Y507" s="181"/>
    </row>
    <row r="508" ht="138.0" customHeight="1">
      <c r="Y508" s="181"/>
    </row>
    <row r="509" ht="138.0" customHeight="1">
      <c r="Y509" s="181"/>
    </row>
    <row r="510" ht="138.0" customHeight="1">
      <c r="Y510" s="181"/>
    </row>
    <row r="511" ht="138.0" customHeight="1">
      <c r="Y511" s="181"/>
    </row>
    <row r="512" ht="138.0" customHeight="1">
      <c r="Y512" s="181"/>
    </row>
    <row r="513" ht="138.0" customHeight="1">
      <c r="Y513" s="181"/>
    </row>
    <row r="514" ht="138.0" customHeight="1">
      <c r="Y514" s="181"/>
    </row>
    <row r="515" ht="138.0" customHeight="1">
      <c r="Y515" s="181"/>
    </row>
    <row r="516" ht="138.0" customHeight="1">
      <c r="Y516" s="181"/>
    </row>
    <row r="517" ht="138.0" customHeight="1">
      <c r="Y517" s="181"/>
    </row>
    <row r="518" ht="138.0" customHeight="1">
      <c r="Y518" s="181"/>
    </row>
    <row r="519" ht="138.0" customHeight="1">
      <c r="Y519" s="181"/>
    </row>
    <row r="520" ht="138.0" customHeight="1">
      <c r="Y520" s="181"/>
    </row>
    <row r="521" ht="138.0" customHeight="1">
      <c r="Y521" s="181"/>
    </row>
    <row r="522" ht="138.0" customHeight="1">
      <c r="Y522" s="181"/>
    </row>
    <row r="523" ht="138.0" customHeight="1">
      <c r="Y523" s="181"/>
    </row>
    <row r="524" ht="138.0" customHeight="1">
      <c r="Y524" s="181"/>
    </row>
    <row r="525" ht="138.0" customHeight="1">
      <c r="Y525" s="181"/>
    </row>
    <row r="526" ht="138.0" customHeight="1">
      <c r="Y526" s="181"/>
    </row>
    <row r="527" ht="138.0" customHeight="1">
      <c r="Y527" s="181"/>
    </row>
    <row r="528" ht="138.0" customHeight="1">
      <c r="Y528" s="181"/>
    </row>
    <row r="529" ht="138.0" customHeight="1">
      <c r="Y529" s="181"/>
    </row>
    <row r="530" ht="138.0" customHeight="1">
      <c r="Y530" s="181"/>
    </row>
    <row r="531" ht="138.0" customHeight="1">
      <c r="Y531" s="181"/>
    </row>
    <row r="532" ht="138.0" customHeight="1">
      <c r="Y532" s="181"/>
    </row>
    <row r="533" ht="138.0" customHeight="1">
      <c r="Y533" s="181"/>
    </row>
    <row r="534" ht="138.0" customHeight="1">
      <c r="Y534" s="181"/>
    </row>
    <row r="535" ht="138.0" customHeight="1">
      <c r="Y535" s="181"/>
    </row>
    <row r="536" ht="138.0" customHeight="1">
      <c r="Y536" s="181"/>
    </row>
    <row r="537" ht="138.0" customHeight="1">
      <c r="Y537" s="181"/>
    </row>
    <row r="538" ht="138.0" customHeight="1">
      <c r="Y538" s="181"/>
    </row>
    <row r="539" ht="138.0" customHeight="1">
      <c r="Y539" s="181"/>
    </row>
    <row r="540" ht="138.0" customHeight="1">
      <c r="Y540" s="181"/>
    </row>
    <row r="541" ht="138.0" customHeight="1">
      <c r="Y541" s="181"/>
    </row>
    <row r="542" ht="138.0" customHeight="1">
      <c r="Y542" s="181"/>
    </row>
    <row r="543" ht="138.0" customHeight="1">
      <c r="Y543" s="181"/>
    </row>
    <row r="544" ht="138.0" customHeight="1">
      <c r="Y544" s="181"/>
    </row>
    <row r="545" ht="138.0" customHeight="1">
      <c r="Y545" s="181"/>
    </row>
    <row r="546" ht="138.0" customHeight="1">
      <c r="Y546" s="181"/>
    </row>
    <row r="547" ht="138.0" customHeight="1">
      <c r="Y547" s="181"/>
    </row>
    <row r="548" ht="138.0" customHeight="1">
      <c r="Y548" s="181"/>
    </row>
    <row r="549" ht="138.0" customHeight="1">
      <c r="Y549" s="181"/>
    </row>
    <row r="550" ht="138.0" customHeight="1">
      <c r="Y550" s="181"/>
    </row>
    <row r="551" ht="138.0" customHeight="1">
      <c r="Y551" s="181"/>
    </row>
    <row r="552" ht="138.0" customHeight="1">
      <c r="Y552" s="181"/>
    </row>
    <row r="553" ht="138.0" customHeight="1">
      <c r="Y553" s="181"/>
    </row>
    <row r="554" ht="138.0" customHeight="1">
      <c r="Y554" s="181"/>
    </row>
    <row r="555" ht="138.0" customHeight="1">
      <c r="Y555" s="181"/>
    </row>
    <row r="556" ht="138.0" customHeight="1">
      <c r="Y556" s="181"/>
    </row>
    <row r="557" ht="138.0" customHeight="1">
      <c r="Y557" s="181"/>
    </row>
    <row r="558" ht="138.0" customHeight="1">
      <c r="Y558" s="181"/>
    </row>
    <row r="559" ht="138.0" customHeight="1">
      <c r="Y559" s="181"/>
    </row>
    <row r="560" ht="138.0" customHeight="1">
      <c r="Y560" s="181"/>
    </row>
    <row r="561" ht="138.0" customHeight="1">
      <c r="Y561" s="181"/>
    </row>
    <row r="562" ht="138.0" customHeight="1">
      <c r="Y562" s="181"/>
    </row>
    <row r="563" ht="138.0" customHeight="1">
      <c r="Y563" s="181"/>
    </row>
    <row r="564" ht="138.0" customHeight="1">
      <c r="Y564" s="181"/>
    </row>
    <row r="565" ht="138.0" customHeight="1">
      <c r="Y565" s="181"/>
    </row>
    <row r="566" ht="138.0" customHeight="1">
      <c r="Y566" s="181"/>
    </row>
    <row r="567" ht="138.0" customHeight="1">
      <c r="Y567" s="181"/>
    </row>
    <row r="568" ht="138.0" customHeight="1">
      <c r="Y568" s="181"/>
    </row>
    <row r="569" ht="138.0" customHeight="1">
      <c r="Y569" s="181"/>
    </row>
    <row r="570" ht="138.0" customHeight="1">
      <c r="Y570" s="181"/>
    </row>
    <row r="571" ht="138.0" customHeight="1">
      <c r="Y571" s="181"/>
    </row>
    <row r="572" ht="138.0" customHeight="1">
      <c r="Y572" s="181"/>
    </row>
    <row r="573" ht="138.0" customHeight="1">
      <c r="Y573" s="181"/>
    </row>
    <row r="574" ht="138.0" customHeight="1">
      <c r="Y574" s="181"/>
    </row>
    <row r="575" ht="138.0" customHeight="1">
      <c r="Y575" s="181"/>
    </row>
    <row r="576" ht="138.0" customHeight="1">
      <c r="Y576" s="181"/>
    </row>
    <row r="577" ht="138.0" customHeight="1">
      <c r="Y577" s="181"/>
    </row>
    <row r="578" ht="138.0" customHeight="1">
      <c r="Y578" s="181"/>
    </row>
    <row r="579" ht="138.0" customHeight="1">
      <c r="Y579" s="181"/>
    </row>
    <row r="580" ht="138.0" customHeight="1">
      <c r="Y580" s="181"/>
    </row>
    <row r="581" ht="138.0" customHeight="1">
      <c r="Y581" s="181"/>
    </row>
    <row r="582" ht="138.0" customHeight="1">
      <c r="Y582" s="181"/>
    </row>
    <row r="583" ht="138.0" customHeight="1">
      <c r="Y583" s="181"/>
    </row>
    <row r="584" ht="138.0" customHeight="1">
      <c r="Y584" s="181"/>
    </row>
    <row r="585" ht="138.0" customHeight="1">
      <c r="Y585" s="181"/>
    </row>
    <row r="586" ht="138.0" customHeight="1">
      <c r="Y586" s="181"/>
    </row>
    <row r="587" ht="138.0" customHeight="1">
      <c r="Y587" s="181"/>
    </row>
    <row r="588" ht="138.0" customHeight="1">
      <c r="Y588" s="181"/>
    </row>
    <row r="589" ht="138.0" customHeight="1">
      <c r="Y589" s="181"/>
    </row>
    <row r="590" ht="138.0" customHeight="1">
      <c r="Y590" s="181"/>
    </row>
    <row r="591" ht="138.0" customHeight="1">
      <c r="Y591" s="181"/>
    </row>
    <row r="592" ht="138.0" customHeight="1">
      <c r="Y592" s="181"/>
    </row>
    <row r="593" ht="138.0" customHeight="1">
      <c r="Y593" s="181"/>
    </row>
    <row r="594" ht="138.0" customHeight="1">
      <c r="Y594" s="181"/>
    </row>
    <row r="595" ht="138.0" customHeight="1">
      <c r="Y595" s="181"/>
    </row>
    <row r="596" ht="138.0" customHeight="1">
      <c r="Y596" s="181"/>
    </row>
    <row r="597" ht="138.0" customHeight="1">
      <c r="Y597" s="181"/>
    </row>
    <row r="598" ht="138.0" customHeight="1">
      <c r="Y598" s="181"/>
    </row>
    <row r="599" ht="138.0" customHeight="1">
      <c r="Y599" s="181"/>
    </row>
    <row r="600" ht="138.0" customHeight="1">
      <c r="Y600" s="181"/>
    </row>
    <row r="601" ht="138.0" customHeight="1">
      <c r="Y601" s="181"/>
    </row>
    <row r="602" ht="138.0" customHeight="1">
      <c r="Y602" s="181"/>
    </row>
    <row r="603" ht="138.0" customHeight="1">
      <c r="Y603" s="181"/>
    </row>
    <row r="604" ht="138.0" customHeight="1">
      <c r="Y604" s="181"/>
    </row>
    <row r="605" ht="138.0" customHeight="1">
      <c r="Y605" s="181"/>
    </row>
    <row r="606" ht="138.0" customHeight="1">
      <c r="Y606" s="181"/>
    </row>
    <row r="607" ht="138.0" customHeight="1">
      <c r="Y607" s="181"/>
    </row>
    <row r="608" ht="138.0" customHeight="1">
      <c r="Y608" s="181"/>
    </row>
    <row r="609" ht="138.0" customHeight="1">
      <c r="Y609" s="181"/>
    </row>
    <row r="610" ht="138.0" customHeight="1">
      <c r="Y610" s="181"/>
    </row>
    <row r="611" ht="138.0" customHeight="1">
      <c r="Y611" s="181"/>
    </row>
    <row r="612" ht="138.0" customHeight="1">
      <c r="Y612" s="181"/>
    </row>
    <row r="613" ht="138.0" customHeight="1">
      <c r="Y613" s="181"/>
    </row>
    <row r="614" ht="138.0" customHeight="1">
      <c r="Y614" s="181"/>
    </row>
    <row r="615" ht="138.0" customHeight="1">
      <c r="Y615" s="181"/>
    </row>
    <row r="616" ht="138.0" customHeight="1">
      <c r="Y616" s="181"/>
    </row>
    <row r="617" ht="138.0" customHeight="1">
      <c r="Y617" s="181"/>
    </row>
    <row r="618" ht="138.0" customHeight="1">
      <c r="Y618" s="181"/>
    </row>
    <row r="619" ht="138.0" customHeight="1">
      <c r="Y619" s="181"/>
    </row>
    <row r="620" ht="138.0" customHeight="1">
      <c r="Y620" s="181"/>
    </row>
    <row r="621" ht="138.0" customHeight="1">
      <c r="Y621" s="181"/>
    </row>
    <row r="622" ht="138.0" customHeight="1">
      <c r="Y622" s="181"/>
    </row>
    <row r="623" ht="138.0" customHeight="1">
      <c r="Y623" s="181"/>
    </row>
    <row r="624" ht="138.0" customHeight="1">
      <c r="Y624" s="181"/>
    </row>
    <row r="625" ht="138.0" customHeight="1">
      <c r="Y625" s="181"/>
    </row>
    <row r="626" ht="138.0" customHeight="1">
      <c r="Y626" s="181"/>
    </row>
    <row r="627" ht="138.0" customHeight="1">
      <c r="Y627" s="181"/>
    </row>
    <row r="628" ht="138.0" customHeight="1">
      <c r="Y628" s="181"/>
    </row>
    <row r="629" ht="138.0" customHeight="1">
      <c r="Y629" s="181"/>
    </row>
    <row r="630" ht="138.0" customHeight="1">
      <c r="Y630" s="181"/>
    </row>
    <row r="631" ht="138.0" customHeight="1">
      <c r="Y631" s="181"/>
    </row>
    <row r="632" ht="138.0" customHeight="1">
      <c r="Y632" s="181"/>
    </row>
    <row r="633" ht="138.0" customHeight="1">
      <c r="Y633" s="181"/>
    </row>
    <row r="634" ht="138.0" customHeight="1">
      <c r="Y634" s="181"/>
    </row>
    <row r="635" ht="138.0" customHeight="1">
      <c r="Y635" s="181"/>
    </row>
    <row r="636" ht="138.0" customHeight="1">
      <c r="Y636" s="181"/>
    </row>
    <row r="637" ht="138.0" customHeight="1">
      <c r="Y637" s="181"/>
    </row>
    <row r="638" ht="138.0" customHeight="1">
      <c r="Y638" s="181"/>
    </row>
    <row r="639" ht="138.0" customHeight="1">
      <c r="Y639" s="181"/>
    </row>
    <row r="640" ht="138.0" customHeight="1">
      <c r="Y640" s="181"/>
    </row>
    <row r="641" ht="138.0" customHeight="1">
      <c r="Y641" s="181"/>
    </row>
    <row r="642" ht="138.0" customHeight="1">
      <c r="Y642" s="181"/>
    </row>
    <row r="643" ht="138.0" customHeight="1">
      <c r="Y643" s="181"/>
    </row>
    <row r="644" ht="138.0" customHeight="1">
      <c r="Y644" s="181"/>
    </row>
    <row r="645" ht="138.0" customHeight="1">
      <c r="Y645" s="181"/>
    </row>
    <row r="646" ht="138.0" customHeight="1">
      <c r="Y646" s="181"/>
    </row>
    <row r="647" ht="138.0" customHeight="1">
      <c r="Y647" s="181"/>
    </row>
    <row r="648" ht="138.0" customHeight="1">
      <c r="Y648" s="181"/>
    </row>
    <row r="649" ht="138.0" customHeight="1">
      <c r="Y649" s="181"/>
    </row>
    <row r="650" ht="138.0" customHeight="1">
      <c r="Y650" s="181"/>
    </row>
    <row r="651" ht="138.0" customHeight="1">
      <c r="Y651" s="181"/>
    </row>
    <row r="652" ht="138.0" customHeight="1">
      <c r="Y652" s="181"/>
    </row>
    <row r="653" ht="138.0" customHeight="1">
      <c r="Y653" s="181"/>
    </row>
    <row r="654" ht="138.0" customHeight="1">
      <c r="Y654" s="181"/>
    </row>
    <row r="655" ht="138.0" customHeight="1">
      <c r="Y655" s="181"/>
    </row>
    <row r="656" ht="138.0" customHeight="1">
      <c r="Y656" s="181"/>
    </row>
    <row r="657" ht="138.0" customHeight="1">
      <c r="Y657" s="181"/>
    </row>
    <row r="658" ht="138.0" customHeight="1">
      <c r="Y658" s="181"/>
    </row>
    <row r="659" ht="138.0" customHeight="1">
      <c r="Y659" s="181"/>
    </row>
    <row r="660" ht="138.0" customHeight="1">
      <c r="Y660" s="181"/>
    </row>
    <row r="661" ht="138.0" customHeight="1">
      <c r="Y661" s="181"/>
    </row>
    <row r="662" ht="138.0" customHeight="1">
      <c r="Y662" s="181"/>
    </row>
    <row r="663" ht="138.0" customHeight="1">
      <c r="Y663" s="181"/>
    </row>
    <row r="664" ht="138.0" customHeight="1">
      <c r="Y664" s="181"/>
    </row>
    <row r="665" ht="138.0" customHeight="1">
      <c r="Y665" s="181"/>
    </row>
    <row r="666" ht="138.0" customHeight="1">
      <c r="Y666" s="181"/>
    </row>
    <row r="667" ht="138.0" customHeight="1">
      <c r="Y667" s="181"/>
    </row>
    <row r="668" ht="138.0" customHeight="1">
      <c r="Y668" s="181"/>
    </row>
    <row r="669" ht="138.0" customHeight="1">
      <c r="Y669" s="181"/>
    </row>
    <row r="670" ht="138.0" customHeight="1">
      <c r="Y670" s="181"/>
    </row>
    <row r="671" ht="138.0" customHeight="1">
      <c r="Y671" s="181"/>
    </row>
    <row r="672" ht="138.0" customHeight="1">
      <c r="Y672" s="181"/>
    </row>
    <row r="673" ht="138.0" customHeight="1">
      <c r="Y673" s="181"/>
    </row>
    <row r="674" ht="138.0" customHeight="1">
      <c r="Y674" s="181"/>
    </row>
    <row r="675" ht="138.0" customHeight="1">
      <c r="Y675" s="181"/>
    </row>
    <row r="676" ht="138.0" customHeight="1">
      <c r="Y676" s="181"/>
    </row>
    <row r="677" ht="138.0" customHeight="1">
      <c r="Y677" s="181"/>
    </row>
    <row r="678" ht="138.0" customHeight="1">
      <c r="Y678" s="181"/>
    </row>
    <row r="679" ht="138.0" customHeight="1">
      <c r="Y679" s="181"/>
    </row>
    <row r="680" ht="138.0" customHeight="1">
      <c r="Y680" s="181"/>
    </row>
    <row r="681" ht="138.0" customHeight="1">
      <c r="Y681" s="181"/>
    </row>
    <row r="682" ht="138.0" customHeight="1">
      <c r="Y682" s="181"/>
    </row>
    <row r="683" ht="138.0" customHeight="1">
      <c r="Y683" s="181"/>
    </row>
    <row r="684" ht="138.0" customHeight="1">
      <c r="Y684" s="181"/>
    </row>
    <row r="685" ht="138.0" customHeight="1">
      <c r="Y685" s="181"/>
    </row>
    <row r="686" ht="138.0" customHeight="1">
      <c r="Y686" s="181"/>
    </row>
    <row r="687" ht="138.0" customHeight="1">
      <c r="Y687" s="181"/>
    </row>
    <row r="688" ht="138.0" customHeight="1">
      <c r="Y688" s="181"/>
    </row>
    <row r="689" ht="138.0" customHeight="1">
      <c r="Y689" s="181"/>
    </row>
    <row r="690" ht="138.0" customHeight="1">
      <c r="Y690" s="181"/>
    </row>
    <row r="691" ht="138.0" customHeight="1">
      <c r="Y691" s="181"/>
    </row>
    <row r="692" ht="138.0" customHeight="1">
      <c r="Y692" s="181"/>
    </row>
    <row r="693" ht="138.0" customHeight="1">
      <c r="Y693" s="181"/>
    </row>
    <row r="694" ht="138.0" customHeight="1">
      <c r="Y694" s="181"/>
    </row>
    <row r="695" ht="138.0" customHeight="1">
      <c r="Y695" s="181"/>
    </row>
    <row r="696" ht="138.0" customHeight="1">
      <c r="Y696" s="181"/>
    </row>
    <row r="697" ht="138.0" customHeight="1">
      <c r="Y697" s="181"/>
    </row>
    <row r="698" ht="138.0" customHeight="1">
      <c r="Y698" s="181"/>
    </row>
    <row r="699" ht="138.0" customHeight="1">
      <c r="Y699" s="181"/>
    </row>
    <row r="700" ht="138.0" customHeight="1">
      <c r="Y700" s="181"/>
    </row>
    <row r="701" ht="138.0" customHeight="1">
      <c r="Y701" s="181"/>
    </row>
    <row r="702" ht="138.0" customHeight="1">
      <c r="Y702" s="181"/>
    </row>
    <row r="703" ht="138.0" customHeight="1">
      <c r="Y703" s="181"/>
    </row>
    <row r="704" ht="138.0" customHeight="1">
      <c r="Y704" s="181"/>
    </row>
    <row r="705" ht="138.0" customHeight="1">
      <c r="Y705" s="181"/>
    </row>
    <row r="706" ht="138.0" customHeight="1">
      <c r="Y706" s="181"/>
    </row>
    <row r="707" ht="138.0" customHeight="1">
      <c r="Y707" s="181"/>
    </row>
    <row r="708" ht="138.0" customHeight="1">
      <c r="Y708" s="181"/>
    </row>
    <row r="709" ht="138.0" customHeight="1">
      <c r="Y709" s="181"/>
    </row>
    <row r="710" ht="138.0" customHeight="1">
      <c r="Y710" s="181"/>
    </row>
    <row r="711" ht="138.0" customHeight="1">
      <c r="Y711" s="181"/>
    </row>
    <row r="712" ht="138.0" customHeight="1">
      <c r="Y712" s="181"/>
    </row>
    <row r="713" ht="138.0" customHeight="1">
      <c r="Y713" s="181"/>
    </row>
    <row r="714" ht="138.0" customHeight="1">
      <c r="Y714" s="181"/>
    </row>
    <row r="715" ht="138.0" customHeight="1">
      <c r="Y715" s="181"/>
    </row>
    <row r="716" ht="138.0" customHeight="1">
      <c r="Y716" s="181"/>
    </row>
    <row r="717" ht="138.0" customHeight="1">
      <c r="Y717" s="181"/>
    </row>
    <row r="718" ht="138.0" customHeight="1">
      <c r="Y718" s="181"/>
    </row>
    <row r="719" ht="138.0" customHeight="1">
      <c r="Y719" s="181"/>
    </row>
    <row r="720" ht="138.0" customHeight="1">
      <c r="Y720" s="181"/>
    </row>
    <row r="721" ht="138.0" customHeight="1">
      <c r="Y721" s="181"/>
    </row>
    <row r="722" ht="138.0" customHeight="1">
      <c r="Y722" s="181"/>
    </row>
    <row r="723" ht="138.0" customHeight="1">
      <c r="Y723" s="181"/>
    </row>
    <row r="724" ht="138.0" customHeight="1">
      <c r="Y724" s="181"/>
    </row>
    <row r="725" ht="138.0" customHeight="1">
      <c r="Y725" s="181"/>
    </row>
    <row r="726" ht="138.0" customHeight="1">
      <c r="Y726" s="181"/>
    </row>
    <row r="727" ht="138.0" customHeight="1">
      <c r="Y727" s="181"/>
    </row>
    <row r="728" ht="138.0" customHeight="1">
      <c r="Y728" s="181"/>
    </row>
    <row r="729" ht="138.0" customHeight="1">
      <c r="Y729" s="181"/>
    </row>
    <row r="730" ht="138.0" customHeight="1">
      <c r="Y730" s="181"/>
    </row>
    <row r="731" ht="138.0" customHeight="1">
      <c r="Y731" s="181"/>
    </row>
    <row r="732" ht="138.0" customHeight="1">
      <c r="Y732" s="181"/>
    </row>
    <row r="733" ht="138.0" customHeight="1">
      <c r="Y733" s="181"/>
    </row>
    <row r="734" ht="138.0" customHeight="1">
      <c r="Y734" s="181"/>
    </row>
    <row r="735" ht="138.0" customHeight="1">
      <c r="Y735" s="181"/>
    </row>
    <row r="736" ht="138.0" customHeight="1">
      <c r="Y736" s="181"/>
    </row>
    <row r="737" ht="138.0" customHeight="1">
      <c r="Y737" s="181"/>
    </row>
    <row r="738" ht="138.0" customHeight="1">
      <c r="Y738" s="181"/>
    </row>
    <row r="739" ht="138.0" customHeight="1">
      <c r="Y739" s="181"/>
    </row>
    <row r="740" ht="138.0" customHeight="1">
      <c r="Y740" s="181"/>
    </row>
    <row r="741" ht="138.0" customHeight="1">
      <c r="Y741" s="181"/>
    </row>
    <row r="742" ht="138.0" customHeight="1">
      <c r="Y742" s="181"/>
    </row>
    <row r="743" ht="138.0" customHeight="1">
      <c r="Y743" s="181"/>
    </row>
    <row r="744" ht="138.0" customHeight="1">
      <c r="Y744" s="181"/>
    </row>
    <row r="745" ht="138.0" customHeight="1">
      <c r="Y745" s="181"/>
    </row>
    <row r="746" ht="138.0" customHeight="1">
      <c r="Y746" s="181"/>
    </row>
    <row r="747" ht="138.0" customHeight="1">
      <c r="Y747" s="181"/>
    </row>
    <row r="748" ht="138.0" customHeight="1">
      <c r="Y748" s="181"/>
    </row>
    <row r="749" ht="138.0" customHeight="1">
      <c r="Y749" s="181"/>
    </row>
    <row r="750" ht="138.0" customHeight="1">
      <c r="Y750" s="181"/>
    </row>
    <row r="751" ht="138.0" customHeight="1">
      <c r="Y751" s="181"/>
    </row>
    <row r="752" ht="138.0" customHeight="1">
      <c r="Y752" s="181"/>
    </row>
    <row r="753" ht="138.0" customHeight="1">
      <c r="Y753" s="181"/>
    </row>
    <row r="754" ht="138.0" customHeight="1">
      <c r="Y754" s="181"/>
    </row>
    <row r="755" ht="138.0" customHeight="1">
      <c r="Y755" s="181"/>
    </row>
    <row r="756" ht="138.0" customHeight="1">
      <c r="Y756" s="181"/>
    </row>
    <row r="757" ht="138.0" customHeight="1">
      <c r="Y757" s="181"/>
    </row>
    <row r="758" ht="138.0" customHeight="1">
      <c r="Y758" s="181"/>
    </row>
    <row r="759" ht="138.0" customHeight="1">
      <c r="Y759" s="181"/>
    </row>
    <row r="760" ht="138.0" customHeight="1">
      <c r="Y760" s="181"/>
    </row>
    <row r="761" ht="138.0" customHeight="1">
      <c r="Y761" s="181"/>
    </row>
    <row r="762" ht="138.0" customHeight="1">
      <c r="Y762" s="181"/>
    </row>
    <row r="763" ht="138.0" customHeight="1">
      <c r="Y763" s="181"/>
    </row>
    <row r="764" ht="138.0" customHeight="1">
      <c r="Y764" s="181"/>
    </row>
    <row r="765" ht="138.0" customHeight="1">
      <c r="Y765" s="181"/>
    </row>
    <row r="766" ht="138.0" customHeight="1">
      <c r="Y766" s="181"/>
    </row>
    <row r="767" ht="138.0" customHeight="1">
      <c r="Y767" s="181"/>
    </row>
    <row r="768" ht="138.0" customHeight="1">
      <c r="Y768" s="181"/>
    </row>
    <row r="769" ht="138.0" customHeight="1">
      <c r="Y769" s="181"/>
    </row>
    <row r="770" ht="138.0" customHeight="1">
      <c r="Y770" s="181"/>
    </row>
    <row r="771" ht="138.0" customHeight="1">
      <c r="Y771" s="181"/>
    </row>
    <row r="772" ht="138.0" customHeight="1">
      <c r="Y772" s="181"/>
    </row>
    <row r="773" ht="138.0" customHeight="1">
      <c r="Y773" s="181"/>
    </row>
    <row r="774" ht="138.0" customHeight="1">
      <c r="Y774" s="181"/>
    </row>
    <row r="775" ht="138.0" customHeight="1">
      <c r="Y775" s="181"/>
    </row>
    <row r="776" ht="138.0" customHeight="1">
      <c r="Y776" s="181"/>
    </row>
    <row r="777" ht="138.0" customHeight="1">
      <c r="Y777" s="181"/>
    </row>
    <row r="778" ht="138.0" customHeight="1">
      <c r="Y778" s="181"/>
    </row>
    <row r="779" ht="138.0" customHeight="1">
      <c r="Y779" s="181"/>
    </row>
    <row r="780" ht="138.0" customHeight="1">
      <c r="Y780" s="181"/>
    </row>
    <row r="781" ht="138.0" customHeight="1">
      <c r="Y781" s="181"/>
    </row>
    <row r="782" ht="138.0" customHeight="1">
      <c r="Y782" s="181"/>
    </row>
    <row r="783" ht="138.0" customHeight="1">
      <c r="Y783" s="181"/>
    </row>
    <row r="784" ht="138.0" customHeight="1">
      <c r="Y784" s="181"/>
    </row>
    <row r="785" ht="138.0" customHeight="1">
      <c r="Y785" s="181"/>
    </row>
    <row r="786" ht="138.0" customHeight="1">
      <c r="Y786" s="181"/>
    </row>
    <row r="787" ht="138.0" customHeight="1">
      <c r="Y787" s="181"/>
    </row>
    <row r="788" ht="138.0" customHeight="1">
      <c r="Y788" s="181"/>
    </row>
    <row r="789" ht="138.0" customHeight="1">
      <c r="Y789" s="181"/>
    </row>
    <row r="790" ht="138.0" customHeight="1">
      <c r="Y790" s="181"/>
    </row>
    <row r="791" ht="138.0" customHeight="1">
      <c r="Y791" s="181"/>
    </row>
    <row r="792" ht="138.0" customHeight="1">
      <c r="Y792" s="181"/>
    </row>
    <row r="793" ht="138.0" customHeight="1">
      <c r="Y793" s="181"/>
    </row>
    <row r="794" ht="138.0" customHeight="1">
      <c r="Y794" s="181"/>
    </row>
    <row r="795" ht="138.0" customHeight="1">
      <c r="Y795" s="181"/>
    </row>
    <row r="796" ht="138.0" customHeight="1">
      <c r="Y796" s="181"/>
    </row>
    <row r="797" ht="138.0" customHeight="1">
      <c r="Y797" s="181"/>
    </row>
    <row r="798" ht="138.0" customHeight="1">
      <c r="Y798" s="181"/>
    </row>
    <row r="799" ht="138.0" customHeight="1">
      <c r="Y799" s="181"/>
    </row>
    <row r="800" ht="138.0" customHeight="1">
      <c r="Y800" s="181"/>
    </row>
    <row r="801" ht="138.0" customHeight="1">
      <c r="Y801" s="181"/>
    </row>
    <row r="802" ht="138.0" customHeight="1">
      <c r="Y802" s="181"/>
    </row>
    <row r="803" ht="138.0" customHeight="1">
      <c r="Y803" s="181"/>
    </row>
    <row r="804" ht="138.0" customHeight="1">
      <c r="Y804" s="181"/>
    </row>
    <row r="805" ht="138.0" customHeight="1">
      <c r="Y805" s="181"/>
    </row>
    <row r="806" ht="138.0" customHeight="1">
      <c r="Y806" s="181"/>
    </row>
    <row r="807" ht="138.0" customHeight="1">
      <c r="Y807" s="181"/>
    </row>
    <row r="808" ht="138.0" customHeight="1">
      <c r="Y808" s="181"/>
    </row>
    <row r="809" ht="138.0" customHeight="1">
      <c r="Y809" s="181"/>
    </row>
    <row r="810" ht="138.0" customHeight="1">
      <c r="Y810" s="181"/>
    </row>
    <row r="811" ht="138.0" customHeight="1">
      <c r="Y811" s="181"/>
    </row>
    <row r="812" ht="138.0" customHeight="1">
      <c r="Y812" s="181"/>
    </row>
    <row r="813" ht="138.0" customHeight="1">
      <c r="Y813" s="181"/>
    </row>
    <row r="814" ht="138.0" customHeight="1">
      <c r="Y814" s="181"/>
    </row>
    <row r="815" ht="138.0" customHeight="1">
      <c r="Y815" s="181"/>
    </row>
    <row r="816" ht="138.0" customHeight="1">
      <c r="Y816" s="181"/>
    </row>
    <row r="817" ht="138.0" customHeight="1">
      <c r="Y817" s="181"/>
    </row>
    <row r="818" ht="138.0" customHeight="1">
      <c r="Y818" s="181"/>
    </row>
    <row r="819" ht="138.0" customHeight="1">
      <c r="Y819" s="181"/>
    </row>
    <row r="820" ht="138.0" customHeight="1">
      <c r="Y820" s="181"/>
    </row>
    <row r="821" ht="138.0" customHeight="1">
      <c r="Y821" s="181"/>
    </row>
    <row r="822" ht="138.0" customHeight="1">
      <c r="Y822" s="181"/>
    </row>
    <row r="823" ht="138.0" customHeight="1">
      <c r="Y823" s="181"/>
    </row>
    <row r="824" ht="138.0" customHeight="1">
      <c r="Y824" s="181"/>
    </row>
    <row r="825" ht="138.0" customHeight="1">
      <c r="Y825" s="181"/>
    </row>
    <row r="826" ht="138.0" customHeight="1">
      <c r="Y826" s="181"/>
    </row>
    <row r="827" ht="138.0" customHeight="1">
      <c r="Y827" s="181"/>
    </row>
    <row r="828" ht="138.0" customHeight="1">
      <c r="Y828" s="181"/>
    </row>
    <row r="829" ht="138.0" customHeight="1">
      <c r="Y829" s="181"/>
    </row>
    <row r="830" ht="138.0" customHeight="1">
      <c r="Y830" s="181"/>
    </row>
    <row r="831" ht="138.0" customHeight="1">
      <c r="Y831" s="181"/>
    </row>
    <row r="832" ht="138.0" customHeight="1">
      <c r="Y832" s="181"/>
    </row>
    <row r="833" ht="138.0" customHeight="1">
      <c r="Y833" s="181"/>
    </row>
    <row r="834" ht="138.0" customHeight="1">
      <c r="Y834" s="181"/>
    </row>
    <row r="835" ht="138.0" customHeight="1">
      <c r="Y835" s="181"/>
    </row>
    <row r="836" ht="138.0" customHeight="1">
      <c r="Y836" s="181"/>
    </row>
    <row r="837" ht="138.0" customHeight="1">
      <c r="Y837" s="181"/>
    </row>
    <row r="838" ht="138.0" customHeight="1">
      <c r="Y838" s="181"/>
    </row>
    <row r="839" ht="138.0" customHeight="1">
      <c r="Y839" s="181"/>
    </row>
    <row r="840" ht="138.0" customHeight="1">
      <c r="Y840" s="181"/>
    </row>
    <row r="841" ht="138.0" customHeight="1">
      <c r="Y841" s="181"/>
    </row>
    <row r="842" ht="138.0" customHeight="1">
      <c r="Y842" s="181"/>
    </row>
    <row r="843" ht="138.0" customHeight="1">
      <c r="Y843" s="181"/>
    </row>
    <row r="844" ht="138.0" customHeight="1">
      <c r="Y844" s="181"/>
    </row>
    <row r="845" ht="138.0" customHeight="1">
      <c r="Y845" s="181"/>
    </row>
    <row r="846" ht="138.0" customHeight="1">
      <c r="Y846" s="181"/>
    </row>
    <row r="847" ht="138.0" customHeight="1">
      <c r="Y847" s="181"/>
    </row>
    <row r="848" ht="138.0" customHeight="1">
      <c r="Y848" s="181"/>
    </row>
    <row r="849" ht="138.0" customHeight="1">
      <c r="Y849" s="181"/>
    </row>
    <row r="850" ht="138.0" customHeight="1">
      <c r="Y850" s="181"/>
    </row>
    <row r="851" ht="138.0" customHeight="1">
      <c r="Y851" s="181"/>
    </row>
    <row r="852" ht="138.0" customHeight="1">
      <c r="Y852" s="181"/>
    </row>
    <row r="853" ht="138.0" customHeight="1">
      <c r="Y853" s="181"/>
    </row>
    <row r="854" ht="138.0" customHeight="1">
      <c r="Y854" s="181"/>
    </row>
    <row r="855" ht="138.0" customHeight="1">
      <c r="Y855" s="181"/>
    </row>
    <row r="856" ht="138.0" customHeight="1">
      <c r="Y856" s="181"/>
    </row>
    <row r="857" ht="138.0" customHeight="1">
      <c r="Y857" s="181"/>
    </row>
    <row r="858" ht="138.0" customHeight="1">
      <c r="Y858" s="181"/>
    </row>
    <row r="859" ht="138.0" customHeight="1">
      <c r="Y859" s="181"/>
    </row>
    <row r="860" ht="138.0" customHeight="1">
      <c r="Y860" s="181"/>
    </row>
    <row r="861" ht="138.0" customHeight="1">
      <c r="Y861" s="181"/>
    </row>
    <row r="862" ht="138.0" customHeight="1">
      <c r="Y862" s="181"/>
    </row>
    <row r="863" ht="138.0" customHeight="1">
      <c r="Y863" s="181"/>
    </row>
    <row r="864" ht="138.0" customHeight="1">
      <c r="Y864" s="181"/>
    </row>
    <row r="865" ht="138.0" customHeight="1">
      <c r="Y865" s="181"/>
    </row>
    <row r="866" ht="138.0" customHeight="1">
      <c r="Y866" s="181"/>
    </row>
    <row r="867" ht="138.0" customHeight="1">
      <c r="Y867" s="181"/>
    </row>
    <row r="868" ht="138.0" customHeight="1">
      <c r="Y868" s="181"/>
    </row>
    <row r="869" ht="138.0" customHeight="1">
      <c r="Y869" s="181"/>
    </row>
    <row r="870" ht="138.0" customHeight="1">
      <c r="Y870" s="181"/>
    </row>
    <row r="871" ht="138.0" customHeight="1">
      <c r="Y871" s="181"/>
    </row>
    <row r="872" ht="138.0" customHeight="1">
      <c r="Y872" s="181"/>
    </row>
    <row r="873" ht="138.0" customHeight="1">
      <c r="Y873" s="181"/>
    </row>
    <row r="874" ht="138.0" customHeight="1">
      <c r="Y874" s="181"/>
    </row>
    <row r="875" ht="138.0" customHeight="1">
      <c r="Y875" s="181"/>
    </row>
    <row r="876" ht="138.0" customHeight="1">
      <c r="Y876" s="181"/>
    </row>
    <row r="877" ht="138.0" customHeight="1">
      <c r="Y877" s="181"/>
    </row>
    <row r="878" ht="138.0" customHeight="1">
      <c r="Y878" s="181"/>
    </row>
    <row r="879" ht="138.0" customHeight="1">
      <c r="Y879" s="181"/>
    </row>
    <row r="880" ht="138.0" customHeight="1">
      <c r="Y880" s="181"/>
    </row>
    <row r="881" ht="138.0" customHeight="1">
      <c r="Y881" s="181"/>
    </row>
    <row r="882" ht="138.0" customHeight="1">
      <c r="Y882" s="181"/>
    </row>
    <row r="883" ht="138.0" customHeight="1">
      <c r="Y883" s="181"/>
    </row>
    <row r="884" ht="138.0" customHeight="1">
      <c r="Y884" s="181"/>
    </row>
    <row r="885" ht="138.0" customHeight="1">
      <c r="Y885" s="181"/>
    </row>
    <row r="886" ht="138.0" customHeight="1">
      <c r="Y886" s="181"/>
    </row>
    <row r="887" ht="138.0" customHeight="1">
      <c r="Y887" s="181"/>
    </row>
    <row r="888" ht="138.0" customHeight="1">
      <c r="Y888" s="181"/>
    </row>
    <row r="889" ht="138.0" customHeight="1">
      <c r="Y889" s="181"/>
    </row>
    <row r="890" ht="138.0" customHeight="1">
      <c r="Y890" s="181"/>
    </row>
    <row r="891" ht="138.0" customHeight="1">
      <c r="Y891" s="181"/>
    </row>
    <row r="892" ht="138.0" customHeight="1">
      <c r="Y892" s="181"/>
    </row>
    <row r="893" ht="138.0" customHeight="1">
      <c r="Y893" s="181"/>
    </row>
    <row r="894" ht="138.0" customHeight="1">
      <c r="Y894" s="181"/>
    </row>
    <row r="895" ht="138.0" customHeight="1">
      <c r="Y895" s="181"/>
    </row>
    <row r="896" ht="138.0" customHeight="1">
      <c r="Y896" s="181"/>
    </row>
    <row r="897" ht="138.0" customHeight="1">
      <c r="Y897" s="181"/>
    </row>
    <row r="898" ht="138.0" customHeight="1">
      <c r="Y898" s="181"/>
    </row>
    <row r="899" ht="138.0" customHeight="1">
      <c r="Y899" s="181"/>
    </row>
    <row r="900" ht="138.0" customHeight="1">
      <c r="Y900" s="181"/>
    </row>
    <row r="901" ht="138.0" customHeight="1">
      <c r="Y901" s="181"/>
    </row>
    <row r="902" ht="138.0" customHeight="1">
      <c r="Y902" s="181"/>
    </row>
    <row r="903" ht="138.0" customHeight="1">
      <c r="Y903" s="181"/>
    </row>
  </sheetData>
  <dataValidations>
    <dataValidation type="list" allowBlank="1" sqref="Y2:Y71 AC2:AC71">
      <formula1>"1,2,3,4,5"</formula1>
    </dataValidation>
  </dataValidations>
  <drawing r:id="rId2"/>
  <legacyDrawing r:id="rId3"/>
  <tableParts count="4">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6.43"/>
    <col customWidth="1" hidden="1" min="3" max="7" width="16.43"/>
    <col customWidth="1" min="8" max="16" width="16.43"/>
    <col customWidth="1" hidden="1" min="17" max="22" width="16.43"/>
    <col customWidth="1" min="23" max="23" width="16.43"/>
    <col customWidth="1" hidden="1" min="24" max="26" width="16.43"/>
    <col customWidth="1" min="27" max="32" width="16.43"/>
  </cols>
  <sheetData>
    <row r="1">
      <c r="A1" s="8" t="s">
        <v>2996</v>
      </c>
      <c r="B1" s="4" t="s">
        <v>1</v>
      </c>
      <c r="C1" s="4" t="s">
        <v>2</v>
      </c>
      <c r="D1" s="9" t="s">
        <v>3</v>
      </c>
      <c r="E1" s="10" t="s">
        <v>4</v>
      </c>
      <c r="F1" s="10" t="s">
        <v>5</v>
      </c>
      <c r="G1" s="1" t="s">
        <v>6</v>
      </c>
      <c r="H1" s="1" t="s">
        <v>7</v>
      </c>
      <c r="I1" s="1" t="s">
        <v>8</v>
      </c>
      <c r="J1" s="1" t="s">
        <v>9</v>
      </c>
      <c r="K1" s="1" t="s">
        <v>10</v>
      </c>
      <c r="L1" s="1" t="s">
        <v>11</v>
      </c>
      <c r="M1" s="1" t="s">
        <v>12</v>
      </c>
      <c r="N1" s="1" t="s">
        <v>13</v>
      </c>
      <c r="O1" s="1" t="s">
        <v>14</v>
      </c>
      <c r="P1" s="1" t="s">
        <v>15</v>
      </c>
      <c r="Q1" s="11"/>
      <c r="R1" s="11"/>
      <c r="S1" s="4" t="s">
        <v>18</v>
      </c>
      <c r="T1" s="5" t="s">
        <v>19</v>
      </c>
      <c r="U1" s="5" t="s">
        <v>20</v>
      </c>
      <c r="V1" s="5" t="s">
        <v>21</v>
      </c>
      <c r="W1" s="6" t="s">
        <v>24</v>
      </c>
      <c r="X1" s="5" t="s">
        <v>23</v>
      </c>
      <c r="Y1" s="5" t="s">
        <v>29</v>
      </c>
      <c r="Z1" s="5" t="s">
        <v>25</v>
      </c>
      <c r="AA1" s="6" t="s">
        <v>2997</v>
      </c>
      <c r="AB1" s="5" t="s">
        <v>23</v>
      </c>
      <c r="AC1" s="5" t="s">
        <v>30</v>
      </c>
      <c r="AD1" s="5" t="s">
        <v>27</v>
      </c>
      <c r="AE1" s="12"/>
      <c r="AF1" s="12"/>
    </row>
    <row r="2" ht="138.0" customHeight="1">
      <c r="A2" s="244" t="s">
        <v>1666</v>
      </c>
      <c r="B2" s="245" t="s">
        <v>1667</v>
      </c>
      <c r="C2" s="245" t="s">
        <v>1668</v>
      </c>
      <c r="D2" s="246" t="s">
        <v>120</v>
      </c>
      <c r="E2" s="247">
        <v>41387.166666666664</v>
      </c>
      <c r="F2" s="247">
        <v>42564.763194444444</v>
      </c>
      <c r="G2" s="248" t="s">
        <v>35</v>
      </c>
      <c r="H2" s="248" t="s">
        <v>1669</v>
      </c>
      <c r="I2" s="248" t="s">
        <v>1670</v>
      </c>
      <c r="J2" s="248" t="s">
        <v>1671</v>
      </c>
      <c r="K2" s="248" t="s">
        <v>1672</v>
      </c>
      <c r="L2" s="249" t="s">
        <v>1673</v>
      </c>
      <c r="M2" s="248" t="s">
        <v>1674</v>
      </c>
      <c r="N2" s="248" t="s">
        <v>1675</v>
      </c>
      <c r="O2" s="248" t="s">
        <v>1676</v>
      </c>
      <c r="P2" s="248" t="s">
        <v>1677</v>
      </c>
      <c r="Q2" s="33"/>
      <c r="R2" s="33"/>
      <c r="S2" s="250" t="s">
        <v>47</v>
      </c>
      <c r="T2" s="251" t="str">
        <f t="shared" ref="T2:T3" si="1">IFS(#REF!=#REF!,"Same Decision", TRUE, "Diff. Decisions")</f>
        <v>#REF!</v>
      </c>
      <c r="U2" s="339" t="str">
        <f t="shared" ref="U2:U3" si="2">IFS(X2=AB2,"Same Rationale", TRUE, "Different Rationale")</f>
        <v>Same Rationale</v>
      </c>
      <c r="V2" s="251" t="s">
        <v>50</v>
      </c>
      <c r="W2" s="25">
        <v>1.0</v>
      </c>
      <c r="X2" s="245"/>
      <c r="Z2" s="251"/>
      <c r="AA2" s="25">
        <v>3.0</v>
      </c>
      <c r="AB2" s="253"/>
      <c r="AC2" s="253"/>
      <c r="AD2" s="340"/>
      <c r="AE2" s="341" t="str">
        <f t="shared" ref="AE2:AE3" si="3">HYPERLINK("https://docs.google.com/document/d/1irupaMaqNofvPKuZ5tOdJEK468Js5DCkevhMNBv_Ixo/edit#","Sarah's Review Doc.")</f>
        <v>Sarah's Review Doc.</v>
      </c>
      <c r="AF2" s="342" t="s">
        <v>51</v>
      </c>
    </row>
    <row r="3" ht="138.0" customHeight="1">
      <c r="A3" s="182" t="s">
        <v>665</v>
      </c>
      <c r="B3" s="183" t="s">
        <v>666</v>
      </c>
      <c r="C3" s="183" t="s">
        <v>527</v>
      </c>
      <c r="D3" s="184" t="s">
        <v>528</v>
      </c>
      <c r="E3" s="183" t="s">
        <v>62</v>
      </c>
      <c r="F3" s="185">
        <v>41617.493055555555</v>
      </c>
      <c r="G3" s="186" t="s">
        <v>59</v>
      </c>
      <c r="H3" s="186" t="s">
        <v>667</v>
      </c>
      <c r="I3" s="186" t="s">
        <v>62</v>
      </c>
      <c r="J3" s="186" t="s">
        <v>62</v>
      </c>
      <c r="K3" s="186" t="s">
        <v>668</v>
      </c>
      <c r="L3" s="187" t="s">
        <v>669</v>
      </c>
      <c r="M3" s="186" t="s">
        <v>62</v>
      </c>
      <c r="N3" s="186" t="s">
        <v>62</v>
      </c>
      <c r="O3" s="186" t="s">
        <v>670</v>
      </c>
      <c r="P3" s="186" t="s">
        <v>671</v>
      </c>
      <c r="Q3" s="188"/>
      <c r="R3" s="188"/>
      <c r="S3" s="189" t="s">
        <v>47</v>
      </c>
      <c r="T3" s="190" t="str">
        <f t="shared" si="1"/>
        <v>#REF!</v>
      </c>
      <c r="U3" s="190" t="str">
        <f t="shared" si="2"/>
        <v>Same Rationale</v>
      </c>
      <c r="V3" s="190" t="s">
        <v>50</v>
      </c>
      <c r="W3" s="191">
        <v>1.0</v>
      </c>
      <c r="X3" s="194"/>
      <c r="Y3" s="285" t="s">
        <v>3028</v>
      </c>
      <c r="Z3" s="190"/>
      <c r="AA3" s="191">
        <v>3.0</v>
      </c>
      <c r="AB3" s="194"/>
      <c r="AC3" s="194"/>
      <c r="AD3" s="343" t="s">
        <v>672</v>
      </c>
      <c r="AE3" s="233" t="str">
        <f t="shared" si="3"/>
        <v>Sarah's Review Doc.</v>
      </c>
      <c r="AF3" s="234" t="s">
        <v>673</v>
      </c>
    </row>
    <row r="4" ht="138.0" customHeight="1">
      <c r="A4" s="244" t="s">
        <v>453</v>
      </c>
      <c r="B4" s="245" t="s">
        <v>454</v>
      </c>
      <c r="C4" s="245" t="s">
        <v>89</v>
      </c>
      <c r="D4" s="246" t="s">
        <v>90</v>
      </c>
      <c r="E4" s="247">
        <v>41561.166666666664</v>
      </c>
      <c r="F4" s="247">
        <v>42653.686111111114</v>
      </c>
      <c r="G4" s="248" t="s">
        <v>59</v>
      </c>
      <c r="H4" s="248" t="s">
        <v>455</v>
      </c>
      <c r="I4" s="248" t="s">
        <v>456</v>
      </c>
      <c r="J4" s="248" t="s">
        <v>62</v>
      </c>
      <c r="K4" s="248" t="s">
        <v>457</v>
      </c>
      <c r="L4" s="249" t="s">
        <v>458</v>
      </c>
      <c r="M4" s="248" t="s">
        <v>459</v>
      </c>
      <c r="N4" s="248" t="s">
        <v>37</v>
      </c>
      <c r="O4" s="248" t="s">
        <v>460</v>
      </c>
      <c r="P4" s="248" t="s">
        <v>461</v>
      </c>
      <c r="Q4" s="33"/>
      <c r="R4" s="33"/>
      <c r="S4" s="250" t="s">
        <v>47</v>
      </c>
      <c r="T4" s="251" t="s">
        <v>48</v>
      </c>
      <c r="U4" s="339" t="s">
        <v>49</v>
      </c>
      <c r="V4" s="251" t="s">
        <v>50</v>
      </c>
      <c r="W4" s="25">
        <v>1.0</v>
      </c>
      <c r="X4" s="33"/>
      <c r="Y4" s="344"/>
      <c r="Z4" s="251"/>
      <c r="AA4" s="25">
        <v>5.0</v>
      </c>
      <c r="AB4" s="345" t="s">
        <v>3103</v>
      </c>
      <c r="AC4" s="346"/>
      <c r="AD4" s="347" t="s">
        <v>462</v>
      </c>
      <c r="AE4" s="347"/>
      <c r="AF4" s="341"/>
    </row>
    <row r="5" ht="138.0" customHeight="1">
      <c r="A5" s="244" t="s">
        <v>1618</v>
      </c>
      <c r="B5" s="245" t="s">
        <v>1619</v>
      </c>
      <c r="C5" s="245" t="s">
        <v>1620</v>
      </c>
      <c r="D5" s="246" t="s">
        <v>201</v>
      </c>
      <c r="E5" s="247">
        <v>41987.208333333336</v>
      </c>
      <c r="F5" s="247">
        <v>42632.83263888889</v>
      </c>
      <c r="G5" s="248" t="s">
        <v>35</v>
      </c>
      <c r="H5" s="248" t="s">
        <v>1621</v>
      </c>
      <c r="I5" s="248" t="s">
        <v>1622</v>
      </c>
      <c r="J5" s="248" t="s">
        <v>62</v>
      </c>
      <c r="K5" s="248" t="s">
        <v>1623</v>
      </c>
      <c r="L5" s="249" t="s">
        <v>1624</v>
      </c>
      <c r="M5" s="248" t="s">
        <v>1625</v>
      </c>
      <c r="N5" s="248" t="s">
        <v>1052</v>
      </c>
      <c r="O5" s="248" t="s">
        <v>1626</v>
      </c>
      <c r="P5" s="248" t="s">
        <v>1627</v>
      </c>
      <c r="Q5" s="33"/>
      <c r="R5" s="33"/>
      <c r="S5" s="250" t="s">
        <v>47</v>
      </c>
      <c r="T5" s="251" t="str">
        <f t="shared" ref="T5:T11" si="4">IFS(#REF!=#REF!,"Same Decision", TRUE, "Diff. Decisions")</f>
        <v>#REF!</v>
      </c>
      <c r="U5" s="339" t="str">
        <f>IFS(X5=AB5,"Same Rationale", TRUE, "Different Rationale")</f>
        <v>Different Rationale</v>
      </c>
      <c r="V5" s="251" t="s">
        <v>50</v>
      </c>
      <c r="W5" s="25">
        <v>1.0</v>
      </c>
      <c r="X5" s="245" t="s">
        <v>99</v>
      </c>
      <c r="Z5" s="251"/>
      <c r="AA5" s="25">
        <v>4.0</v>
      </c>
      <c r="AB5" s="348" t="s">
        <v>3056</v>
      </c>
      <c r="AC5" s="349"/>
      <c r="AD5" s="254"/>
      <c r="AE5" s="347" t="str">
        <f>HYPERLINK("https://docs.google.com/document/d/1irupaMaqNofvPKuZ5tOdJEK468Js5DCkevhMNBv_Ixo/edit#","Sarah's Review Doc.")</f>
        <v>Sarah's Review Doc.</v>
      </c>
      <c r="AF5" s="350" t="s">
        <v>51</v>
      </c>
    </row>
    <row r="6" ht="138.0" customHeight="1">
      <c r="A6" s="244" t="s">
        <v>1013</v>
      </c>
      <c r="B6" s="245" t="s">
        <v>1014</v>
      </c>
      <c r="C6" s="245" t="s">
        <v>89</v>
      </c>
      <c r="D6" s="246" t="s">
        <v>90</v>
      </c>
      <c r="E6" s="247">
        <v>41691.208333333336</v>
      </c>
      <c r="F6" s="247">
        <v>42564.775</v>
      </c>
      <c r="G6" s="248" t="s">
        <v>35</v>
      </c>
      <c r="H6" s="248" t="s">
        <v>1015</v>
      </c>
      <c r="I6" s="248" t="s">
        <v>1016</v>
      </c>
      <c r="J6" s="248" t="s">
        <v>1017</v>
      </c>
      <c r="K6" s="248" t="s">
        <v>1018</v>
      </c>
      <c r="L6" s="249" t="s">
        <v>1019</v>
      </c>
      <c r="M6" s="248" t="s">
        <v>1020</v>
      </c>
      <c r="N6" s="249" t="s">
        <v>1021</v>
      </c>
      <c r="O6" s="249" t="s">
        <v>1022</v>
      </c>
      <c r="P6" s="249" t="s">
        <v>1023</v>
      </c>
      <c r="Q6" s="146"/>
      <c r="R6" s="146"/>
      <c r="S6" s="250" t="s">
        <v>47</v>
      </c>
      <c r="T6" s="251" t="str">
        <f t="shared" si="4"/>
        <v>#REF!</v>
      </c>
      <c r="U6" s="252" t="str">
        <f>IFS(X6=#REF!,"Same Rationale", TRUE, "Different Rationale")</f>
        <v>#REF!</v>
      </c>
      <c r="V6" s="251" t="s">
        <v>50</v>
      </c>
      <c r="W6" s="25">
        <v>2.0</v>
      </c>
      <c r="X6" s="253"/>
      <c r="Z6" s="251"/>
      <c r="AA6" s="25">
        <v>3.0</v>
      </c>
      <c r="AB6" s="257" t="s">
        <v>3104</v>
      </c>
      <c r="AC6" s="33"/>
      <c r="AE6" s="254"/>
      <c r="AF6" s="255" t="s">
        <v>51</v>
      </c>
    </row>
    <row r="7" ht="138.0" customHeight="1">
      <c r="A7" s="351" t="s">
        <v>211</v>
      </c>
      <c r="B7" s="352" t="s">
        <v>212</v>
      </c>
      <c r="C7" s="353" t="s">
        <v>213</v>
      </c>
      <c r="D7" s="354" t="s">
        <v>120</v>
      </c>
      <c r="E7" s="355">
        <v>41773.166666666664</v>
      </c>
      <c r="F7" s="355">
        <v>42797.7</v>
      </c>
      <c r="G7" s="356" t="s">
        <v>35</v>
      </c>
      <c r="H7" s="356" t="s">
        <v>214</v>
      </c>
      <c r="I7" s="356" t="s">
        <v>215</v>
      </c>
      <c r="J7" s="356" t="s">
        <v>62</v>
      </c>
      <c r="K7" s="356" t="s">
        <v>216</v>
      </c>
      <c r="L7" s="356" t="s">
        <v>217</v>
      </c>
      <c r="M7" s="356" t="s">
        <v>218</v>
      </c>
      <c r="N7" s="356" t="s">
        <v>219</v>
      </c>
      <c r="O7" s="356" t="s">
        <v>220</v>
      </c>
      <c r="P7" s="356" t="s">
        <v>221</v>
      </c>
      <c r="Q7" s="357" t="s">
        <v>222</v>
      </c>
      <c r="R7" s="357" t="s">
        <v>223</v>
      </c>
      <c r="S7" s="358" t="s">
        <v>47</v>
      </c>
      <c r="T7" s="351" t="str">
        <f t="shared" si="4"/>
        <v>#REF!</v>
      </c>
      <c r="U7" s="351" t="str">
        <f>IFS(#REF!=#REF!,"Same Rationale", TRUE, "Different Rationale")</f>
        <v>#REF!</v>
      </c>
      <c r="V7" s="351" t="s">
        <v>50</v>
      </c>
      <c r="W7" s="353" t="s">
        <v>51</v>
      </c>
      <c r="X7" s="352" t="s">
        <v>52</v>
      </c>
      <c r="Y7" s="359">
        <v>2.0</v>
      </c>
      <c r="Z7" s="351" t="s">
        <v>53</v>
      </c>
      <c r="AA7" s="353" t="s">
        <v>51</v>
      </c>
      <c r="AB7" s="360" t="s">
        <v>72</v>
      </c>
      <c r="AC7" s="25">
        <v>3.0</v>
      </c>
      <c r="AD7" s="254" t="str">
        <f>HYPERLINK("https://docs.google.com/document/d/1vgJGancMRWOC5fpG_XZKlmvZ036cG_5jw0TJteY-90E/edit","Brian's Review Sheet")</f>
        <v>Brian's Review Sheet</v>
      </c>
      <c r="AE7" s="254"/>
      <c r="AF7" s="361"/>
    </row>
    <row r="8" ht="138.0" customHeight="1">
      <c r="A8" s="244" t="s">
        <v>1448</v>
      </c>
      <c r="B8" s="245" t="s">
        <v>1449</v>
      </c>
      <c r="C8" s="245" t="s">
        <v>1450</v>
      </c>
      <c r="D8" s="246" t="s">
        <v>1451</v>
      </c>
      <c r="E8" s="247">
        <v>41843.166666666664</v>
      </c>
      <c r="F8" s="247">
        <v>42278.55</v>
      </c>
      <c r="G8" s="248" t="s">
        <v>35</v>
      </c>
      <c r="H8" s="248" t="s">
        <v>1452</v>
      </c>
      <c r="I8" s="248" t="s">
        <v>1453</v>
      </c>
      <c r="J8" s="248" t="s">
        <v>1052</v>
      </c>
      <c r="K8" s="248" t="s">
        <v>1454</v>
      </c>
      <c r="L8" s="249" t="s">
        <v>1455</v>
      </c>
      <c r="M8" s="248" t="s">
        <v>1456</v>
      </c>
      <c r="N8" s="248" t="s">
        <v>1457</v>
      </c>
      <c r="O8" s="248" t="s">
        <v>1458</v>
      </c>
      <c r="P8" s="248" t="s">
        <v>1459</v>
      </c>
      <c r="Q8" s="33"/>
      <c r="R8" s="33"/>
      <c r="S8" s="250" t="s">
        <v>47</v>
      </c>
      <c r="T8" s="251" t="str">
        <f t="shared" si="4"/>
        <v>#REF!</v>
      </c>
      <c r="U8" s="339" t="str">
        <f t="shared" ref="U8:U9" si="5">IFS(X8=AB8,"Same Rationale", TRUE, "Different Rationale")</f>
        <v>Same Rationale</v>
      </c>
      <c r="V8" s="251" t="s">
        <v>50</v>
      </c>
      <c r="W8" s="25">
        <v>1.0</v>
      </c>
      <c r="X8" s="253"/>
      <c r="Z8" s="251"/>
      <c r="AA8" s="25">
        <v>1.0</v>
      </c>
      <c r="AB8" s="253"/>
      <c r="AC8" s="253"/>
      <c r="AD8" s="254"/>
      <c r="AE8" s="347" t="str">
        <f>HYPERLINK("https://docs.google.com/document/d/1SqHqXiZifDxJF3Q_hn9AHVVB6UEww_OdQXmPiKTqn1I/edit","Protocol Discussion sheet")</f>
        <v>Protocol Discussion sheet</v>
      </c>
      <c r="AF8" s="350" t="s">
        <v>51</v>
      </c>
    </row>
    <row r="9" ht="138.0" customHeight="1">
      <c r="A9" s="244" t="s">
        <v>55</v>
      </c>
      <c r="B9" s="245" t="s">
        <v>56</v>
      </c>
      <c r="C9" s="245" t="s">
        <v>57</v>
      </c>
      <c r="D9" s="246" t="s">
        <v>58</v>
      </c>
      <c r="E9" s="247">
        <v>41929.166666666664</v>
      </c>
      <c r="F9" s="247">
        <v>43538.77847222222</v>
      </c>
      <c r="G9" s="248" t="s">
        <v>59</v>
      </c>
      <c r="H9" s="248" t="s">
        <v>60</v>
      </c>
      <c r="I9" s="248" t="s">
        <v>61</v>
      </c>
      <c r="J9" s="248" t="s">
        <v>62</v>
      </c>
      <c r="K9" s="248" t="s">
        <v>63</v>
      </c>
      <c r="L9" s="249" t="s">
        <v>64</v>
      </c>
      <c r="M9" s="248" t="s">
        <v>65</v>
      </c>
      <c r="N9" s="248" t="s">
        <v>66</v>
      </c>
      <c r="O9" s="248" t="s">
        <v>67</v>
      </c>
      <c r="P9" s="362" t="s">
        <v>3105</v>
      </c>
      <c r="Q9" s="33"/>
      <c r="R9" s="33"/>
      <c r="S9" s="250" t="s">
        <v>47</v>
      </c>
      <c r="T9" s="251" t="str">
        <f t="shared" si="4"/>
        <v>#REF!</v>
      </c>
      <c r="U9" s="251" t="str">
        <f t="shared" si="5"/>
        <v>Different Rationale</v>
      </c>
      <c r="V9" s="251" t="s">
        <v>50</v>
      </c>
      <c r="W9" s="25">
        <v>5.0</v>
      </c>
      <c r="X9" s="245" t="s">
        <v>69</v>
      </c>
      <c r="Y9" s="363" t="s">
        <v>3106</v>
      </c>
      <c r="Z9" s="251"/>
      <c r="AA9" s="25">
        <v>5.0</v>
      </c>
      <c r="AB9" s="345"/>
      <c r="AC9" s="253"/>
      <c r="AD9" s="347" t="str">
        <f>HYPERLINK("https://docs.google.com/document/d/1SqHqXiZifDxJF3Q_hn9AHVVB6UEww_OdQXmPiKTqn1I/edit","Protocol Discussion sheet")</f>
        <v>Protocol Discussion sheet</v>
      </c>
      <c r="AE9" s="347"/>
      <c r="AF9" s="341"/>
    </row>
    <row r="10" ht="138.0" customHeight="1">
      <c r="A10" s="244" t="s">
        <v>1277</v>
      </c>
      <c r="B10" s="245" t="s">
        <v>1278</v>
      </c>
      <c r="C10" s="245" t="s">
        <v>1279</v>
      </c>
      <c r="D10" s="246" t="s">
        <v>597</v>
      </c>
      <c r="E10" s="247">
        <v>42150.166666666664</v>
      </c>
      <c r="F10" s="247">
        <v>43367.77777777778</v>
      </c>
      <c r="G10" s="248" t="s">
        <v>808</v>
      </c>
      <c r="H10" s="248" t="s">
        <v>1280</v>
      </c>
      <c r="I10" s="248" t="s">
        <v>1281</v>
      </c>
      <c r="J10" s="248" t="s">
        <v>1282</v>
      </c>
      <c r="K10" s="248" t="s">
        <v>1283</v>
      </c>
      <c r="L10" s="249" t="s">
        <v>1284</v>
      </c>
      <c r="M10" s="248" t="s">
        <v>1285</v>
      </c>
      <c r="N10" s="249" t="s">
        <v>1286</v>
      </c>
      <c r="O10" s="249" t="s">
        <v>1287</v>
      </c>
      <c r="P10" s="249" t="s">
        <v>1288</v>
      </c>
      <c r="Q10" s="146"/>
      <c r="R10" s="146"/>
      <c r="S10" s="250" t="s">
        <v>47</v>
      </c>
      <c r="T10" s="251" t="str">
        <f t="shared" si="4"/>
        <v>#REF!</v>
      </c>
      <c r="U10" s="252" t="str">
        <f>IFS(X10=#REF!,"Same Rationale", TRUE, "Different Rationale")</f>
        <v>#REF!</v>
      </c>
      <c r="V10" s="251" t="s">
        <v>50</v>
      </c>
      <c r="W10" s="25">
        <v>3.0</v>
      </c>
      <c r="X10" s="245" t="s">
        <v>592</v>
      </c>
      <c r="Z10" s="251"/>
      <c r="AA10" s="25">
        <v>3.0</v>
      </c>
      <c r="AB10" s="257" t="s">
        <v>3048</v>
      </c>
      <c r="AC10" s="33"/>
      <c r="AE10" s="254"/>
      <c r="AF10" s="255" t="s">
        <v>51</v>
      </c>
    </row>
    <row r="11" ht="138.0" customHeight="1">
      <c r="A11" s="244" t="s">
        <v>1691</v>
      </c>
      <c r="B11" s="245" t="s">
        <v>1692</v>
      </c>
      <c r="C11" s="245" t="s">
        <v>147</v>
      </c>
      <c r="D11" s="246" t="s">
        <v>148</v>
      </c>
      <c r="E11" s="247">
        <v>42173.166666666664</v>
      </c>
      <c r="F11" s="247">
        <v>43179.620833333334</v>
      </c>
      <c r="G11" s="248" t="s">
        <v>35</v>
      </c>
      <c r="H11" s="248" t="s">
        <v>1693</v>
      </c>
      <c r="I11" s="248" t="s">
        <v>1694</v>
      </c>
      <c r="J11" s="248" t="s">
        <v>62</v>
      </c>
      <c r="K11" s="248" t="s">
        <v>1695</v>
      </c>
      <c r="L11" s="249" t="s">
        <v>1696</v>
      </c>
      <c r="M11" s="248" t="s">
        <v>1697</v>
      </c>
      <c r="N11" s="248" t="s">
        <v>1698</v>
      </c>
      <c r="O11" s="248" t="s">
        <v>1699</v>
      </c>
      <c r="P11" s="248" t="s">
        <v>1700</v>
      </c>
      <c r="Q11" s="33"/>
      <c r="R11" s="33"/>
      <c r="S11" s="250" t="s">
        <v>47</v>
      </c>
      <c r="T11" s="251" t="str">
        <f t="shared" si="4"/>
        <v>#REF!</v>
      </c>
      <c r="U11" s="339" t="str">
        <f>IFS(X11=AB11,"Same Rationale", TRUE, "Different Rationale")</f>
        <v>Different Rationale</v>
      </c>
      <c r="V11" s="251" t="s">
        <v>50</v>
      </c>
      <c r="W11" s="25">
        <v>2.0</v>
      </c>
      <c r="X11" s="253"/>
      <c r="Z11" s="251"/>
      <c r="AA11" s="25">
        <v>3.0</v>
      </c>
      <c r="AB11" s="348" t="s">
        <v>3060</v>
      </c>
      <c r="AC11" s="253"/>
      <c r="AD11" s="254"/>
      <c r="AE11" s="347" t="str">
        <f>HYPERLINK("https://docs.google.com/document/d/1SqHqXiZifDxJF3Q_hn9AHVVB6UEww_OdQXmPiKTqn1I/edit","Protocol Discussion sheet")</f>
        <v>Protocol Discussion sheet</v>
      </c>
      <c r="AF11" s="350" t="s">
        <v>51</v>
      </c>
    </row>
    <row r="12" ht="138.0" customHeight="1">
      <c r="A12" s="251" t="s">
        <v>2229</v>
      </c>
      <c r="B12" s="245" t="s">
        <v>2230</v>
      </c>
      <c r="C12" s="364" t="s">
        <v>2231</v>
      </c>
      <c r="D12" s="365" t="s">
        <v>174</v>
      </c>
      <c r="E12" s="366">
        <v>42187.166666666664</v>
      </c>
      <c r="F12" s="366">
        <v>43545.66875</v>
      </c>
      <c r="G12" s="364" t="s">
        <v>35</v>
      </c>
      <c r="H12" s="367" t="s">
        <v>3107</v>
      </c>
      <c r="I12" s="364" t="s">
        <v>2233</v>
      </c>
      <c r="J12" s="364" t="s">
        <v>62</v>
      </c>
      <c r="K12" s="364" t="s">
        <v>2234</v>
      </c>
      <c r="L12" s="364" t="s">
        <v>2235</v>
      </c>
      <c r="M12" s="364" t="s">
        <v>2236</v>
      </c>
      <c r="N12" s="368" t="s">
        <v>2237</v>
      </c>
      <c r="O12" s="369" t="s">
        <v>3108</v>
      </c>
      <c r="P12" s="368" t="s">
        <v>2239</v>
      </c>
      <c r="Q12" s="370" t="s">
        <v>2240</v>
      </c>
      <c r="R12" s="370" t="s">
        <v>2241</v>
      </c>
      <c r="S12" s="250" t="s">
        <v>47</v>
      </c>
      <c r="T12" s="251" t="str">
        <f>IFS(W12=Z12,"Same Decision", TRUE, "Diff. Decisions")</f>
        <v>Diff. Decisions</v>
      </c>
      <c r="U12" s="252" t="str">
        <f t="shared" ref="U12:U16" si="6">IFS(X12=#REF!,"Same Rationale", TRUE, "Different Rationale")</f>
        <v>#REF!</v>
      </c>
      <c r="V12" s="251" t="s">
        <v>50</v>
      </c>
      <c r="W12" s="364" t="s">
        <v>804</v>
      </c>
      <c r="X12" s="245"/>
      <c r="Y12" s="359">
        <v>4.0</v>
      </c>
      <c r="Z12" s="251" t="s">
        <v>53</v>
      </c>
      <c r="AA12" s="364" t="s">
        <v>804</v>
      </c>
      <c r="AB12" s="342"/>
      <c r="AC12" s="25">
        <v>3.0</v>
      </c>
      <c r="AD12" s="371" t="s">
        <v>3109</v>
      </c>
      <c r="AE12" s="168"/>
      <c r="AF12" s="168"/>
    </row>
    <row r="13" ht="138.0" customHeight="1">
      <c r="A13" s="244" t="s">
        <v>1083</v>
      </c>
      <c r="B13" s="245" t="s">
        <v>1084</v>
      </c>
      <c r="C13" s="245" t="s">
        <v>147</v>
      </c>
      <c r="D13" s="246" t="s">
        <v>148</v>
      </c>
      <c r="E13" s="247">
        <v>42338.208333333336</v>
      </c>
      <c r="F13" s="247">
        <v>42653.75277777778</v>
      </c>
      <c r="G13" s="248" t="s">
        <v>35</v>
      </c>
      <c r="H13" s="248" t="s">
        <v>1085</v>
      </c>
      <c r="I13" s="248" t="s">
        <v>1086</v>
      </c>
      <c r="J13" s="248" t="s">
        <v>62</v>
      </c>
      <c r="K13" s="248" t="s">
        <v>1087</v>
      </c>
      <c r="L13" s="249" t="s">
        <v>1088</v>
      </c>
      <c r="M13" s="248" t="s">
        <v>1089</v>
      </c>
      <c r="N13" s="249" t="s">
        <v>1090</v>
      </c>
      <c r="O13" s="249" t="s">
        <v>1091</v>
      </c>
      <c r="P13" s="249" t="s">
        <v>1092</v>
      </c>
      <c r="Q13" s="146"/>
      <c r="R13" s="146"/>
      <c r="S13" s="250" t="s">
        <v>47</v>
      </c>
      <c r="T13" s="251" t="str">
        <f t="shared" ref="T13:T16" si="7">IFS(#REF!=#REF!,"Same Decision", TRUE, "Diff. Decisions")</f>
        <v>#REF!</v>
      </c>
      <c r="U13" s="252" t="str">
        <f t="shared" si="6"/>
        <v>#REF!</v>
      </c>
      <c r="V13" s="251" t="s">
        <v>50</v>
      </c>
      <c r="W13" s="25">
        <v>2.0</v>
      </c>
      <c r="X13" s="253"/>
      <c r="Z13" s="251"/>
      <c r="AA13" s="25">
        <v>4.0</v>
      </c>
      <c r="AB13" s="257" t="s">
        <v>3110</v>
      </c>
      <c r="AC13" s="33"/>
      <c r="AE13" s="340"/>
      <c r="AF13" s="257" t="s">
        <v>51</v>
      </c>
    </row>
    <row r="14" ht="138.0" customHeight="1">
      <c r="A14" s="244" t="s">
        <v>893</v>
      </c>
      <c r="B14" s="245" t="s">
        <v>894</v>
      </c>
      <c r="C14" s="245" t="s">
        <v>895</v>
      </c>
      <c r="D14" s="246" t="s">
        <v>90</v>
      </c>
      <c r="E14" s="247">
        <v>42403.208333333336</v>
      </c>
      <c r="F14" s="247">
        <v>43090.802777777775</v>
      </c>
      <c r="G14" s="248" t="s">
        <v>59</v>
      </c>
      <c r="H14" s="248" t="s">
        <v>896</v>
      </c>
      <c r="I14" s="248" t="s">
        <v>897</v>
      </c>
      <c r="J14" s="248" t="s">
        <v>898</v>
      </c>
      <c r="K14" s="248" t="s">
        <v>899</v>
      </c>
      <c r="L14" s="249" t="s">
        <v>900</v>
      </c>
      <c r="M14" s="248" t="s">
        <v>901</v>
      </c>
      <c r="N14" s="249" t="s">
        <v>902</v>
      </c>
      <c r="O14" s="249" t="s">
        <v>903</v>
      </c>
      <c r="P14" s="249" t="s">
        <v>904</v>
      </c>
      <c r="Q14" s="146"/>
      <c r="R14" s="146"/>
      <c r="S14" s="250" t="s">
        <v>47</v>
      </c>
      <c r="T14" s="251" t="str">
        <f t="shared" si="7"/>
        <v>#REF!</v>
      </c>
      <c r="U14" s="252" t="str">
        <f t="shared" si="6"/>
        <v>#REF!</v>
      </c>
      <c r="V14" s="251" t="s">
        <v>50</v>
      </c>
      <c r="W14" s="25">
        <v>1.0</v>
      </c>
      <c r="X14" s="253"/>
      <c r="Z14" s="251"/>
      <c r="AA14" s="25">
        <v>4.0</v>
      </c>
      <c r="AB14" s="33"/>
      <c r="AC14" s="33"/>
      <c r="AE14" s="340"/>
      <c r="AF14" s="257" t="s">
        <v>51</v>
      </c>
    </row>
    <row r="15" ht="138.0" customHeight="1">
      <c r="A15" s="244" t="s">
        <v>1424</v>
      </c>
      <c r="B15" s="245" t="s">
        <v>1425</v>
      </c>
      <c r="C15" s="245" t="s">
        <v>267</v>
      </c>
      <c r="D15" s="246" t="s">
        <v>268</v>
      </c>
      <c r="E15" s="245" t="s">
        <v>62</v>
      </c>
      <c r="F15" s="247">
        <v>43146.575</v>
      </c>
      <c r="G15" s="248" t="s">
        <v>62</v>
      </c>
      <c r="H15" s="248" t="s">
        <v>1426</v>
      </c>
      <c r="I15" s="248" t="s">
        <v>1427</v>
      </c>
      <c r="J15" s="248" t="s">
        <v>1428</v>
      </c>
      <c r="K15" s="248" t="s">
        <v>1429</v>
      </c>
      <c r="L15" s="249" t="s">
        <v>1430</v>
      </c>
      <c r="M15" s="248" t="s">
        <v>1431</v>
      </c>
      <c r="N15" s="249" t="s">
        <v>1432</v>
      </c>
      <c r="O15" s="249" t="s">
        <v>1433</v>
      </c>
      <c r="P15" s="249" t="s">
        <v>1434</v>
      </c>
      <c r="Q15" s="146"/>
      <c r="R15" s="146"/>
      <c r="S15" s="250" t="s">
        <v>47</v>
      </c>
      <c r="T15" s="251" t="str">
        <f t="shared" si="7"/>
        <v>#REF!</v>
      </c>
      <c r="U15" s="252" t="str">
        <f t="shared" si="6"/>
        <v>#REF!</v>
      </c>
      <c r="V15" s="251" t="s">
        <v>50</v>
      </c>
      <c r="W15" s="25">
        <v>1.0</v>
      </c>
      <c r="X15" s="245" t="s">
        <v>592</v>
      </c>
      <c r="Z15" s="251"/>
      <c r="AA15" s="25">
        <v>4.0</v>
      </c>
      <c r="AB15" s="257" t="s">
        <v>3051</v>
      </c>
      <c r="AC15" s="33"/>
      <c r="AE15" s="340"/>
      <c r="AF15" s="257" t="s">
        <v>51</v>
      </c>
    </row>
    <row r="16" ht="138.0" customHeight="1">
      <c r="A16" s="244" t="s">
        <v>1156</v>
      </c>
      <c r="B16" s="245" t="s">
        <v>1157</v>
      </c>
      <c r="C16" s="245" t="s">
        <v>1158</v>
      </c>
      <c r="D16" s="246" t="s">
        <v>1159</v>
      </c>
      <c r="E16" s="247">
        <v>42443.166666666664</v>
      </c>
      <c r="F16" s="247">
        <v>43439.697222222225</v>
      </c>
      <c r="G16" s="248" t="s">
        <v>35</v>
      </c>
      <c r="H16" s="248" t="s">
        <v>1160</v>
      </c>
      <c r="I16" s="248" t="s">
        <v>1161</v>
      </c>
      <c r="J16" s="248" t="s">
        <v>62</v>
      </c>
      <c r="K16" s="248" t="s">
        <v>1162</v>
      </c>
      <c r="L16" s="249" t="s">
        <v>1163</v>
      </c>
      <c r="M16" s="248" t="s">
        <v>1164</v>
      </c>
      <c r="N16" s="249" t="s">
        <v>1165</v>
      </c>
      <c r="O16" s="249" t="s">
        <v>1166</v>
      </c>
      <c r="P16" s="249" t="s">
        <v>1167</v>
      </c>
      <c r="Q16" s="146"/>
      <c r="R16" s="146"/>
      <c r="S16" s="250" t="s">
        <v>47</v>
      </c>
      <c r="T16" s="251" t="str">
        <f t="shared" si="7"/>
        <v>#REF!</v>
      </c>
      <c r="U16" s="252" t="str">
        <f t="shared" si="6"/>
        <v>#REF!</v>
      </c>
      <c r="V16" s="251" t="s">
        <v>50</v>
      </c>
      <c r="W16" s="25">
        <v>2.0</v>
      </c>
      <c r="X16" s="253"/>
      <c r="Z16" s="251"/>
      <c r="AA16" s="25">
        <v>1.0</v>
      </c>
      <c r="AB16" s="257" t="s">
        <v>3045</v>
      </c>
      <c r="AC16" s="33"/>
      <c r="AE16" s="340"/>
      <c r="AF16" s="257" t="s">
        <v>51</v>
      </c>
    </row>
    <row r="17" ht="138.0" customHeight="1">
      <c r="A17" s="251" t="s">
        <v>2713</v>
      </c>
      <c r="B17" s="245" t="s">
        <v>2714</v>
      </c>
      <c r="C17" s="364" t="s">
        <v>2715</v>
      </c>
      <c r="D17" s="365" t="s">
        <v>120</v>
      </c>
      <c r="E17" s="366">
        <v>42678.166666666664</v>
      </c>
      <c r="F17" s="366">
        <v>43602.629166666666</v>
      </c>
      <c r="G17" s="364" t="s">
        <v>59</v>
      </c>
      <c r="H17" s="364" t="s">
        <v>2716</v>
      </c>
      <c r="I17" s="364" t="s">
        <v>215</v>
      </c>
      <c r="J17" s="364" t="s">
        <v>2717</v>
      </c>
      <c r="K17" s="364" t="s">
        <v>2718</v>
      </c>
      <c r="L17" s="364" t="s">
        <v>2719</v>
      </c>
      <c r="M17" s="364" t="s">
        <v>2720</v>
      </c>
      <c r="N17" s="364" t="s">
        <v>2721</v>
      </c>
      <c r="O17" s="364" t="s">
        <v>2722</v>
      </c>
      <c r="P17" s="364" t="s">
        <v>2723</v>
      </c>
      <c r="Q17" s="247" t="s">
        <v>2724</v>
      </c>
      <c r="R17" s="247" t="s">
        <v>2725</v>
      </c>
      <c r="S17" s="250" t="s">
        <v>47</v>
      </c>
      <c r="T17" s="251" t="str">
        <f>IFS(W17=AA17,"Same Decision", TRUE, "Diff. Decisions")</f>
        <v>Diff. Decisions</v>
      </c>
      <c r="U17" s="339" t="str">
        <f t="shared" ref="U17:U18" si="8">IFS(X17=AB17,"Same Rationale", TRUE, "Different Rationale")</f>
        <v>Different Rationale</v>
      </c>
      <c r="V17" s="372" t="s">
        <v>50</v>
      </c>
      <c r="W17" s="364" t="s">
        <v>51</v>
      </c>
      <c r="X17" s="253" t="s">
        <v>72</v>
      </c>
      <c r="Y17" s="359"/>
      <c r="Z17" s="251" t="s">
        <v>53</v>
      </c>
      <c r="AA17" s="367">
        <v>3.0</v>
      </c>
      <c r="AB17" s="253"/>
      <c r="AC17" s="25"/>
      <c r="AD17" s="347" t="str">
        <f>HYPERLINK("https://docs.google.com/document/d/1vgJGancMRWOC5fpG_XZKlmvZ036cG_5jw0TJteY-90E/edit","Brian's Review Sheet")</f>
        <v>Brian's Review Sheet</v>
      </c>
      <c r="AE17" s="373"/>
      <c r="AF17" s="168"/>
    </row>
    <row r="18" ht="138.0" customHeight="1">
      <c r="A18" s="244" t="s">
        <v>1494</v>
      </c>
      <c r="B18" s="245" t="s">
        <v>1495</v>
      </c>
      <c r="C18" s="245" t="s">
        <v>1496</v>
      </c>
      <c r="D18" s="246" t="s">
        <v>120</v>
      </c>
      <c r="E18" s="247">
        <v>42493.166666666664</v>
      </c>
      <c r="F18" s="247">
        <v>42817.64861111111</v>
      </c>
      <c r="G18" s="248" t="s">
        <v>35</v>
      </c>
      <c r="H18" s="248" t="s">
        <v>1497</v>
      </c>
      <c r="I18" s="248" t="s">
        <v>1498</v>
      </c>
      <c r="J18" s="248" t="s">
        <v>1499</v>
      </c>
      <c r="K18" s="248" t="s">
        <v>1500</v>
      </c>
      <c r="L18" s="249" t="s">
        <v>1501</v>
      </c>
      <c r="M18" s="248" t="s">
        <v>1502</v>
      </c>
      <c r="N18" s="248" t="s">
        <v>1503</v>
      </c>
      <c r="O18" s="248" t="s">
        <v>1504</v>
      </c>
      <c r="P18" s="248" t="s">
        <v>1505</v>
      </c>
      <c r="Q18" s="33"/>
      <c r="R18" s="33"/>
      <c r="S18" s="250" t="s">
        <v>47</v>
      </c>
      <c r="T18" s="251" t="str">
        <f t="shared" ref="T18:T19" si="9">IFS(#REF!=#REF!,"Same Decision", TRUE, "Diff. Decisions")</f>
        <v>#REF!</v>
      </c>
      <c r="U18" s="339" t="str">
        <f t="shared" si="8"/>
        <v>Different Rationale</v>
      </c>
      <c r="V18" s="251" t="s">
        <v>50</v>
      </c>
      <c r="W18" s="25">
        <v>1.0</v>
      </c>
      <c r="X18" s="253"/>
      <c r="Y18" s="168"/>
      <c r="Z18" s="251"/>
      <c r="AA18" s="25">
        <v>4.0</v>
      </c>
      <c r="AB18" s="348" t="s">
        <v>3053</v>
      </c>
      <c r="AC18" s="253"/>
      <c r="AD18" s="340"/>
      <c r="AE18" s="347" t="str">
        <f>HYPERLINK("https://docs.google.com/document/d/1SqHqXiZifDxJF3Q_hn9AHVVB6UEww_OdQXmPiKTqn1I/edit","Protocol Discussion sheet")</f>
        <v>Protocol Discussion sheet</v>
      </c>
      <c r="AF18" s="374" t="s">
        <v>51</v>
      </c>
    </row>
    <row r="19" ht="138.0" customHeight="1">
      <c r="A19" s="251" t="s">
        <v>2019</v>
      </c>
      <c r="B19" s="245" t="s">
        <v>2020</v>
      </c>
      <c r="C19" s="364" t="s">
        <v>609</v>
      </c>
      <c r="D19" s="365" t="s">
        <v>610</v>
      </c>
      <c r="E19" s="366">
        <v>42473.166666666664</v>
      </c>
      <c r="F19" s="366">
        <v>43687.44027777778</v>
      </c>
      <c r="G19" s="364" t="s">
        <v>35</v>
      </c>
      <c r="H19" s="364" t="s">
        <v>2021</v>
      </c>
      <c r="I19" s="364" t="s">
        <v>2022</v>
      </c>
      <c r="J19" s="364" t="s">
        <v>2023</v>
      </c>
      <c r="K19" s="364" t="s">
        <v>2024</v>
      </c>
      <c r="L19" s="364" t="s">
        <v>2025</v>
      </c>
      <c r="M19" s="364" t="s">
        <v>2026</v>
      </c>
      <c r="N19" s="364" t="s">
        <v>2027</v>
      </c>
      <c r="O19" s="364" t="s">
        <v>2028</v>
      </c>
      <c r="P19" s="364" t="s">
        <v>2029</v>
      </c>
      <c r="Q19" s="247" t="s">
        <v>2030</v>
      </c>
      <c r="R19" s="247" t="s">
        <v>2031</v>
      </c>
      <c r="S19" s="250" t="s">
        <v>47</v>
      </c>
      <c r="T19" s="251" t="str">
        <f t="shared" si="9"/>
        <v>#REF!</v>
      </c>
      <c r="U19" s="339" t="str">
        <f>IFS(#REF!=#REF!,"Same Rationale", TRUE, "Different Rationale")</f>
        <v>#REF!</v>
      </c>
      <c r="V19" s="251" t="s">
        <v>50</v>
      </c>
      <c r="W19" s="364" t="s">
        <v>591</v>
      </c>
      <c r="X19" s="253"/>
      <c r="Y19" s="25">
        <v>2.0</v>
      </c>
      <c r="Z19" s="251" t="s">
        <v>53</v>
      </c>
      <c r="AA19" s="375" t="s">
        <v>591</v>
      </c>
      <c r="AB19" s="253"/>
      <c r="AC19" s="25">
        <v>3.0</v>
      </c>
      <c r="AD19" s="347" t="str">
        <f t="shared" ref="AD19:AD20" si="10">HYPERLINK("https://docs.google.com/document/d/1vgJGancMRWOC5fpG_XZKlmvZ036cG_5jw0TJteY-90E/edit","Brian's Review Sheet")</f>
        <v>Brian's Review Sheet</v>
      </c>
      <c r="AE19" s="347"/>
    </row>
    <row r="20" ht="138.0" customHeight="1">
      <c r="A20" s="251" t="s">
        <v>2944</v>
      </c>
      <c r="B20" s="245" t="s">
        <v>2945</v>
      </c>
      <c r="C20" s="364" t="s">
        <v>2946</v>
      </c>
      <c r="D20" s="365" t="s">
        <v>120</v>
      </c>
      <c r="E20" s="366">
        <v>42689.208333333336</v>
      </c>
      <c r="F20" s="366">
        <v>43369.779861111114</v>
      </c>
      <c r="G20" s="364" t="s">
        <v>59</v>
      </c>
      <c r="H20" s="364" t="s">
        <v>2947</v>
      </c>
      <c r="I20" s="364" t="s">
        <v>2948</v>
      </c>
      <c r="J20" s="364" t="s">
        <v>2949</v>
      </c>
      <c r="K20" s="364" t="s">
        <v>2950</v>
      </c>
      <c r="L20" s="364" t="s">
        <v>2951</v>
      </c>
      <c r="M20" s="364" t="s">
        <v>2952</v>
      </c>
      <c r="N20" s="364" t="s">
        <v>2953</v>
      </c>
      <c r="O20" s="364" t="s">
        <v>2954</v>
      </c>
      <c r="P20" s="364" t="s">
        <v>2955</v>
      </c>
      <c r="Q20" s="247" t="s">
        <v>2956</v>
      </c>
      <c r="R20" s="247" t="s">
        <v>2427</v>
      </c>
      <c r="S20" s="250" t="s">
        <v>47</v>
      </c>
      <c r="T20" s="251" t="str">
        <f>IFS('New classes(1-5) Emily'!Y85='New classes(1-5) Emily'!AB85,"Same Decision", TRUE, "Diff. Decisions")</f>
        <v>Same Decision</v>
      </c>
      <c r="U20" s="252" t="str">
        <f>IFS('New classes(1-5) Emily'!Z85=#REF!,"Same Rationale", TRUE, "Different Rationale")</f>
        <v>#REF!</v>
      </c>
      <c r="V20" s="41"/>
      <c r="W20" s="25">
        <v>2.0</v>
      </c>
      <c r="X20" s="253"/>
      <c r="Y20" s="251"/>
      <c r="Z20" s="251"/>
      <c r="AA20" s="376">
        <v>3.0</v>
      </c>
      <c r="AB20" s="348" t="s">
        <v>3061</v>
      </c>
      <c r="AC20" s="253"/>
      <c r="AD20" s="347" t="str">
        <f t="shared" si="10"/>
        <v>Brian's Review Sheet</v>
      </c>
      <c r="AE20" s="347"/>
    </row>
    <row r="21" ht="138.0" customHeight="1">
      <c r="A21" s="244" t="s">
        <v>1352</v>
      </c>
      <c r="B21" s="245" t="s">
        <v>1353</v>
      </c>
      <c r="C21" s="245" t="s">
        <v>1354</v>
      </c>
      <c r="D21" s="246" t="s">
        <v>120</v>
      </c>
      <c r="E21" s="247" t="s">
        <v>62</v>
      </c>
      <c r="F21" s="247">
        <v>42614.77916666667</v>
      </c>
      <c r="G21" s="248" t="s">
        <v>35</v>
      </c>
      <c r="H21" s="362" t="s">
        <v>3111</v>
      </c>
      <c r="I21" s="248" t="s">
        <v>1356</v>
      </c>
      <c r="J21" s="248" t="s">
        <v>62</v>
      </c>
      <c r="K21" s="248" t="s">
        <v>1357</v>
      </c>
      <c r="L21" s="249" t="s">
        <v>1358</v>
      </c>
      <c r="M21" s="248" t="s">
        <v>1359</v>
      </c>
      <c r="N21" s="249" t="s">
        <v>1360</v>
      </c>
      <c r="O21" s="377" t="s">
        <v>3112</v>
      </c>
      <c r="P21" s="377" t="s">
        <v>3113</v>
      </c>
      <c r="Q21" s="146"/>
      <c r="R21" s="146"/>
      <c r="S21" s="250" t="s">
        <v>47</v>
      </c>
      <c r="T21" s="251" t="str">
        <f>IFS(#REF!=#REF!,"Same Decision", TRUE, "Diff. Decisions")</f>
        <v>#REF!</v>
      </c>
      <c r="U21" s="252" t="str">
        <f>IFS(X21=#REF!,"Same Rationale", TRUE, "Different Rationale")</f>
        <v>#REF!</v>
      </c>
      <c r="V21" s="251" t="s">
        <v>50</v>
      </c>
      <c r="W21" s="25">
        <v>2.0</v>
      </c>
      <c r="X21" s="245"/>
      <c r="Y21" s="264" t="s">
        <v>3114</v>
      </c>
      <c r="Z21" s="251"/>
      <c r="AA21" s="25">
        <v>4.0</v>
      </c>
      <c r="AB21" s="257" t="s">
        <v>3115</v>
      </c>
      <c r="AC21" s="33"/>
      <c r="AD21" s="168"/>
      <c r="AE21" s="254"/>
      <c r="AF21" s="378" t="s">
        <v>51</v>
      </c>
    </row>
    <row r="22" ht="138.0" customHeight="1">
      <c r="A22" s="379" t="s">
        <v>539</v>
      </c>
      <c r="B22" s="352" t="s">
        <v>540</v>
      </c>
      <c r="C22" s="352" t="s">
        <v>541</v>
      </c>
      <c r="D22" s="380" t="s">
        <v>120</v>
      </c>
      <c r="E22" s="357" t="s">
        <v>62</v>
      </c>
      <c r="F22" s="357">
        <v>42593.70763888889</v>
      </c>
      <c r="G22" s="352" t="s">
        <v>62</v>
      </c>
      <c r="H22" s="352" t="s">
        <v>542</v>
      </c>
      <c r="I22" s="352" t="s">
        <v>543</v>
      </c>
      <c r="J22" s="352" t="s">
        <v>544</v>
      </c>
      <c r="K22" s="352" t="s">
        <v>545</v>
      </c>
      <c r="L22" s="381" t="s">
        <v>546</v>
      </c>
      <c r="M22" s="352" t="s">
        <v>547</v>
      </c>
      <c r="N22" s="352" t="s">
        <v>548</v>
      </c>
      <c r="O22" s="352" t="s">
        <v>549</v>
      </c>
      <c r="P22" s="352" t="s">
        <v>550</v>
      </c>
      <c r="Q22" s="352" t="s">
        <v>551</v>
      </c>
      <c r="R22" s="352" t="s">
        <v>552</v>
      </c>
      <c r="S22" s="382"/>
      <c r="T22" s="351" t="str">
        <f>IFS(W22=AA22,"Same Decision", TRUE, "Diff. Decisions")</f>
        <v>Same Decision</v>
      </c>
      <c r="U22" s="351" t="str">
        <f>IFS(X22=AB22,"Same Rationale", TRUE, "Different Rationale")</f>
        <v>Different Rationale</v>
      </c>
      <c r="V22" s="351" t="s">
        <v>524</v>
      </c>
      <c r="W22" s="353" t="s">
        <v>51</v>
      </c>
      <c r="X22" s="352" t="s">
        <v>52</v>
      </c>
      <c r="Y22" s="25">
        <v>1.0</v>
      </c>
      <c r="Z22" s="351" t="s">
        <v>50</v>
      </c>
      <c r="AA22" s="353" t="s">
        <v>51</v>
      </c>
      <c r="AB22" s="360"/>
      <c r="AC22" s="25">
        <v>3.0</v>
      </c>
      <c r="AD22" s="340" t="str">
        <f>HYPERLINK("https://docs.google.com/document/d/1pSRoyrB8sXgVlZOkaxEcpRW3vl7yKjVe_ZJIhI7GlCg/edit","Emily's Protocol Word Doc")</f>
        <v>Emily's Protocol Word Doc</v>
      </c>
      <c r="AE22" s="254"/>
      <c r="AF22" s="347"/>
    </row>
    <row r="23" ht="138.0" customHeight="1">
      <c r="A23" s="244" t="s">
        <v>1106</v>
      </c>
      <c r="B23" s="245" t="s">
        <v>1107</v>
      </c>
      <c r="C23" s="245" t="s">
        <v>1108</v>
      </c>
      <c r="D23" s="246" t="s">
        <v>597</v>
      </c>
      <c r="E23" s="247">
        <v>42727.208333333336</v>
      </c>
      <c r="F23" s="247">
        <v>42916.75555555556</v>
      </c>
      <c r="G23" s="248" t="s">
        <v>59</v>
      </c>
      <c r="H23" s="248" t="s">
        <v>1109</v>
      </c>
      <c r="I23" s="248" t="s">
        <v>1110</v>
      </c>
      <c r="J23" s="248" t="s">
        <v>62</v>
      </c>
      <c r="K23" s="248" t="s">
        <v>1111</v>
      </c>
      <c r="L23" s="249" t="s">
        <v>1112</v>
      </c>
      <c r="M23" s="248" t="s">
        <v>1113</v>
      </c>
      <c r="N23" s="249" t="s">
        <v>1114</v>
      </c>
      <c r="O23" s="249" t="s">
        <v>1115</v>
      </c>
      <c r="P23" s="249" t="s">
        <v>1116</v>
      </c>
      <c r="Q23" s="146"/>
      <c r="R23" s="146"/>
      <c r="S23" s="250" t="s">
        <v>47</v>
      </c>
      <c r="T23" s="251" t="str">
        <f>IFS(#REF!=#REF!,"Same Decision", TRUE, "Diff. Decisions")</f>
        <v>#REF!</v>
      </c>
      <c r="U23" s="252" t="str">
        <f>IFS(X23=#REF!,"Same Rationale", TRUE, "Different Rationale")</f>
        <v>#REF!</v>
      </c>
      <c r="V23" s="251" t="s">
        <v>50</v>
      </c>
      <c r="W23" s="25">
        <v>1.0</v>
      </c>
      <c r="X23" s="253"/>
      <c r="Y23" s="168"/>
      <c r="Z23" s="251"/>
      <c r="AA23" s="25">
        <v>3.0</v>
      </c>
      <c r="AB23" s="257"/>
      <c r="AC23" s="33"/>
      <c r="AD23" s="168"/>
      <c r="AE23" s="254"/>
      <c r="AF23" s="378" t="s">
        <v>51</v>
      </c>
    </row>
    <row r="26" ht="109.5" customHeight="1">
      <c r="A26" s="182" t="s">
        <v>739</v>
      </c>
      <c r="B26" s="219" t="s">
        <v>740</v>
      </c>
      <c r="C26" s="219" t="s">
        <v>741</v>
      </c>
      <c r="D26" s="220" t="s">
        <v>742</v>
      </c>
      <c r="E26" s="221">
        <v>43081.208333333336</v>
      </c>
      <c r="F26" s="221">
        <v>43613.82916666667</v>
      </c>
      <c r="G26" s="222" t="s">
        <v>35</v>
      </c>
      <c r="H26" s="222" t="s">
        <v>743</v>
      </c>
      <c r="I26" s="222" t="s">
        <v>744</v>
      </c>
      <c r="J26" s="222" t="s">
        <v>745</v>
      </c>
      <c r="K26" s="222" t="s">
        <v>746</v>
      </c>
      <c r="L26" s="223" t="s">
        <v>747</v>
      </c>
      <c r="M26" s="222" t="s">
        <v>748</v>
      </c>
      <c r="N26" s="222" t="s">
        <v>749</v>
      </c>
      <c r="O26" s="222" t="s">
        <v>750</v>
      </c>
      <c r="P26" s="383" t="s">
        <v>3116</v>
      </c>
      <c r="Q26" s="224"/>
      <c r="R26" s="224"/>
      <c r="S26" s="225" t="s">
        <v>47</v>
      </c>
      <c r="T26" s="226" t="str">
        <f t="shared" ref="T26:T27" si="11">IFS(#REF!=#REF!,"Same Decision", TRUE, "Diff. Decisions")</f>
        <v>#REF!</v>
      </c>
      <c r="U26" s="226" t="str">
        <f>IFS(X26=Z26,"Same Rationale", TRUE, "Different Rationale")</f>
        <v>Same Rationale</v>
      </c>
      <c r="V26" s="190" t="s">
        <v>50</v>
      </c>
      <c r="W26" s="191">
        <v>3.0</v>
      </c>
      <c r="X26" s="384"/>
      <c r="Y26" s="226"/>
      <c r="Z26" s="226"/>
      <c r="AA26" s="191">
        <v>5.0</v>
      </c>
      <c r="AB26" s="385" t="s">
        <v>3117</v>
      </c>
      <c r="AC26" s="384"/>
      <c r="AD26" s="231"/>
      <c r="AE26" s="196" t="str">
        <f>HYPERLINK("https://docs.google.com/document/d/1SqHqXiZifDxJF3Q_hn9AHVVB6UEww_OdQXmPiKTqn1I/edit","Protocol Discussion sheet")</f>
        <v>Protocol Discussion sheet</v>
      </c>
      <c r="AF26" s="282" t="s">
        <v>752</v>
      </c>
    </row>
    <row r="27" ht="138.0" customHeight="1">
      <c r="A27" s="244" t="s">
        <v>1227</v>
      </c>
      <c r="B27" s="245" t="s">
        <v>1228</v>
      </c>
      <c r="C27" s="245" t="s">
        <v>1229</v>
      </c>
      <c r="D27" s="246" t="s">
        <v>120</v>
      </c>
      <c r="E27" s="247">
        <v>43217.166666666664</v>
      </c>
      <c r="F27" s="247">
        <v>43608.95</v>
      </c>
      <c r="G27" s="248" t="s">
        <v>59</v>
      </c>
      <c r="H27" s="248" t="s">
        <v>1230</v>
      </c>
      <c r="I27" s="248" t="s">
        <v>1231</v>
      </c>
      <c r="J27" s="248" t="s">
        <v>1232</v>
      </c>
      <c r="K27" s="248" t="s">
        <v>1233</v>
      </c>
      <c r="L27" s="249" t="s">
        <v>1234</v>
      </c>
      <c r="M27" s="248" t="s">
        <v>1235</v>
      </c>
      <c r="N27" s="249" t="s">
        <v>1236</v>
      </c>
      <c r="O27" s="249" t="s">
        <v>1237</v>
      </c>
      <c r="P27" s="377" t="s">
        <v>3046</v>
      </c>
      <c r="Q27" s="146"/>
      <c r="R27" s="146"/>
      <c r="S27" s="250" t="s">
        <v>47</v>
      </c>
      <c r="T27" s="251" t="str">
        <f t="shared" si="11"/>
        <v>#REF!</v>
      </c>
      <c r="U27" s="252" t="str">
        <f>IFS(X27=#REF!,"Same Rationale", TRUE, "Different Rationale")</f>
        <v>#REF!</v>
      </c>
      <c r="V27" s="251" t="s">
        <v>50</v>
      </c>
      <c r="W27" s="25"/>
      <c r="X27" s="245" t="s">
        <v>592</v>
      </c>
      <c r="Y27" s="168"/>
      <c r="Z27" s="251"/>
      <c r="AA27" s="25">
        <v>1.0</v>
      </c>
      <c r="AB27" s="257" t="s">
        <v>3047</v>
      </c>
      <c r="AC27" s="33"/>
      <c r="AD27" s="168"/>
      <c r="AE27" s="254"/>
      <c r="AF27" s="378" t="s">
        <v>51</v>
      </c>
    </row>
    <row r="28" ht="138.0" customHeight="1">
      <c r="A28" s="379" t="s">
        <v>1191</v>
      </c>
      <c r="B28" s="352" t="s">
        <v>1192</v>
      </c>
      <c r="C28" s="352" t="s">
        <v>1193</v>
      </c>
      <c r="D28" s="380" t="s">
        <v>834</v>
      </c>
      <c r="E28" s="357">
        <v>43168.208333333336</v>
      </c>
      <c r="F28" s="357">
        <v>43311.64236111111</v>
      </c>
      <c r="G28" s="352" t="s">
        <v>59</v>
      </c>
      <c r="H28" s="352" t="s">
        <v>1194</v>
      </c>
      <c r="I28" s="352" t="s">
        <v>1195</v>
      </c>
      <c r="J28" s="352" t="s">
        <v>62</v>
      </c>
      <c r="K28" s="352" t="s">
        <v>1196</v>
      </c>
      <c r="L28" s="381" t="s">
        <v>1197</v>
      </c>
      <c r="M28" s="352" t="s">
        <v>1198</v>
      </c>
      <c r="N28" s="352" t="s">
        <v>1199</v>
      </c>
      <c r="O28" s="352" t="s">
        <v>1200</v>
      </c>
      <c r="P28" s="352" t="s">
        <v>1201</v>
      </c>
      <c r="Q28" s="352" t="s">
        <v>1202</v>
      </c>
      <c r="R28" s="352" t="s">
        <v>1203</v>
      </c>
      <c r="S28" s="382"/>
      <c r="T28" s="351" t="str">
        <f t="shared" ref="T28:T29" si="12">IFS(W28=AA28,"Same Decision", TRUE, "Diff. Decisions")</f>
        <v>Diff. Decisions</v>
      </c>
      <c r="U28" s="351" t="str">
        <f t="shared" ref="U28:U31" si="13">IFS(X28=AB28,"Same Rationale", TRUE, "Different Rationale")</f>
        <v>Different Rationale</v>
      </c>
      <c r="V28" s="351" t="s">
        <v>524</v>
      </c>
      <c r="W28" s="353"/>
      <c r="X28" s="352" t="s">
        <v>52</v>
      </c>
      <c r="Y28" s="41"/>
      <c r="Z28" s="351" t="s">
        <v>50</v>
      </c>
      <c r="AA28" s="386">
        <v>4.0</v>
      </c>
      <c r="AB28" s="387" t="s">
        <v>3118</v>
      </c>
      <c r="AC28" s="25">
        <v>4.0</v>
      </c>
      <c r="AD28" s="340" t="str">
        <f t="shared" ref="AD28:AD29" si="14">HYPERLINK("https://docs.google.com/document/d/1pSRoyrB8sXgVlZOkaxEcpRW3vl7yKjVe_ZJIhI7GlCg/edit","Emily's Protocol Word Doc")</f>
        <v>Emily's Protocol Word Doc</v>
      </c>
      <c r="AE28" s="254"/>
    </row>
    <row r="29" ht="138.0" customHeight="1">
      <c r="A29" s="388" t="s">
        <v>2584</v>
      </c>
      <c r="B29" s="245" t="s">
        <v>2585</v>
      </c>
      <c r="C29" s="245" t="s">
        <v>2586</v>
      </c>
      <c r="D29" s="246" t="s">
        <v>160</v>
      </c>
      <c r="E29" s="247">
        <v>43516.208333333336</v>
      </c>
      <c r="F29" s="247">
        <v>43516.63125</v>
      </c>
      <c r="G29" s="245" t="s">
        <v>35</v>
      </c>
      <c r="H29" s="245" t="s">
        <v>2587</v>
      </c>
      <c r="I29" s="245" t="s">
        <v>2588</v>
      </c>
      <c r="J29" s="245" t="s">
        <v>2589</v>
      </c>
      <c r="K29" s="245" t="s">
        <v>2590</v>
      </c>
      <c r="L29" s="368" t="s">
        <v>2591</v>
      </c>
      <c r="M29" s="245" t="s">
        <v>2592</v>
      </c>
      <c r="N29" s="245" t="s">
        <v>2593</v>
      </c>
      <c r="O29" s="245" t="s">
        <v>2594</v>
      </c>
      <c r="P29" s="245" t="s">
        <v>2595</v>
      </c>
      <c r="Q29" s="245" t="s">
        <v>2596</v>
      </c>
      <c r="R29" s="245" t="s">
        <v>144</v>
      </c>
      <c r="S29" s="253"/>
      <c r="T29" s="251" t="str">
        <f t="shared" si="12"/>
        <v>Diff. Decisions</v>
      </c>
      <c r="U29" s="339" t="str">
        <f t="shared" si="13"/>
        <v>Different Rationale</v>
      </c>
      <c r="V29" s="251" t="s">
        <v>524</v>
      </c>
      <c r="W29" s="364"/>
      <c r="X29" s="245" t="s">
        <v>52</v>
      </c>
      <c r="Y29" s="25">
        <v>1.0</v>
      </c>
      <c r="Z29" s="251" t="s">
        <v>50</v>
      </c>
      <c r="AA29" s="389">
        <v>4.0</v>
      </c>
      <c r="AB29" s="348" t="s">
        <v>3119</v>
      </c>
      <c r="AC29" s="25">
        <v>4.0</v>
      </c>
      <c r="AD29" s="347" t="str">
        <f t="shared" si="14"/>
        <v>Emily's Protocol Word Doc</v>
      </c>
      <c r="AE29" s="347"/>
    </row>
    <row r="30" ht="138.0" customHeight="1">
      <c r="A30" s="244" t="s">
        <v>1642</v>
      </c>
      <c r="B30" s="245" t="s">
        <v>1643</v>
      </c>
      <c r="C30" s="245" t="s">
        <v>328</v>
      </c>
      <c r="D30" s="246" t="s">
        <v>90</v>
      </c>
      <c r="E30" s="247" t="s">
        <v>62</v>
      </c>
      <c r="F30" s="247">
        <v>43588.87847222222</v>
      </c>
      <c r="G30" s="248" t="s">
        <v>62</v>
      </c>
      <c r="H30" s="248" t="s">
        <v>1644</v>
      </c>
      <c r="I30" s="248" t="s">
        <v>1645</v>
      </c>
      <c r="J30" s="248" t="s">
        <v>1646</v>
      </c>
      <c r="K30" s="362" t="s">
        <v>3057</v>
      </c>
      <c r="L30" s="249" t="s">
        <v>1648</v>
      </c>
      <c r="M30" s="248" t="s">
        <v>1649</v>
      </c>
      <c r="N30" s="293" t="s">
        <v>1650</v>
      </c>
      <c r="O30" s="248" t="s">
        <v>1651</v>
      </c>
      <c r="P30" s="362" t="s">
        <v>3058</v>
      </c>
      <c r="Q30" s="33"/>
      <c r="R30" s="33"/>
      <c r="S30" s="250" t="s">
        <v>47</v>
      </c>
      <c r="T30" s="251" t="str">
        <f>IFS(#REF!=#REF!,"Same Decision", TRUE, "Diff. Decisions")</f>
        <v>#REF!</v>
      </c>
      <c r="U30" s="339" t="str">
        <f t="shared" si="13"/>
        <v>Different Rationale</v>
      </c>
      <c r="V30" s="251" t="s">
        <v>50</v>
      </c>
      <c r="W30" s="25">
        <v>1.0</v>
      </c>
      <c r="X30" s="245"/>
      <c r="Y30" s="168"/>
      <c r="Z30" s="251"/>
      <c r="AA30" s="25">
        <v>4.0</v>
      </c>
      <c r="AB30" s="348" t="s">
        <v>3120</v>
      </c>
      <c r="AC30" s="349"/>
      <c r="AD30" s="340"/>
      <c r="AE30" s="347" t="str">
        <f>HYPERLINK("https://docs.google.com/document/d/1irupaMaqNofvPKuZ5tOdJEK468Js5DCkevhMNBv_Ixo/edit#","Sarah's Review Doc.")</f>
        <v>Sarah's Review Doc.</v>
      </c>
      <c r="AF30" s="374" t="s">
        <v>51</v>
      </c>
    </row>
    <row r="31" ht="138.0" customHeight="1">
      <c r="A31" s="327" t="s">
        <v>1856</v>
      </c>
      <c r="B31" s="328" t="s">
        <v>1857</v>
      </c>
      <c r="C31" s="328" t="s">
        <v>1858</v>
      </c>
      <c r="D31" s="329" t="s">
        <v>597</v>
      </c>
      <c r="E31" s="328" t="s">
        <v>62</v>
      </c>
      <c r="F31" s="330">
        <v>43624.850694444445</v>
      </c>
      <c r="G31" s="328" t="s">
        <v>808</v>
      </c>
      <c r="H31" s="328" t="s">
        <v>1859</v>
      </c>
      <c r="I31" s="328" t="s">
        <v>1860</v>
      </c>
      <c r="J31" s="328" t="s">
        <v>1861</v>
      </c>
      <c r="K31" s="328" t="s">
        <v>1862</v>
      </c>
      <c r="L31" s="331" t="s">
        <v>1863</v>
      </c>
      <c r="M31" s="328" t="s">
        <v>1864</v>
      </c>
      <c r="N31" s="328" t="s">
        <v>1865</v>
      </c>
      <c r="O31" s="328" t="s">
        <v>1866</v>
      </c>
      <c r="P31" s="328" t="s">
        <v>1867</v>
      </c>
      <c r="Q31" s="328" t="s">
        <v>1868</v>
      </c>
      <c r="R31" s="328" t="s">
        <v>552</v>
      </c>
      <c r="S31" s="332"/>
      <c r="T31" s="333" t="str">
        <f>IFS(W31=AA31,"Same Decision", TRUE, "Diff. Decisions")</f>
        <v>Same Decision</v>
      </c>
      <c r="U31" s="333" t="str">
        <f t="shared" si="13"/>
        <v>Different Rationale</v>
      </c>
      <c r="V31" s="333" t="s">
        <v>524</v>
      </c>
      <c r="W31" s="334"/>
      <c r="X31" s="328" t="s">
        <v>72</v>
      </c>
      <c r="Y31" s="318">
        <v>3.0</v>
      </c>
      <c r="Z31" s="333" t="s">
        <v>50</v>
      </c>
      <c r="AA31" s="334"/>
      <c r="AB31" s="390" t="s">
        <v>3121</v>
      </c>
      <c r="AC31" s="336" t="s">
        <v>3102</v>
      </c>
      <c r="AE31" s="321"/>
      <c r="AF31" s="96"/>
    </row>
    <row r="32" ht="114.75" customHeight="1">
      <c r="A32" s="152"/>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row>
    <row r="33" ht="114.75" customHeight="1">
      <c r="A33" s="152"/>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row>
    <row r="34" ht="138.0" customHeight="1">
      <c r="A34" s="152"/>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row>
    <row r="35" ht="138.0" customHeight="1">
      <c r="A35" s="152"/>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row>
    <row r="36" ht="138.0" customHeight="1">
      <c r="A36" s="152"/>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row>
    <row r="37" ht="138.0" customHeight="1">
      <c r="A37" s="152"/>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row>
    <row r="38" ht="138.0" customHeight="1">
      <c r="A38" s="152"/>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row>
    <row r="39" ht="138.0" customHeight="1">
      <c r="A39" s="152"/>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row>
    <row r="40" ht="138.0" customHeight="1">
      <c r="A40" s="152"/>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row>
    <row r="41" ht="138.0" customHeight="1">
      <c r="A41" s="152"/>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row>
    <row r="42" ht="138.0" customHeight="1">
      <c r="A42" s="152"/>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row>
    <row r="43" ht="138.0" customHeight="1">
      <c r="A43" s="152"/>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row>
    <row r="44" ht="138.0" customHeight="1">
      <c r="A44" s="152"/>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row>
    <row r="45" ht="138.0" customHeight="1">
      <c r="A45" s="152"/>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row>
    <row r="46" ht="138.0" customHeight="1"/>
    <row r="47" ht="138.0" customHeight="1"/>
    <row r="48" ht="138.0" customHeight="1"/>
    <row r="49" ht="138.0" customHeight="1"/>
    <row r="50" ht="138.0" customHeight="1"/>
    <row r="51" ht="138.0" customHeight="1"/>
    <row r="52" ht="138.0" customHeight="1"/>
    <row r="53" ht="138.0" customHeight="1"/>
    <row r="54" ht="138.0" customHeight="1"/>
    <row r="55" ht="138.0" customHeight="1"/>
    <row r="56" ht="138.0" customHeight="1"/>
    <row r="57" ht="138.0" customHeight="1"/>
    <row r="58" ht="138.0" customHeight="1"/>
    <row r="59" ht="138.0" customHeight="1"/>
    <row r="60" ht="138.0" customHeight="1"/>
    <row r="61" ht="138.0" customHeight="1"/>
    <row r="62" ht="138.0" customHeight="1"/>
    <row r="63" ht="138.0" customHeight="1"/>
    <row r="64" ht="138.0" customHeight="1"/>
    <row r="65" ht="138.0" customHeight="1"/>
    <row r="66" ht="138.0" customHeight="1"/>
    <row r="67" ht="138.0" customHeight="1"/>
    <row r="68" ht="138.0" customHeight="1"/>
    <row r="69" ht="138.0" customHeight="1"/>
    <row r="70" ht="138.0" customHeight="1"/>
    <row r="71" ht="138.0" customHeight="1"/>
    <row r="72" ht="138.0" customHeight="1"/>
    <row r="73" ht="138.0" customHeight="1"/>
    <row r="74" ht="138.0" customHeight="1"/>
    <row r="75" ht="138.0" customHeight="1"/>
    <row r="76" ht="138.0" customHeight="1"/>
    <row r="77" ht="138.0" customHeight="1"/>
    <row r="78" ht="138.0" customHeight="1"/>
    <row r="79" ht="138.0" customHeight="1"/>
    <row r="80" ht="138.0" customHeight="1"/>
    <row r="81" ht="138.0" customHeight="1">
      <c r="A81" s="179"/>
    </row>
    <row r="82" ht="138.0" customHeight="1">
      <c r="A82" s="179"/>
    </row>
    <row r="83" ht="138.0" customHeight="1">
      <c r="A83" s="179"/>
    </row>
    <row r="84" ht="138.0" customHeight="1">
      <c r="A84" s="179"/>
    </row>
    <row r="85" ht="138.0" customHeight="1">
      <c r="A85" s="179"/>
    </row>
    <row r="86" ht="138.0" customHeight="1">
      <c r="A86" s="179"/>
    </row>
    <row r="87" ht="138.0" customHeight="1">
      <c r="A87" s="179"/>
    </row>
    <row r="88" ht="138.0" customHeight="1">
      <c r="A88" s="179"/>
    </row>
    <row r="89" ht="138.0" customHeight="1">
      <c r="A89" s="179"/>
    </row>
    <row r="90" ht="138.0" customHeight="1">
      <c r="A90" s="179"/>
    </row>
    <row r="91" ht="138.0" customHeight="1">
      <c r="A91" s="179"/>
    </row>
    <row r="92" ht="138.0" customHeight="1">
      <c r="A92" s="179"/>
    </row>
    <row r="93" ht="138.0" customHeight="1">
      <c r="A93" s="179"/>
    </row>
    <row r="94" ht="138.0" customHeight="1">
      <c r="A94" s="179"/>
    </row>
    <row r="95" ht="138.0" customHeight="1">
      <c r="A95" s="179"/>
    </row>
    <row r="96" ht="138.0" customHeight="1">
      <c r="A96" s="179"/>
    </row>
    <row r="97" ht="138.0" customHeight="1"/>
    <row r="98" ht="138.0" customHeight="1"/>
    <row r="99" ht="138.0" customHeight="1"/>
    <row r="100" ht="138.0" customHeight="1"/>
    <row r="101" ht="138.0" customHeight="1"/>
    <row r="102" ht="138.0" customHeight="1"/>
    <row r="103" ht="138.0" customHeight="1"/>
    <row r="104" ht="138.0" customHeight="1"/>
    <row r="105" ht="138.0" customHeight="1"/>
    <row r="106" ht="138.0" customHeight="1"/>
    <row r="107" ht="138.0" customHeight="1"/>
    <row r="108" ht="138.0" customHeight="1"/>
    <row r="109" ht="138.0" customHeight="1"/>
    <row r="110" ht="138.0" customHeight="1"/>
    <row r="111" ht="138.0" customHeight="1"/>
    <row r="112" ht="138.0" customHeight="1"/>
    <row r="113" ht="138.0" customHeight="1"/>
    <row r="114" ht="138.0" customHeight="1"/>
    <row r="115" ht="138.0" customHeight="1"/>
    <row r="116" ht="138.0" customHeight="1"/>
    <row r="117" ht="138.0" customHeight="1"/>
    <row r="118" ht="138.0" customHeight="1"/>
    <row r="119" ht="138.0" customHeight="1"/>
    <row r="120" ht="138.0" customHeight="1"/>
    <row r="121" ht="138.0" customHeight="1"/>
    <row r="122" ht="138.0" customHeight="1"/>
    <row r="123" ht="138.0" customHeight="1"/>
    <row r="124" ht="138.0" customHeight="1"/>
    <row r="125" ht="138.0" customHeight="1"/>
    <row r="126" ht="138.0" customHeight="1"/>
    <row r="127" ht="138.0" customHeight="1"/>
    <row r="128" ht="138.0" customHeight="1"/>
    <row r="129" ht="138.0" customHeight="1"/>
    <row r="130" ht="138.0" customHeight="1"/>
    <row r="131" ht="138.0" customHeight="1"/>
    <row r="132" ht="138.0" customHeight="1"/>
    <row r="133" ht="138.0" customHeight="1"/>
    <row r="134" ht="138.0" customHeight="1"/>
    <row r="135" ht="138.0" customHeight="1"/>
    <row r="136" ht="138.0" customHeight="1"/>
    <row r="137" ht="138.0" customHeight="1"/>
    <row r="138" ht="138.0" customHeight="1"/>
    <row r="139" ht="138.0" customHeight="1"/>
    <row r="140" ht="138.0" customHeight="1"/>
    <row r="141" ht="138.0" customHeight="1"/>
    <row r="142" ht="138.0" customHeight="1"/>
    <row r="143" ht="138.0" customHeight="1"/>
    <row r="144" ht="138.0" customHeight="1"/>
    <row r="145" ht="138.0" customHeight="1"/>
    <row r="146" ht="138.0" customHeight="1"/>
    <row r="147" ht="138.0" customHeight="1"/>
    <row r="148" ht="138.0" customHeight="1"/>
    <row r="149" ht="138.0" customHeight="1"/>
    <row r="150" ht="138.0" customHeight="1"/>
    <row r="151" ht="138.0" customHeight="1"/>
    <row r="152" ht="138.0" customHeight="1"/>
    <row r="153" ht="138.0" customHeight="1"/>
    <row r="154" ht="138.0" customHeight="1"/>
    <row r="155" ht="138.0" customHeight="1"/>
    <row r="156" ht="138.0" customHeight="1"/>
    <row r="157" ht="138.0" customHeight="1"/>
    <row r="158" ht="138.0" customHeight="1"/>
    <row r="159" ht="138.0" customHeight="1"/>
    <row r="160" ht="138.0" customHeight="1"/>
    <row r="161" ht="138.0" customHeight="1"/>
    <row r="162" ht="138.0" customHeight="1"/>
    <row r="163" ht="138.0" customHeight="1"/>
    <row r="164" ht="138.0" customHeight="1"/>
    <row r="165" ht="138.0" customHeight="1"/>
    <row r="166" ht="138.0" customHeight="1"/>
    <row r="167" ht="138.0" customHeight="1"/>
    <row r="168" ht="138.0" customHeight="1"/>
    <row r="169" ht="138.0" customHeight="1"/>
    <row r="170" ht="138.0" customHeight="1"/>
    <row r="171" ht="138.0" customHeight="1"/>
    <row r="172" ht="138.0" customHeight="1"/>
    <row r="173" ht="138.0" customHeight="1"/>
    <row r="174" ht="138.0" customHeight="1"/>
    <row r="175" ht="138.0" customHeight="1"/>
    <row r="176" ht="138.0" customHeight="1"/>
    <row r="177" ht="138.0" customHeight="1"/>
    <row r="178" ht="138.0" customHeight="1"/>
    <row r="179" ht="138.0" customHeight="1"/>
    <row r="180" ht="138.0" customHeight="1"/>
    <row r="181" ht="138.0" customHeight="1"/>
    <row r="182" ht="138.0" customHeight="1"/>
    <row r="183" ht="138.0" customHeight="1"/>
    <row r="184" ht="138.0" customHeight="1"/>
    <row r="185" ht="138.0" customHeight="1"/>
    <row r="186" ht="138.0" customHeight="1"/>
    <row r="187" ht="138.0" customHeight="1"/>
    <row r="188" ht="138.0" customHeight="1"/>
    <row r="189" ht="138.0" customHeight="1"/>
    <row r="190" ht="138.0" customHeight="1"/>
    <row r="191" ht="138.0" customHeight="1"/>
    <row r="192" ht="138.0" customHeight="1"/>
    <row r="193" ht="138.0" customHeight="1"/>
    <row r="194" ht="138.0" customHeight="1"/>
    <row r="195" ht="138.0" customHeight="1"/>
    <row r="196" ht="138.0" customHeight="1"/>
    <row r="197" ht="138.0" customHeight="1"/>
    <row r="198" ht="138.0" customHeight="1"/>
    <row r="199" ht="138.0" customHeight="1"/>
    <row r="200" ht="138.0" customHeight="1"/>
    <row r="201" ht="138.0" customHeight="1"/>
    <row r="202" ht="138.0" customHeight="1"/>
    <row r="203" ht="138.0" customHeight="1"/>
    <row r="204" ht="138.0" customHeight="1"/>
    <row r="205" ht="138.0" customHeight="1"/>
    <row r="206" ht="138.0" customHeight="1"/>
    <row r="207" ht="138.0" customHeight="1"/>
    <row r="208" ht="138.0" customHeight="1"/>
    <row r="209" ht="138.0" customHeight="1"/>
    <row r="210" ht="138.0" customHeight="1"/>
    <row r="211" ht="138.0" customHeight="1"/>
    <row r="212" ht="138.0" customHeight="1"/>
    <row r="213" ht="138.0" customHeight="1"/>
    <row r="214" ht="138.0" customHeight="1"/>
    <row r="215" ht="138.0" customHeight="1"/>
    <row r="216" ht="138.0" customHeight="1"/>
    <row r="217" ht="138.0" customHeight="1"/>
    <row r="218" ht="138.0" customHeight="1"/>
    <row r="219" ht="138.0" customHeight="1"/>
    <row r="220" ht="138.0" customHeight="1"/>
    <row r="221" ht="138.0" customHeight="1"/>
    <row r="222" ht="138.0" customHeight="1"/>
    <row r="223" ht="138.0" customHeight="1"/>
    <row r="224" ht="138.0" customHeight="1"/>
    <row r="225" ht="138.0" customHeight="1"/>
    <row r="226" ht="138.0" customHeight="1"/>
    <row r="227" ht="138.0" customHeight="1"/>
    <row r="228" ht="138.0" customHeight="1"/>
    <row r="229" ht="138.0" customHeight="1"/>
    <row r="230" ht="138.0" customHeight="1"/>
    <row r="231" ht="138.0" customHeight="1"/>
    <row r="232" ht="138.0" customHeight="1"/>
    <row r="233" ht="138.0" customHeight="1"/>
    <row r="234" ht="138.0" customHeight="1"/>
    <row r="235" ht="138.0" customHeight="1"/>
    <row r="236" ht="138.0" customHeight="1"/>
    <row r="237" ht="138.0" customHeight="1"/>
    <row r="238" ht="138.0" customHeight="1"/>
    <row r="239" ht="138.0" customHeight="1"/>
    <row r="240" ht="138.0" customHeight="1"/>
    <row r="241" ht="138.0" customHeight="1"/>
    <row r="242" ht="138.0" customHeight="1"/>
    <row r="243" ht="138.0" customHeight="1"/>
    <row r="244" ht="138.0" customHeight="1"/>
    <row r="245" ht="138.0" customHeight="1"/>
    <row r="246" ht="138.0" customHeight="1"/>
    <row r="247" ht="138.0" customHeight="1"/>
    <row r="248" ht="138.0" customHeight="1"/>
    <row r="249" ht="138.0" customHeight="1"/>
    <row r="250" ht="138.0" customHeight="1"/>
    <row r="251" ht="138.0" customHeight="1"/>
    <row r="252" ht="138.0" customHeight="1"/>
    <row r="253" ht="138.0" customHeight="1"/>
    <row r="254" ht="138.0" customHeight="1"/>
    <row r="255" ht="138.0" customHeight="1"/>
    <row r="256" ht="138.0" customHeight="1"/>
    <row r="257" ht="138.0" customHeight="1"/>
    <row r="258" ht="138.0" customHeight="1"/>
    <row r="259" ht="138.0" customHeight="1"/>
    <row r="260" ht="138.0" customHeight="1"/>
    <row r="261" ht="138.0" customHeight="1"/>
    <row r="262" ht="138.0" customHeight="1"/>
    <row r="263" ht="138.0" customHeight="1"/>
    <row r="264" ht="138.0" customHeight="1"/>
    <row r="265" ht="138.0" customHeight="1"/>
    <row r="266" ht="138.0" customHeight="1"/>
    <row r="267" ht="138.0" customHeight="1"/>
    <row r="268" ht="138.0" customHeight="1"/>
    <row r="269" ht="138.0" customHeight="1"/>
    <row r="270" ht="138.0" customHeight="1"/>
    <row r="271" ht="138.0" customHeight="1"/>
    <row r="272" ht="138.0" customHeight="1"/>
    <row r="273" ht="138.0" customHeight="1"/>
    <row r="274" ht="138.0" customHeight="1"/>
    <row r="275" ht="138.0" customHeight="1"/>
    <row r="276" ht="138.0" customHeight="1"/>
    <row r="277" ht="138.0" customHeight="1"/>
    <row r="278" ht="138.0" customHeight="1"/>
    <row r="279" ht="138.0" customHeight="1"/>
    <row r="280" ht="138.0" customHeight="1"/>
    <row r="281" ht="138.0" customHeight="1"/>
    <row r="282" ht="138.0" customHeight="1"/>
    <row r="283" ht="138.0" customHeight="1"/>
    <row r="284" ht="138.0" customHeight="1"/>
    <row r="285" ht="138.0" customHeight="1"/>
    <row r="286" ht="138.0" customHeight="1"/>
    <row r="287" ht="138.0" customHeight="1"/>
    <row r="288" ht="138.0" customHeight="1"/>
    <row r="289" ht="138.0" customHeight="1"/>
    <row r="290" ht="138.0" customHeight="1"/>
    <row r="291" ht="138.0" customHeight="1"/>
    <row r="292" ht="138.0" customHeight="1"/>
    <row r="293" ht="138.0" customHeight="1"/>
    <row r="294" ht="138.0" customHeight="1"/>
    <row r="295" ht="138.0" customHeight="1"/>
    <row r="296" ht="138.0" customHeight="1"/>
    <row r="297" ht="138.0" customHeight="1"/>
    <row r="298" ht="138.0" customHeight="1"/>
    <row r="299" ht="138.0" customHeight="1"/>
    <row r="300" ht="138.0" customHeight="1"/>
    <row r="301" ht="138.0" customHeight="1"/>
    <row r="302" ht="138.0" customHeight="1"/>
    <row r="303" ht="138.0" customHeight="1"/>
    <row r="304" ht="138.0" customHeight="1"/>
    <row r="305" ht="138.0" customHeight="1"/>
    <row r="306" ht="138.0" customHeight="1"/>
    <row r="307" ht="138.0" customHeight="1"/>
    <row r="308" ht="138.0" customHeight="1"/>
    <row r="309" ht="138.0" customHeight="1"/>
    <row r="310" ht="138.0" customHeight="1"/>
    <row r="311" ht="138.0" customHeight="1"/>
    <row r="312" ht="138.0" customHeight="1"/>
    <row r="313" ht="138.0" customHeight="1"/>
    <row r="314" ht="138.0" customHeight="1"/>
    <row r="315" ht="138.0" customHeight="1"/>
    <row r="316" ht="138.0" customHeight="1"/>
    <row r="317" ht="138.0" customHeight="1"/>
    <row r="318" ht="138.0" customHeight="1"/>
    <row r="319" ht="138.0" customHeight="1"/>
    <row r="320" ht="138.0" customHeight="1"/>
    <row r="321" ht="138.0" customHeight="1"/>
    <row r="322" ht="138.0" customHeight="1"/>
    <row r="323" ht="138.0" customHeight="1"/>
    <row r="324" ht="138.0" customHeight="1"/>
    <row r="325" ht="138.0" customHeight="1"/>
    <row r="326" ht="138.0" customHeight="1"/>
    <row r="327" ht="138.0" customHeight="1"/>
    <row r="328" ht="138.0" customHeight="1"/>
    <row r="329" ht="138.0" customHeight="1"/>
    <row r="330" ht="138.0" customHeight="1"/>
    <row r="331" ht="138.0" customHeight="1"/>
    <row r="332" ht="138.0" customHeight="1"/>
    <row r="333" ht="138.0" customHeight="1"/>
    <row r="334" ht="138.0" customHeight="1"/>
    <row r="335" ht="138.0" customHeight="1"/>
    <row r="336" ht="138.0" customHeight="1"/>
    <row r="337" ht="138.0" customHeight="1"/>
    <row r="338" ht="138.0" customHeight="1"/>
    <row r="339" ht="138.0" customHeight="1"/>
    <row r="340" ht="138.0" customHeight="1"/>
    <row r="341" ht="138.0" customHeight="1"/>
    <row r="342" ht="138.0" customHeight="1"/>
    <row r="343" ht="138.0" customHeight="1"/>
    <row r="344" ht="138.0" customHeight="1"/>
    <row r="345" ht="138.0" customHeight="1"/>
    <row r="346" ht="138.0" customHeight="1"/>
    <row r="347" ht="138.0" customHeight="1"/>
    <row r="348" ht="138.0" customHeight="1"/>
    <row r="349" ht="138.0" customHeight="1"/>
    <row r="350" ht="138.0" customHeight="1"/>
    <row r="351" ht="138.0" customHeight="1"/>
    <row r="352" ht="138.0" customHeight="1"/>
    <row r="353" ht="138.0" customHeight="1"/>
    <row r="354" ht="138.0" customHeight="1"/>
    <row r="355" ht="138.0" customHeight="1"/>
    <row r="356" ht="138.0" customHeight="1"/>
    <row r="357" ht="138.0" customHeight="1"/>
    <row r="358" ht="138.0" customHeight="1"/>
    <row r="359" ht="138.0" customHeight="1"/>
    <row r="360" ht="138.0" customHeight="1"/>
    <row r="361" ht="138.0" customHeight="1"/>
    <row r="362" ht="138.0" customHeight="1"/>
    <row r="363" ht="138.0" customHeight="1"/>
    <row r="364" ht="138.0" customHeight="1"/>
    <row r="365" ht="138.0" customHeight="1"/>
    <row r="366" ht="138.0" customHeight="1"/>
    <row r="367" ht="138.0" customHeight="1"/>
    <row r="368" ht="138.0" customHeight="1"/>
    <row r="369" ht="138.0" customHeight="1"/>
    <row r="370" ht="138.0" customHeight="1"/>
    <row r="371" ht="138.0" customHeight="1"/>
    <row r="372" ht="138.0" customHeight="1"/>
    <row r="373" ht="138.0" customHeight="1"/>
    <row r="374" ht="138.0" customHeight="1"/>
    <row r="375" ht="138.0" customHeight="1"/>
    <row r="376" ht="138.0" customHeight="1"/>
    <row r="377" ht="138.0" customHeight="1"/>
    <row r="378" ht="138.0" customHeight="1"/>
    <row r="379" ht="138.0" customHeight="1"/>
    <row r="380" ht="138.0" customHeight="1"/>
    <row r="381" ht="138.0" customHeight="1"/>
    <row r="382" ht="138.0" customHeight="1"/>
    <row r="383" ht="138.0" customHeight="1"/>
    <row r="384" ht="138.0" customHeight="1"/>
    <row r="385" ht="138.0" customHeight="1"/>
    <row r="386" ht="138.0" customHeight="1"/>
    <row r="387" ht="138.0" customHeight="1"/>
    <row r="388" ht="138.0" customHeight="1"/>
    <row r="389" ht="138.0" customHeight="1"/>
    <row r="390" ht="138.0" customHeight="1"/>
    <row r="391" ht="138.0" customHeight="1"/>
    <row r="392" ht="138.0" customHeight="1"/>
    <row r="393" ht="138.0" customHeight="1"/>
    <row r="394" ht="138.0" customHeight="1"/>
    <row r="395" ht="138.0" customHeight="1"/>
    <row r="396" ht="138.0" customHeight="1"/>
    <row r="397" ht="138.0" customHeight="1"/>
    <row r="398" ht="138.0" customHeight="1"/>
    <row r="399" ht="138.0" customHeight="1"/>
    <row r="400" ht="138.0" customHeight="1"/>
    <row r="401" ht="138.0" customHeight="1"/>
    <row r="402" ht="138.0" customHeight="1"/>
    <row r="403" ht="138.0" customHeight="1"/>
    <row r="404" ht="138.0" customHeight="1"/>
    <row r="405" ht="138.0" customHeight="1"/>
    <row r="406" ht="138.0" customHeight="1"/>
    <row r="407" ht="138.0" customHeight="1"/>
    <row r="408" ht="138.0" customHeight="1"/>
    <row r="409" ht="138.0" customHeight="1"/>
    <row r="410" ht="138.0" customHeight="1"/>
    <row r="411" ht="138.0" customHeight="1"/>
    <row r="412" ht="138.0" customHeight="1"/>
    <row r="413" ht="138.0" customHeight="1"/>
    <row r="414" ht="138.0" customHeight="1"/>
    <row r="415" ht="138.0" customHeight="1"/>
    <row r="416" ht="138.0" customHeight="1"/>
    <row r="417" ht="138.0" customHeight="1"/>
    <row r="418" ht="138.0" customHeight="1"/>
    <row r="419" ht="138.0" customHeight="1"/>
    <row r="420" ht="138.0" customHeight="1"/>
    <row r="421" ht="138.0" customHeight="1"/>
    <row r="422" ht="138.0" customHeight="1"/>
    <row r="423" ht="138.0" customHeight="1"/>
    <row r="424" ht="138.0" customHeight="1"/>
    <row r="425" ht="138.0" customHeight="1"/>
    <row r="426" ht="138.0" customHeight="1"/>
    <row r="427" ht="138.0" customHeight="1"/>
    <row r="428" ht="138.0" customHeight="1"/>
    <row r="429" ht="138.0" customHeight="1"/>
    <row r="430" ht="138.0" customHeight="1"/>
    <row r="431" ht="138.0" customHeight="1"/>
    <row r="432" ht="138.0" customHeight="1"/>
    <row r="433" ht="138.0" customHeight="1"/>
    <row r="434" ht="138.0" customHeight="1"/>
    <row r="435" ht="138.0" customHeight="1"/>
    <row r="436" ht="138.0" customHeight="1"/>
    <row r="437" ht="138.0" customHeight="1"/>
    <row r="438" ht="138.0" customHeight="1"/>
    <row r="439" ht="138.0" customHeight="1"/>
    <row r="440" ht="138.0" customHeight="1"/>
    <row r="441" ht="138.0" customHeight="1"/>
    <row r="442" ht="138.0" customHeight="1"/>
    <row r="443" ht="138.0" customHeight="1"/>
    <row r="444" ht="138.0" customHeight="1"/>
    <row r="445" ht="138.0" customHeight="1"/>
    <row r="446" ht="138.0" customHeight="1"/>
    <row r="447" ht="138.0" customHeight="1"/>
    <row r="448" ht="138.0" customHeight="1"/>
    <row r="449" ht="138.0" customHeight="1"/>
    <row r="450" ht="138.0" customHeight="1"/>
    <row r="451" ht="138.0" customHeight="1"/>
    <row r="452" ht="138.0" customHeight="1"/>
    <row r="453" ht="138.0" customHeight="1"/>
    <row r="454" ht="138.0" customHeight="1"/>
    <row r="455" ht="138.0" customHeight="1"/>
    <row r="456" ht="138.0" customHeight="1"/>
    <row r="457" ht="138.0" customHeight="1"/>
    <row r="458" ht="138.0" customHeight="1"/>
    <row r="459" ht="138.0" customHeight="1"/>
    <row r="460" ht="138.0" customHeight="1"/>
    <row r="461" ht="138.0" customHeight="1"/>
    <row r="462" ht="138.0" customHeight="1"/>
    <row r="463" ht="138.0" customHeight="1"/>
    <row r="464" ht="138.0" customHeight="1"/>
    <row r="465" ht="138.0" customHeight="1"/>
    <row r="466" ht="138.0" customHeight="1"/>
    <row r="467" ht="138.0" customHeight="1"/>
    <row r="468" ht="138.0" customHeight="1"/>
    <row r="469" ht="138.0" customHeight="1"/>
    <row r="470" ht="138.0" customHeight="1"/>
    <row r="471" ht="138.0" customHeight="1"/>
    <row r="472" ht="138.0" customHeight="1"/>
    <row r="473" ht="138.0" customHeight="1"/>
    <row r="474" ht="138.0" customHeight="1"/>
    <row r="475" ht="138.0" customHeight="1"/>
    <row r="476" ht="138.0" customHeight="1"/>
    <row r="477" ht="138.0" customHeight="1"/>
    <row r="478" ht="138.0" customHeight="1"/>
    <row r="479" ht="138.0" customHeight="1"/>
    <row r="480" ht="138.0" customHeight="1"/>
    <row r="481" ht="138.0" customHeight="1"/>
    <row r="482" ht="138.0" customHeight="1"/>
    <row r="483" ht="138.0" customHeight="1"/>
    <row r="484" ht="138.0" customHeight="1"/>
    <row r="485" ht="138.0" customHeight="1"/>
    <row r="486" ht="138.0" customHeight="1"/>
    <row r="487" ht="138.0" customHeight="1"/>
    <row r="488" ht="138.0" customHeight="1"/>
    <row r="489" ht="138.0" customHeight="1"/>
    <row r="490" ht="138.0" customHeight="1"/>
    <row r="491" ht="138.0" customHeight="1"/>
    <row r="492" ht="138.0" customHeight="1"/>
    <row r="493" ht="138.0" customHeight="1"/>
    <row r="494" ht="138.0" customHeight="1"/>
    <row r="495" ht="138.0" customHeight="1"/>
    <row r="496" ht="138.0" customHeight="1"/>
    <row r="497" ht="138.0" customHeight="1"/>
    <row r="498" ht="138.0" customHeight="1"/>
    <row r="499" ht="138.0" customHeight="1"/>
    <row r="500" ht="138.0" customHeight="1"/>
    <row r="501" ht="138.0" customHeight="1"/>
    <row r="502" ht="138.0" customHeight="1"/>
    <row r="503" ht="138.0" customHeight="1"/>
    <row r="504" ht="138.0" customHeight="1"/>
    <row r="505" ht="138.0" customHeight="1"/>
    <row r="506" ht="138.0" customHeight="1"/>
    <row r="507" ht="138.0" customHeight="1"/>
    <row r="508" ht="138.0" customHeight="1"/>
    <row r="509" ht="138.0" customHeight="1"/>
    <row r="510" ht="138.0" customHeight="1"/>
    <row r="511" ht="138.0" customHeight="1"/>
    <row r="512" ht="138.0" customHeight="1"/>
    <row r="513" ht="138.0" customHeight="1"/>
    <row r="514" ht="138.0" customHeight="1"/>
    <row r="515" ht="138.0" customHeight="1"/>
    <row r="516" ht="138.0" customHeight="1"/>
    <row r="517" ht="138.0" customHeight="1"/>
    <row r="518" ht="138.0" customHeight="1"/>
    <row r="519" ht="138.0" customHeight="1"/>
    <row r="520" ht="138.0" customHeight="1"/>
    <row r="521" ht="138.0" customHeight="1"/>
    <row r="522" ht="138.0" customHeight="1"/>
    <row r="523" ht="138.0" customHeight="1"/>
    <row r="524" ht="138.0" customHeight="1"/>
    <row r="525" ht="138.0" customHeight="1"/>
    <row r="526" ht="138.0" customHeight="1"/>
    <row r="527" ht="138.0" customHeight="1"/>
    <row r="528" ht="138.0" customHeight="1"/>
    <row r="529" ht="138.0" customHeight="1"/>
    <row r="530" ht="138.0" customHeight="1"/>
    <row r="531" ht="138.0" customHeight="1"/>
    <row r="532" ht="138.0" customHeight="1"/>
    <row r="533" ht="138.0" customHeight="1"/>
    <row r="534" ht="138.0" customHeight="1"/>
    <row r="535" ht="138.0" customHeight="1"/>
    <row r="536" ht="138.0" customHeight="1"/>
    <row r="537" ht="138.0" customHeight="1"/>
    <row r="538" ht="138.0" customHeight="1"/>
    <row r="539" ht="138.0" customHeight="1"/>
    <row r="540" ht="138.0" customHeight="1"/>
    <row r="541" ht="138.0" customHeight="1"/>
    <row r="542" ht="138.0" customHeight="1"/>
    <row r="543" ht="138.0" customHeight="1"/>
    <row r="544" ht="138.0" customHeight="1"/>
    <row r="545" ht="138.0" customHeight="1"/>
    <row r="546" ht="138.0" customHeight="1"/>
    <row r="547" ht="138.0" customHeight="1"/>
    <row r="548" ht="138.0" customHeight="1"/>
    <row r="549" ht="138.0" customHeight="1"/>
    <row r="550" ht="138.0" customHeight="1"/>
    <row r="551" ht="138.0" customHeight="1"/>
    <row r="552" ht="138.0" customHeight="1"/>
    <row r="553" ht="138.0" customHeight="1"/>
    <row r="554" ht="138.0" customHeight="1"/>
    <row r="555" ht="138.0" customHeight="1"/>
    <row r="556" ht="138.0" customHeight="1"/>
    <row r="557" ht="138.0" customHeight="1"/>
    <row r="558" ht="138.0" customHeight="1"/>
    <row r="559" ht="138.0" customHeight="1"/>
    <row r="560" ht="138.0" customHeight="1"/>
    <row r="561" ht="138.0" customHeight="1"/>
    <row r="562" ht="138.0" customHeight="1"/>
    <row r="563" ht="138.0" customHeight="1"/>
    <row r="564" ht="138.0" customHeight="1"/>
    <row r="565" ht="138.0" customHeight="1"/>
    <row r="566" ht="138.0" customHeight="1"/>
    <row r="567" ht="138.0" customHeight="1"/>
    <row r="568" ht="138.0" customHeight="1"/>
    <row r="569" ht="138.0" customHeight="1"/>
    <row r="570" ht="138.0" customHeight="1"/>
    <row r="571" ht="138.0" customHeight="1"/>
    <row r="572" ht="138.0" customHeight="1"/>
    <row r="573" ht="138.0" customHeight="1"/>
    <row r="574" ht="138.0" customHeight="1"/>
    <row r="575" ht="138.0" customHeight="1"/>
    <row r="576" ht="138.0" customHeight="1"/>
    <row r="577" ht="138.0" customHeight="1"/>
    <row r="578" ht="138.0" customHeight="1"/>
    <row r="579" ht="138.0" customHeight="1"/>
    <row r="580" ht="138.0" customHeight="1"/>
    <row r="581" ht="138.0" customHeight="1"/>
    <row r="582" ht="138.0" customHeight="1"/>
    <row r="583" ht="138.0" customHeight="1"/>
    <row r="584" ht="138.0" customHeight="1"/>
    <row r="585" ht="138.0" customHeight="1"/>
    <row r="586" ht="138.0" customHeight="1"/>
    <row r="587" ht="138.0" customHeight="1"/>
    <row r="588" ht="138.0" customHeight="1"/>
    <row r="589" ht="138.0" customHeight="1"/>
    <row r="590" ht="138.0" customHeight="1"/>
    <row r="591" ht="138.0" customHeight="1"/>
    <row r="592" ht="138.0" customHeight="1"/>
    <row r="593" ht="138.0" customHeight="1"/>
    <row r="594" ht="138.0" customHeight="1"/>
    <row r="595" ht="138.0" customHeight="1"/>
    <row r="596" ht="138.0" customHeight="1"/>
    <row r="597" ht="138.0" customHeight="1"/>
    <row r="598" ht="138.0" customHeight="1"/>
    <row r="599" ht="138.0" customHeight="1"/>
    <row r="600" ht="138.0" customHeight="1"/>
    <row r="601" ht="138.0" customHeight="1"/>
    <row r="602" ht="138.0" customHeight="1"/>
    <row r="603" ht="138.0" customHeight="1"/>
    <row r="604" ht="138.0" customHeight="1"/>
    <row r="605" ht="138.0" customHeight="1"/>
    <row r="606" ht="138.0" customHeight="1"/>
    <row r="607" ht="138.0" customHeight="1"/>
    <row r="608" ht="138.0" customHeight="1"/>
    <row r="609" ht="138.0" customHeight="1"/>
    <row r="610" ht="138.0" customHeight="1"/>
    <row r="611" ht="138.0" customHeight="1"/>
    <row r="612" ht="138.0" customHeight="1"/>
    <row r="613" ht="138.0" customHeight="1"/>
    <row r="614" ht="138.0" customHeight="1"/>
    <row r="615" ht="138.0" customHeight="1"/>
    <row r="616" ht="138.0" customHeight="1"/>
    <row r="617" ht="138.0" customHeight="1"/>
    <row r="618" ht="138.0" customHeight="1"/>
    <row r="619" ht="138.0" customHeight="1"/>
    <row r="620" ht="138.0" customHeight="1"/>
    <row r="621" ht="138.0" customHeight="1"/>
    <row r="622" ht="138.0" customHeight="1"/>
    <row r="623" ht="138.0" customHeight="1"/>
    <row r="624" ht="138.0" customHeight="1"/>
    <row r="625" ht="138.0" customHeight="1"/>
    <row r="626" ht="138.0" customHeight="1"/>
    <row r="627" ht="138.0" customHeight="1"/>
    <row r="628" ht="138.0" customHeight="1"/>
    <row r="629" ht="138.0" customHeight="1"/>
    <row r="630" ht="138.0" customHeight="1"/>
    <row r="631" ht="138.0" customHeight="1"/>
    <row r="632" ht="138.0" customHeight="1"/>
    <row r="633" ht="138.0" customHeight="1"/>
    <row r="634" ht="138.0" customHeight="1"/>
    <row r="635" ht="138.0" customHeight="1"/>
    <row r="636" ht="138.0" customHeight="1"/>
    <row r="637" ht="138.0" customHeight="1"/>
    <row r="638" ht="138.0" customHeight="1"/>
    <row r="639" ht="138.0" customHeight="1"/>
    <row r="640" ht="138.0" customHeight="1"/>
    <row r="641" ht="138.0" customHeight="1"/>
    <row r="642" ht="138.0" customHeight="1"/>
    <row r="643" ht="138.0" customHeight="1"/>
    <row r="644" ht="138.0" customHeight="1"/>
    <row r="645" ht="138.0" customHeight="1"/>
    <row r="646" ht="138.0" customHeight="1"/>
    <row r="647" ht="138.0" customHeight="1"/>
    <row r="648" ht="138.0" customHeight="1"/>
    <row r="649" ht="138.0" customHeight="1"/>
    <row r="650" ht="138.0" customHeight="1"/>
    <row r="651" ht="138.0" customHeight="1"/>
    <row r="652" ht="138.0" customHeight="1"/>
    <row r="653" ht="138.0" customHeight="1"/>
    <row r="654" ht="138.0" customHeight="1"/>
    <row r="655" ht="138.0" customHeight="1"/>
    <row r="656" ht="138.0" customHeight="1"/>
    <row r="657" ht="138.0" customHeight="1"/>
    <row r="658" ht="138.0" customHeight="1"/>
    <row r="659" ht="138.0" customHeight="1"/>
    <row r="660" ht="138.0" customHeight="1"/>
    <row r="661" ht="138.0" customHeight="1"/>
    <row r="662" ht="138.0" customHeight="1"/>
    <row r="663" ht="138.0" customHeight="1"/>
    <row r="664" ht="138.0" customHeight="1"/>
    <row r="665" ht="138.0" customHeight="1"/>
    <row r="666" ht="138.0" customHeight="1"/>
    <row r="667" ht="138.0" customHeight="1"/>
    <row r="668" ht="138.0" customHeight="1"/>
    <row r="669" ht="138.0" customHeight="1"/>
    <row r="670" ht="138.0" customHeight="1"/>
    <row r="671" ht="138.0" customHeight="1"/>
    <row r="672" ht="138.0" customHeight="1"/>
    <row r="673" ht="138.0" customHeight="1"/>
    <row r="674" ht="138.0" customHeight="1"/>
    <row r="675" ht="138.0" customHeight="1"/>
    <row r="676" ht="138.0" customHeight="1"/>
    <row r="677" ht="138.0" customHeight="1"/>
    <row r="678" ht="138.0" customHeight="1"/>
    <row r="679" ht="138.0" customHeight="1"/>
    <row r="680" ht="138.0" customHeight="1"/>
    <row r="681" ht="138.0" customHeight="1"/>
    <row r="682" ht="138.0" customHeight="1"/>
    <row r="683" ht="138.0" customHeight="1"/>
    <row r="684" ht="138.0" customHeight="1"/>
    <row r="685" ht="138.0" customHeight="1"/>
    <row r="686" ht="138.0" customHeight="1"/>
    <row r="687" ht="138.0" customHeight="1"/>
    <row r="688" ht="138.0" customHeight="1"/>
    <row r="689" ht="138.0" customHeight="1"/>
    <row r="690" ht="138.0" customHeight="1"/>
    <row r="691" ht="138.0" customHeight="1"/>
    <row r="692" ht="138.0" customHeight="1"/>
    <row r="693" ht="138.0" customHeight="1"/>
    <row r="694" ht="138.0" customHeight="1"/>
    <row r="695" ht="138.0" customHeight="1"/>
    <row r="696" ht="138.0" customHeight="1"/>
    <row r="697" ht="138.0" customHeight="1"/>
    <row r="698" ht="138.0" customHeight="1"/>
    <row r="699" ht="138.0" customHeight="1"/>
    <row r="700" ht="138.0" customHeight="1"/>
    <row r="701" ht="138.0" customHeight="1"/>
    <row r="702" ht="138.0" customHeight="1"/>
    <row r="703" ht="138.0" customHeight="1"/>
    <row r="704" ht="138.0" customHeight="1"/>
    <row r="705" ht="138.0" customHeight="1"/>
    <row r="706" ht="138.0" customHeight="1"/>
    <row r="707" ht="138.0" customHeight="1"/>
    <row r="708" ht="138.0" customHeight="1"/>
    <row r="709" ht="138.0" customHeight="1"/>
    <row r="710" ht="138.0" customHeight="1"/>
    <row r="711" ht="138.0" customHeight="1"/>
    <row r="712" ht="138.0" customHeight="1"/>
    <row r="713" ht="138.0" customHeight="1"/>
    <row r="714" ht="138.0" customHeight="1"/>
    <row r="715" ht="138.0" customHeight="1"/>
    <row r="716" ht="138.0" customHeight="1"/>
    <row r="717" ht="138.0" customHeight="1"/>
    <row r="718" ht="138.0" customHeight="1"/>
    <row r="719" ht="138.0" customHeight="1"/>
    <row r="720" ht="138.0" customHeight="1"/>
    <row r="721" ht="138.0" customHeight="1"/>
    <row r="722" ht="138.0" customHeight="1"/>
    <row r="723" ht="138.0" customHeight="1"/>
    <row r="724" ht="138.0" customHeight="1"/>
    <row r="725" ht="138.0" customHeight="1"/>
    <row r="726" ht="138.0" customHeight="1"/>
    <row r="727" ht="138.0" customHeight="1"/>
    <row r="728" ht="138.0" customHeight="1"/>
    <row r="729" ht="138.0" customHeight="1"/>
    <row r="730" ht="138.0" customHeight="1"/>
    <row r="731" ht="138.0" customHeight="1"/>
    <row r="732" ht="138.0" customHeight="1"/>
    <row r="733" ht="138.0" customHeight="1"/>
    <row r="734" ht="138.0" customHeight="1"/>
    <row r="735" ht="138.0" customHeight="1"/>
    <row r="736" ht="138.0" customHeight="1"/>
    <row r="737" ht="138.0" customHeight="1"/>
    <row r="738" ht="138.0" customHeight="1"/>
    <row r="739" ht="138.0" customHeight="1"/>
    <row r="740" ht="138.0" customHeight="1"/>
    <row r="741" ht="138.0" customHeight="1"/>
    <row r="742" ht="138.0" customHeight="1"/>
    <row r="743" ht="138.0" customHeight="1"/>
    <row r="744" ht="138.0" customHeight="1"/>
    <row r="745" ht="138.0" customHeight="1"/>
    <row r="746" ht="138.0" customHeight="1"/>
    <row r="747" ht="138.0" customHeight="1"/>
    <row r="748" ht="138.0" customHeight="1"/>
    <row r="749" ht="138.0" customHeight="1"/>
    <row r="750" ht="138.0" customHeight="1"/>
    <row r="751" ht="138.0" customHeight="1"/>
    <row r="752" ht="138.0" customHeight="1"/>
    <row r="753" ht="138.0" customHeight="1"/>
    <row r="754" ht="138.0" customHeight="1"/>
    <row r="755" ht="138.0" customHeight="1"/>
    <row r="756" ht="138.0" customHeight="1"/>
    <row r="757" ht="138.0" customHeight="1"/>
    <row r="758" ht="138.0" customHeight="1"/>
    <row r="759" ht="138.0" customHeight="1"/>
    <row r="760" ht="138.0" customHeight="1"/>
    <row r="761" ht="138.0" customHeight="1"/>
    <row r="762" ht="138.0" customHeight="1"/>
    <row r="763" ht="138.0" customHeight="1"/>
    <row r="764" ht="138.0" customHeight="1"/>
    <row r="765" ht="138.0" customHeight="1"/>
    <row r="766" ht="138.0" customHeight="1"/>
    <row r="767" ht="138.0" customHeight="1"/>
    <row r="768" ht="138.0" customHeight="1"/>
    <row r="769" ht="138.0" customHeight="1"/>
    <row r="770" ht="138.0" customHeight="1"/>
    <row r="771" ht="138.0" customHeight="1"/>
    <row r="772" ht="138.0" customHeight="1"/>
    <row r="773" ht="138.0" customHeight="1"/>
    <row r="774" ht="138.0" customHeight="1"/>
    <row r="775" ht="138.0" customHeight="1"/>
    <row r="776" ht="138.0" customHeight="1"/>
    <row r="777" ht="138.0" customHeight="1"/>
    <row r="778" ht="138.0" customHeight="1"/>
    <row r="779" ht="138.0" customHeight="1"/>
    <row r="780" ht="138.0" customHeight="1"/>
    <row r="781" ht="138.0" customHeight="1"/>
    <row r="782" ht="138.0" customHeight="1"/>
    <row r="783" ht="138.0" customHeight="1"/>
    <row r="784" ht="138.0" customHeight="1"/>
    <row r="785" ht="138.0" customHeight="1"/>
    <row r="786" ht="138.0" customHeight="1"/>
    <row r="787" ht="138.0" customHeight="1"/>
    <row r="788" ht="138.0" customHeight="1"/>
    <row r="789" ht="138.0" customHeight="1"/>
    <row r="790" ht="138.0" customHeight="1"/>
    <row r="791" ht="138.0" customHeight="1"/>
    <row r="792" ht="138.0" customHeight="1"/>
    <row r="793" ht="138.0" customHeight="1"/>
    <row r="794" ht="138.0" customHeight="1"/>
    <row r="795" ht="138.0" customHeight="1"/>
    <row r="796" ht="138.0" customHeight="1"/>
    <row r="797" ht="138.0" customHeight="1"/>
    <row r="798" ht="138.0" customHeight="1"/>
    <row r="799" ht="138.0" customHeight="1"/>
    <row r="800" ht="138.0" customHeight="1"/>
    <row r="801" ht="138.0" customHeight="1"/>
    <row r="802" ht="138.0" customHeight="1"/>
    <row r="803" ht="138.0" customHeight="1"/>
    <row r="804" ht="138.0" customHeight="1"/>
    <row r="805" ht="138.0" customHeight="1"/>
    <row r="806" ht="138.0" customHeight="1"/>
    <row r="807" ht="138.0" customHeight="1"/>
    <row r="808" ht="138.0" customHeight="1"/>
    <row r="809" ht="138.0" customHeight="1"/>
    <row r="810" ht="138.0" customHeight="1"/>
    <row r="811" ht="138.0" customHeight="1"/>
    <row r="812" ht="138.0" customHeight="1"/>
    <row r="813" ht="138.0" customHeight="1"/>
    <row r="814" ht="138.0" customHeight="1"/>
    <row r="815" ht="138.0" customHeight="1"/>
    <row r="816" ht="138.0" customHeight="1"/>
    <row r="817" ht="138.0" customHeight="1"/>
    <row r="818" ht="138.0" customHeight="1"/>
    <row r="819" ht="138.0" customHeight="1"/>
    <row r="820" ht="138.0" customHeight="1"/>
    <row r="821" ht="138.0" customHeight="1"/>
    <row r="822" ht="138.0" customHeight="1"/>
    <row r="823" ht="138.0" customHeight="1"/>
    <row r="824" ht="138.0" customHeight="1"/>
    <row r="825" ht="138.0" customHeight="1"/>
    <row r="826" ht="138.0" customHeight="1"/>
    <row r="827" ht="138.0" customHeight="1"/>
    <row r="828" ht="138.0" customHeight="1"/>
    <row r="829" ht="138.0" customHeight="1"/>
    <row r="830" ht="138.0" customHeight="1"/>
    <row r="831" ht="138.0" customHeight="1"/>
    <row r="832" ht="138.0" customHeight="1"/>
    <row r="833" ht="138.0" customHeight="1"/>
    <row r="834" ht="138.0" customHeight="1"/>
    <row r="835" ht="138.0" customHeight="1"/>
    <row r="836" ht="138.0" customHeight="1"/>
    <row r="837" ht="138.0" customHeight="1"/>
    <row r="838" ht="138.0" customHeight="1"/>
    <row r="839" ht="138.0" customHeight="1"/>
    <row r="840" ht="138.0" customHeight="1"/>
    <row r="841" ht="138.0" customHeight="1"/>
    <row r="842" ht="138.0" customHeight="1"/>
    <row r="843" ht="138.0" customHeight="1"/>
    <row r="844" ht="138.0" customHeight="1"/>
    <row r="845" ht="138.0" customHeight="1"/>
    <row r="846" ht="138.0" customHeight="1"/>
    <row r="847" ht="138.0" customHeight="1"/>
    <row r="848" ht="138.0" customHeight="1"/>
    <row r="849" ht="138.0" customHeight="1"/>
    <row r="850" ht="138.0" customHeight="1"/>
    <row r="851" ht="138.0" customHeight="1"/>
    <row r="852" ht="138.0" customHeight="1"/>
    <row r="853" ht="138.0" customHeight="1"/>
    <row r="854" ht="138.0" customHeight="1"/>
    <row r="855" ht="138.0" customHeight="1"/>
    <row r="856" ht="138.0" customHeight="1"/>
    <row r="857" ht="138.0" customHeight="1"/>
    <row r="858" ht="138.0" customHeight="1"/>
    <row r="859" ht="138.0" customHeight="1"/>
    <row r="860" ht="138.0" customHeight="1"/>
    <row r="861" ht="138.0" customHeight="1"/>
    <row r="862" ht="138.0" customHeight="1"/>
    <row r="863" ht="138.0" customHeight="1"/>
    <row r="864" ht="138.0" customHeight="1"/>
    <row r="865" ht="138.0" customHeight="1"/>
    <row r="866" ht="138.0" customHeight="1"/>
    <row r="867" ht="138.0" customHeight="1"/>
    <row r="868" ht="138.0" customHeight="1"/>
    <row r="869" ht="138.0" customHeight="1"/>
    <row r="870" ht="138.0" customHeight="1"/>
    <row r="871" ht="138.0" customHeight="1"/>
    <row r="872" ht="138.0" customHeight="1"/>
    <row r="873" ht="138.0" customHeight="1"/>
    <row r="874" ht="138.0" customHeight="1"/>
    <row r="875" ht="138.0" customHeight="1"/>
    <row r="876" ht="138.0" customHeight="1"/>
    <row r="877" ht="138.0" customHeight="1"/>
    <row r="878" ht="138.0" customHeight="1"/>
    <row r="879" ht="138.0" customHeight="1"/>
    <row r="880" ht="138.0" customHeight="1"/>
    <row r="881" ht="138.0" customHeight="1"/>
    <row r="882" ht="138.0" customHeight="1"/>
    <row r="883" ht="138.0" customHeight="1"/>
    <row r="884" ht="138.0" customHeight="1"/>
    <row r="885" ht="138.0" customHeight="1"/>
    <row r="886" ht="138.0" customHeight="1"/>
    <row r="887" ht="138.0" customHeight="1"/>
    <row r="888" ht="138.0" customHeight="1"/>
    <row r="889" ht="138.0" customHeight="1"/>
    <row r="890" ht="138.0" customHeight="1"/>
    <row r="891" ht="138.0" customHeight="1"/>
    <row r="892" ht="138.0" customHeight="1"/>
    <row r="893" ht="138.0" customHeight="1"/>
    <row r="894" ht="138.0" customHeight="1"/>
    <row r="895" ht="138.0" customHeight="1"/>
    <row r="896" ht="138.0" customHeight="1"/>
    <row r="897" ht="138.0" customHeight="1"/>
    <row r="898" ht="138.0" customHeight="1"/>
    <row r="899" ht="138.0" customHeight="1"/>
    <row r="900" ht="138.0" customHeight="1"/>
    <row r="901" ht="138.0" customHeight="1"/>
    <row r="902" ht="138.0" customHeight="1"/>
    <row r="903" ht="138.0" customHeight="1"/>
    <row r="904" ht="138.0" customHeight="1"/>
    <row r="905" ht="138.0" customHeight="1"/>
    <row r="906" ht="138.0" customHeight="1"/>
    <row r="907" ht="138.0" customHeight="1"/>
    <row r="908" ht="138.0" customHeight="1"/>
    <row r="909" ht="138.0" customHeight="1"/>
    <row r="910" ht="138.0" customHeight="1"/>
    <row r="911" ht="138.0" customHeight="1"/>
    <row r="912" ht="138.0" customHeight="1"/>
    <row r="913" ht="138.0" customHeight="1"/>
    <row r="914" ht="138.0" customHeight="1"/>
    <row r="915" ht="138.0" customHeight="1"/>
    <row r="916" ht="138.0" customHeight="1"/>
    <row r="917" ht="138.0" customHeight="1"/>
    <row r="918" ht="138.0" customHeight="1"/>
    <row r="919" ht="138.0" customHeight="1"/>
    <row r="920" ht="138.0" customHeight="1"/>
    <row r="921" ht="138.0" customHeight="1"/>
    <row r="922" ht="138.0" customHeight="1"/>
    <row r="923" ht="138.0" customHeight="1"/>
    <row r="924" ht="138.0" customHeight="1"/>
    <row r="925" ht="138.0" customHeight="1"/>
    <row r="926" ht="138.0" customHeight="1"/>
    <row r="927" ht="138.0" customHeight="1"/>
    <row r="928" ht="138.0" customHeight="1"/>
    <row r="929" ht="138.0" customHeight="1"/>
  </sheetData>
  <dataValidations>
    <dataValidation type="list" allowBlank="1" sqref="Y7 Y22 Y28">
      <formula1>",1,2,3,4"</formula1>
    </dataValidation>
    <dataValidation type="list" allowBlank="1" sqref="V20">
      <formula1>"1,2,3,4"</formula1>
    </dataValidation>
    <dataValidation type="list" allowBlank="1" sqref="W2:W6 AA2:AA6 AC7 W8:W11 AA8:AA11 Y12 AC12 W13:W16 AA13:AA16 Y17 AC17 W18 AA18 Y19 AC19 W20:W21 AA20:AA21 AC22 W23 AA23 W26:W27 AA26:AA27 Y29 AC28:AC29 W30 AA30 Y31">
      <formula1>"1,2,3,4,5"</formula1>
    </dataValidation>
  </dataValidations>
  <hyperlinks>
    <hyperlink r:id="rId2" ref="AB26"/>
  </hyperlinks>
  <drawing r:id="rId3"/>
  <legacyDrawing r:id="rId4"/>
  <tableParts count="3">
    <tablePart r:id="rId8"/>
    <tablePart r:id="rId9"/>
    <tablePart r:id="rId1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09.5" customHeight="1">
      <c r="A1" s="182" t="s">
        <v>1352</v>
      </c>
      <c r="B1" s="183" t="s">
        <v>1353</v>
      </c>
      <c r="C1" s="183" t="s">
        <v>1354</v>
      </c>
      <c r="D1" s="184" t="s">
        <v>120</v>
      </c>
      <c r="E1" s="185" t="s">
        <v>62</v>
      </c>
      <c r="F1" s="185">
        <v>42614.77916666667</v>
      </c>
      <c r="G1" s="186" t="s">
        <v>35</v>
      </c>
      <c r="H1" s="198" t="s">
        <v>3111</v>
      </c>
      <c r="I1" s="186" t="s">
        <v>1356</v>
      </c>
      <c r="J1" s="186" t="s">
        <v>62</v>
      </c>
      <c r="K1" s="186" t="s">
        <v>1357</v>
      </c>
      <c r="L1" s="187" t="s">
        <v>1358</v>
      </c>
      <c r="M1" s="186" t="s">
        <v>1359</v>
      </c>
      <c r="N1" s="187" t="s">
        <v>1360</v>
      </c>
      <c r="O1" s="243" t="s">
        <v>3112</v>
      </c>
      <c r="P1" s="243" t="s">
        <v>3113</v>
      </c>
      <c r="Q1" s="238"/>
      <c r="R1" s="238"/>
      <c r="S1" s="189" t="s">
        <v>47</v>
      </c>
      <c r="T1" s="190" t="str">
        <f t="shared" ref="T1:T2" si="1">IFS(#REF!=#REF!,"Same Decision", TRUE, "Diff. Decisions")</f>
        <v>#REF!</v>
      </c>
      <c r="U1" s="239" t="str">
        <f>IFS(X1=#REF!,"Same Rationale", TRUE, "Different Rationale")</f>
        <v>#REF!</v>
      </c>
      <c r="V1" s="190" t="s">
        <v>50</v>
      </c>
      <c r="W1" s="191">
        <v>2.0</v>
      </c>
      <c r="X1" s="183"/>
      <c r="Y1" s="235" t="s">
        <v>3114</v>
      </c>
      <c r="Z1" s="190"/>
      <c r="AA1" s="191">
        <v>1.0</v>
      </c>
      <c r="AB1" s="218" t="s">
        <v>3122</v>
      </c>
      <c r="AC1" s="188"/>
      <c r="AD1" s="240"/>
      <c r="AE1" s="241"/>
      <c r="AF1" s="242" t="s">
        <v>51</v>
      </c>
    </row>
    <row r="2" ht="109.5" customHeight="1">
      <c r="A2" s="182" t="s">
        <v>55</v>
      </c>
      <c r="B2" s="183" t="s">
        <v>56</v>
      </c>
      <c r="C2" s="183" t="s">
        <v>57</v>
      </c>
      <c r="D2" s="184" t="s">
        <v>58</v>
      </c>
      <c r="E2" s="185">
        <v>41929.166666666664</v>
      </c>
      <c r="F2" s="185">
        <v>43538.77847222222</v>
      </c>
      <c r="G2" s="186" t="s">
        <v>59</v>
      </c>
      <c r="H2" s="186" t="s">
        <v>60</v>
      </c>
      <c r="I2" s="186" t="s">
        <v>61</v>
      </c>
      <c r="J2" s="186" t="s">
        <v>62</v>
      </c>
      <c r="K2" s="186" t="s">
        <v>63</v>
      </c>
      <c r="L2" s="187" t="s">
        <v>64</v>
      </c>
      <c r="M2" s="186" t="s">
        <v>65</v>
      </c>
      <c r="N2" s="186" t="s">
        <v>66</v>
      </c>
      <c r="O2" s="186" t="s">
        <v>67</v>
      </c>
      <c r="P2" s="198" t="s">
        <v>3105</v>
      </c>
      <c r="Q2" s="188"/>
      <c r="R2" s="188"/>
      <c r="S2" s="189" t="s">
        <v>47</v>
      </c>
      <c r="T2" s="190" t="str">
        <f t="shared" si="1"/>
        <v>#REF!</v>
      </c>
      <c r="U2" s="190" t="str">
        <f>IFS(X2=AB2,"Same Rationale", TRUE, "Different Rationale")</f>
        <v>Different Rationale</v>
      </c>
      <c r="V2" s="190" t="s">
        <v>50</v>
      </c>
      <c r="W2" s="191">
        <v>5.0</v>
      </c>
      <c r="X2" s="183" t="s">
        <v>69</v>
      </c>
      <c r="Y2" s="391" t="s">
        <v>3106</v>
      </c>
      <c r="Z2" s="190"/>
      <c r="AA2" s="191">
        <v>4.0</v>
      </c>
      <c r="AB2" s="199" t="s">
        <v>3123</v>
      </c>
      <c r="AC2" s="194"/>
      <c r="AD2" s="195" t="str">
        <f>HYPERLINK("https://docs.google.com/document/d/1SqHqXiZifDxJF3Q_hn9AHVVB6UEww_OdQXmPiKTqn1I/edit","Protocol Discussion sheet")</f>
        <v>Protocol Discussion sheet</v>
      </c>
      <c r="AE2" s="196"/>
      <c r="AF2" s="196"/>
    </row>
    <row r="3" ht="109.5" customHeight="1">
      <c r="A3" s="182" t="s">
        <v>453</v>
      </c>
      <c r="B3" s="219" t="s">
        <v>454</v>
      </c>
      <c r="C3" s="219" t="s">
        <v>89</v>
      </c>
      <c r="D3" s="220" t="s">
        <v>90</v>
      </c>
      <c r="E3" s="221">
        <v>41561.166666666664</v>
      </c>
      <c r="F3" s="221">
        <v>42653.686111111114</v>
      </c>
      <c r="G3" s="222" t="s">
        <v>59</v>
      </c>
      <c r="H3" s="222" t="s">
        <v>455</v>
      </c>
      <c r="I3" s="222" t="s">
        <v>456</v>
      </c>
      <c r="J3" s="222" t="s">
        <v>62</v>
      </c>
      <c r="K3" s="222" t="s">
        <v>457</v>
      </c>
      <c r="L3" s="223" t="s">
        <v>458</v>
      </c>
      <c r="M3" s="222" t="s">
        <v>459</v>
      </c>
      <c r="N3" s="222" t="s">
        <v>37</v>
      </c>
      <c r="O3" s="222" t="s">
        <v>460</v>
      </c>
      <c r="P3" s="222" t="s">
        <v>461</v>
      </c>
      <c r="Q3" s="224"/>
      <c r="R3" s="224"/>
      <c r="S3" s="225" t="s">
        <v>47</v>
      </c>
      <c r="T3" s="226" t="s">
        <v>48</v>
      </c>
      <c r="U3" s="227" t="s">
        <v>49</v>
      </c>
      <c r="V3" s="190" t="s">
        <v>50</v>
      </c>
      <c r="W3" s="191">
        <v>1.0</v>
      </c>
      <c r="X3" s="224"/>
      <c r="Y3" s="224"/>
      <c r="Z3" s="226"/>
      <c r="AA3" s="191">
        <v>5.0</v>
      </c>
      <c r="AB3" s="229" t="s">
        <v>3103</v>
      </c>
      <c r="AC3" s="392"/>
      <c r="AD3" s="231" t="s">
        <v>462</v>
      </c>
      <c r="AE3" s="196"/>
      <c r="AF3" s="196"/>
    </row>
    <row r="4" ht="138.0" customHeight="1">
      <c r="A4" s="327" t="s">
        <v>1191</v>
      </c>
      <c r="B4" s="328" t="s">
        <v>1192</v>
      </c>
      <c r="C4" s="328" t="s">
        <v>1193</v>
      </c>
      <c r="D4" s="329" t="s">
        <v>834</v>
      </c>
      <c r="E4" s="330">
        <v>43168.208333333336</v>
      </c>
      <c r="F4" s="330">
        <v>43311.64236111111</v>
      </c>
      <c r="G4" s="328" t="s">
        <v>59</v>
      </c>
      <c r="H4" s="328" t="s">
        <v>1194</v>
      </c>
      <c r="I4" s="328" t="s">
        <v>1195</v>
      </c>
      <c r="J4" s="328" t="s">
        <v>62</v>
      </c>
      <c r="K4" s="328" t="s">
        <v>1196</v>
      </c>
      <c r="L4" s="331" t="s">
        <v>1197</v>
      </c>
      <c r="M4" s="328" t="s">
        <v>1198</v>
      </c>
      <c r="N4" s="328" t="s">
        <v>1199</v>
      </c>
      <c r="O4" s="328" t="s">
        <v>1200</v>
      </c>
      <c r="P4" s="328" t="s">
        <v>1201</v>
      </c>
      <c r="Q4" s="328" t="s">
        <v>1202</v>
      </c>
      <c r="R4" s="328" t="s">
        <v>1203</v>
      </c>
      <c r="S4" s="332"/>
      <c r="T4" s="333" t="str">
        <f>IFS(W4=AA4,"Same Decision", TRUE, "Diff. Decisions")</f>
        <v>Same Decision</v>
      </c>
      <c r="U4" s="333" t="str">
        <f>IFS(X4=AB4,"Same Rationale", TRUE, "Different Rationale")</f>
        <v>Different Rationale</v>
      </c>
      <c r="V4" s="333" t="s">
        <v>524</v>
      </c>
      <c r="W4" s="334" t="s">
        <v>51</v>
      </c>
      <c r="X4" s="328" t="s">
        <v>52</v>
      </c>
      <c r="Y4" s="393"/>
      <c r="Z4" s="333" t="s">
        <v>50</v>
      </c>
      <c r="AA4" s="334" t="s">
        <v>51</v>
      </c>
      <c r="AB4" s="335"/>
      <c r="AC4" s="318">
        <v>1.0</v>
      </c>
      <c r="AD4" s="394" t="str">
        <f>HYPERLINK("https://docs.google.com/document/d/1pSRoyrB8sXgVlZOkaxEcpRW3vl7yKjVe_ZJIhI7GlCg/edit","Emily's Protocol Word Doc")</f>
        <v>Emily's Protocol Word Doc</v>
      </c>
      <c r="AE4" s="395"/>
    </row>
    <row r="5" ht="138.0" customHeight="1">
      <c r="A5" s="190" t="s">
        <v>2019</v>
      </c>
      <c r="B5" s="183" t="s">
        <v>2020</v>
      </c>
      <c r="C5" s="259" t="s">
        <v>609</v>
      </c>
      <c r="D5" s="260" t="s">
        <v>610</v>
      </c>
      <c r="E5" s="261">
        <v>42473.166666666664</v>
      </c>
      <c r="F5" s="261">
        <v>43687.44027777778</v>
      </c>
      <c r="G5" s="259" t="s">
        <v>35</v>
      </c>
      <c r="H5" s="259" t="s">
        <v>2021</v>
      </c>
      <c r="I5" s="259" t="s">
        <v>2022</v>
      </c>
      <c r="J5" s="259" t="s">
        <v>2023</v>
      </c>
      <c r="K5" s="259" t="s">
        <v>2024</v>
      </c>
      <c r="L5" s="259" t="s">
        <v>2025</v>
      </c>
      <c r="M5" s="259" t="s">
        <v>2026</v>
      </c>
      <c r="N5" s="259" t="s">
        <v>2027</v>
      </c>
      <c r="O5" s="259" t="s">
        <v>2028</v>
      </c>
      <c r="P5" s="259" t="s">
        <v>2029</v>
      </c>
      <c r="Q5" s="185" t="s">
        <v>2030</v>
      </c>
      <c r="R5" s="185" t="s">
        <v>2031</v>
      </c>
      <c r="S5" s="189" t="s">
        <v>47</v>
      </c>
      <c r="T5" s="190" t="str">
        <f>IFS(#REF!=#REF!,"Same Decision", TRUE, "Diff. Decisions")</f>
        <v>#REF!</v>
      </c>
      <c r="U5" s="217" t="str">
        <f>IFS(#REF!=#REF!,"Same Rationale", TRUE, "Different Rationale")</f>
        <v>#REF!</v>
      </c>
      <c r="V5" s="190" t="s">
        <v>50</v>
      </c>
      <c r="W5" s="259" t="s">
        <v>591</v>
      </c>
      <c r="X5" s="194"/>
      <c r="Y5" s="191">
        <v>2.0</v>
      </c>
      <c r="Z5" s="190" t="s">
        <v>53</v>
      </c>
      <c r="AA5" s="259" t="s">
        <v>591</v>
      </c>
      <c r="AB5" s="194"/>
      <c r="AC5" s="191">
        <v>3.0</v>
      </c>
      <c r="AD5" s="195" t="str">
        <f>HYPERLINK("https://docs.google.com/document/d/1vgJGancMRWOC5fpG_XZKlmvZ036cG_5jw0TJteY-90E/edit","Brian's Review Sheet")</f>
        <v>Brian's Review Sheet</v>
      </c>
      <c r="AE5" s="196"/>
    </row>
    <row r="6" ht="138.0" customHeight="1">
      <c r="A6" s="190" t="s">
        <v>2229</v>
      </c>
      <c r="B6" s="183" t="s">
        <v>2230</v>
      </c>
      <c r="C6" s="259" t="s">
        <v>2231</v>
      </c>
      <c r="D6" s="260" t="s">
        <v>174</v>
      </c>
      <c r="E6" s="261">
        <v>42187.166666666664</v>
      </c>
      <c r="F6" s="261">
        <v>43545.66875</v>
      </c>
      <c r="G6" s="259" t="s">
        <v>35</v>
      </c>
      <c r="H6" s="396" t="s">
        <v>3107</v>
      </c>
      <c r="I6" s="259" t="s">
        <v>2233</v>
      </c>
      <c r="J6" s="259" t="s">
        <v>62</v>
      </c>
      <c r="K6" s="259" t="s">
        <v>2234</v>
      </c>
      <c r="L6" s="259" t="s">
        <v>2235</v>
      </c>
      <c r="M6" s="259" t="s">
        <v>2236</v>
      </c>
      <c r="N6" s="397" t="s">
        <v>2237</v>
      </c>
      <c r="O6" s="398" t="s">
        <v>3108</v>
      </c>
      <c r="P6" s="397" t="s">
        <v>2239</v>
      </c>
      <c r="Q6" s="399" t="s">
        <v>2240</v>
      </c>
      <c r="R6" s="399" t="s">
        <v>2241</v>
      </c>
      <c r="S6" s="189" t="s">
        <v>47</v>
      </c>
      <c r="T6" s="190" t="str">
        <f>IFS(W6=Z6,"Same Decision", TRUE, "Diff. Decisions")</f>
        <v>Diff. Decisions</v>
      </c>
      <c r="U6" s="239" t="str">
        <f>IFS(X6=#REF!,"Same Rationale", TRUE, "Different Rationale")</f>
        <v>#REF!</v>
      </c>
      <c r="V6" s="190" t="s">
        <v>50</v>
      </c>
      <c r="W6" s="259" t="s">
        <v>804</v>
      </c>
      <c r="X6" s="183"/>
      <c r="Y6" s="191">
        <v>4.0</v>
      </c>
      <c r="Z6" s="190" t="s">
        <v>53</v>
      </c>
      <c r="AA6" s="400" t="s">
        <v>804</v>
      </c>
      <c r="AB6" s="234"/>
      <c r="AC6" s="191">
        <v>3.0</v>
      </c>
      <c r="AD6" s="401" t="s">
        <v>3109</v>
      </c>
      <c r="AE6" s="240"/>
    </row>
    <row r="7" ht="138.0" customHeight="1">
      <c r="A7" s="309" t="s">
        <v>2584</v>
      </c>
      <c r="B7" s="310" t="s">
        <v>2585</v>
      </c>
      <c r="C7" s="310" t="s">
        <v>2586</v>
      </c>
      <c r="D7" s="311" t="s">
        <v>160</v>
      </c>
      <c r="E7" s="312">
        <v>43516.208333333336</v>
      </c>
      <c r="F7" s="312">
        <v>43516.63125</v>
      </c>
      <c r="G7" s="310" t="s">
        <v>35</v>
      </c>
      <c r="H7" s="310" t="s">
        <v>2587</v>
      </c>
      <c r="I7" s="310" t="s">
        <v>2588</v>
      </c>
      <c r="J7" s="310" t="s">
        <v>2589</v>
      </c>
      <c r="K7" s="310" t="s">
        <v>2590</v>
      </c>
      <c r="L7" s="313" t="s">
        <v>2591</v>
      </c>
      <c r="M7" s="310" t="s">
        <v>2592</v>
      </c>
      <c r="N7" s="310" t="s">
        <v>2593</v>
      </c>
      <c r="O7" s="310" t="s">
        <v>2594</v>
      </c>
      <c r="P7" s="310" t="s">
        <v>2595</v>
      </c>
      <c r="Q7" s="310" t="s">
        <v>2596</v>
      </c>
      <c r="R7" s="310" t="s">
        <v>144</v>
      </c>
      <c r="S7" s="314"/>
      <c r="T7" s="315" t="str">
        <f t="shared" ref="T7:T8" si="2">IFS(W7=AA7,"Same Decision", TRUE, "Diff. Decisions")</f>
        <v>Same Decision</v>
      </c>
      <c r="U7" s="402" t="str">
        <f t="shared" ref="U7:U8" si="3">IFS(X7=AB7,"Same Rationale", TRUE, "Different Rationale")</f>
        <v>Different Rationale</v>
      </c>
      <c r="V7" s="315" t="s">
        <v>524</v>
      </c>
      <c r="W7" s="317" t="s">
        <v>51</v>
      </c>
      <c r="X7" s="310" t="s">
        <v>52</v>
      </c>
      <c r="Y7" s="318">
        <v>1.0</v>
      </c>
      <c r="Z7" s="315" t="s">
        <v>50</v>
      </c>
      <c r="AA7" s="403" t="s">
        <v>51</v>
      </c>
      <c r="AB7" s="314"/>
      <c r="AC7" s="318">
        <v>3.0</v>
      </c>
      <c r="AD7" s="404" t="str">
        <f>HYPERLINK("https://docs.google.com/document/d/1pSRoyrB8sXgVlZOkaxEcpRW3vl7yKjVe_ZJIhI7GlCg/edit","Emily's Protocol Word Doc")</f>
        <v>Emily's Protocol Word Doc</v>
      </c>
      <c r="AE7" s="405"/>
    </row>
    <row r="8" ht="138.0" customHeight="1">
      <c r="A8" s="190" t="s">
        <v>2713</v>
      </c>
      <c r="B8" s="183" t="s">
        <v>2714</v>
      </c>
      <c r="C8" s="259" t="s">
        <v>2715</v>
      </c>
      <c r="D8" s="260" t="s">
        <v>120</v>
      </c>
      <c r="E8" s="261">
        <v>42678.166666666664</v>
      </c>
      <c r="F8" s="261">
        <v>43602.629166666666</v>
      </c>
      <c r="G8" s="259" t="s">
        <v>59</v>
      </c>
      <c r="H8" s="259" t="s">
        <v>2716</v>
      </c>
      <c r="I8" s="259" t="s">
        <v>215</v>
      </c>
      <c r="J8" s="259" t="s">
        <v>2717</v>
      </c>
      <c r="K8" s="259" t="s">
        <v>2718</v>
      </c>
      <c r="L8" s="259" t="s">
        <v>2719</v>
      </c>
      <c r="M8" s="259" t="s">
        <v>2720</v>
      </c>
      <c r="N8" s="259" t="s">
        <v>2721</v>
      </c>
      <c r="O8" s="259" t="s">
        <v>2722</v>
      </c>
      <c r="P8" s="259" t="s">
        <v>2723</v>
      </c>
      <c r="Q8" s="185" t="s">
        <v>2724</v>
      </c>
      <c r="R8" s="185" t="s">
        <v>2725</v>
      </c>
      <c r="S8" s="189" t="s">
        <v>47</v>
      </c>
      <c r="T8" s="190" t="str">
        <f t="shared" si="2"/>
        <v>Diff. Decisions</v>
      </c>
      <c r="U8" s="217" t="str">
        <f t="shared" si="3"/>
        <v>Different Rationale</v>
      </c>
      <c r="V8" s="190" t="s">
        <v>50</v>
      </c>
      <c r="W8" s="259" t="s">
        <v>51</v>
      </c>
      <c r="X8" s="194" t="s">
        <v>72</v>
      </c>
      <c r="Y8" s="191"/>
      <c r="Z8" s="190" t="s">
        <v>53</v>
      </c>
      <c r="AA8" s="259" t="s">
        <v>591</v>
      </c>
      <c r="AB8" s="194"/>
      <c r="AC8" s="191"/>
      <c r="AD8" s="195" t="str">
        <f>HYPERLINK("https://docs.google.com/document/d/1vgJGancMRWOC5fpG_XZKlmvZ036cG_5jw0TJteY-90E/edit","Brian's Review Sheet")</f>
        <v>Brian's Review Sheet</v>
      </c>
      <c r="AE8" s="196"/>
    </row>
    <row r="9" ht="109.5" customHeight="1"/>
    <row r="10" ht="109.5" customHeight="1"/>
    <row r="11" ht="109.5" customHeight="1"/>
    <row r="12" ht="109.5" customHeight="1"/>
    <row r="13" ht="109.5" customHeight="1"/>
    <row r="14" ht="109.5" customHeight="1"/>
    <row r="15" ht="109.5" customHeight="1"/>
    <row r="16" ht="109.5" customHeight="1"/>
    <row r="17" ht="109.5" customHeight="1"/>
    <row r="18" ht="109.5" customHeight="1"/>
    <row r="19" ht="109.5" customHeight="1"/>
    <row r="20" ht="109.5" customHeight="1"/>
    <row r="21" ht="109.5" customHeight="1"/>
    <row r="22" ht="109.5" customHeight="1"/>
    <row r="23" ht="109.5" customHeight="1"/>
    <row r="24" ht="109.5" customHeight="1"/>
    <row r="25" ht="109.5" customHeight="1"/>
    <row r="26" ht="109.5" customHeight="1"/>
    <row r="27" ht="109.5" customHeight="1"/>
    <row r="28" ht="109.5" customHeight="1"/>
    <row r="29" ht="109.5" customHeight="1"/>
    <row r="30" ht="109.5" customHeight="1"/>
    <row r="31" ht="109.5" customHeight="1"/>
    <row r="32" ht="109.5" customHeight="1"/>
    <row r="33" ht="109.5" customHeight="1"/>
    <row r="34" ht="109.5" customHeight="1"/>
    <row r="35" ht="109.5" customHeight="1"/>
    <row r="36" ht="109.5" customHeight="1"/>
    <row r="37" ht="109.5" customHeight="1"/>
    <row r="38" ht="109.5" customHeight="1"/>
    <row r="39" ht="109.5" customHeight="1"/>
    <row r="40" ht="109.5" customHeight="1"/>
    <row r="41" ht="109.5" customHeight="1"/>
    <row r="42" ht="109.5" customHeight="1"/>
    <row r="43" ht="109.5" customHeight="1"/>
    <row r="44" ht="109.5" customHeight="1"/>
    <row r="45" ht="109.5" customHeight="1"/>
    <row r="46" ht="109.5" customHeight="1"/>
    <row r="47" ht="109.5" customHeight="1"/>
    <row r="48" ht="109.5" customHeight="1"/>
    <row r="49" ht="109.5" customHeight="1"/>
    <row r="50" ht="109.5" customHeight="1"/>
    <row r="51" ht="109.5" customHeight="1"/>
    <row r="52" ht="109.5" customHeight="1"/>
    <row r="53" ht="109.5" customHeight="1"/>
    <row r="54" ht="109.5" customHeight="1"/>
    <row r="55" ht="109.5" customHeight="1"/>
    <row r="56" ht="109.5" customHeight="1"/>
    <row r="57" ht="109.5" customHeight="1"/>
    <row r="58" ht="109.5" customHeight="1"/>
    <row r="59" ht="109.5" customHeight="1"/>
    <row r="60" ht="109.5" customHeight="1"/>
    <row r="61" ht="109.5" customHeight="1"/>
    <row r="62" ht="109.5" customHeight="1"/>
    <row r="63" ht="109.5" customHeight="1"/>
    <row r="64" ht="109.5" customHeight="1"/>
    <row r="65" ht="109.5" customHeight="1"/>
    <row r="66" ht="109.5" customHeight="1"/>
    <row r="67" ht="109.5" customHeight="1"/>
    <row r="68" ht="109.5" customHeight="1"/>
    <row r="69" ht="109.5" customHeight="1"/>
    <row r="70" ht="109.5" customHeight="1"/>
    <row r="71" ht="109.5" customHeight="1"/>
    <row r="72" ht="109.5" customHeight="1"/>
    <row r="73" ht="109.5" customHeight="1"/>
    <row r="74" ht="109.5" customHeight="1"/>
    <row r="75" ht="109.5" customHeight="1"/>
    <row r="76" ht="109.5" customHeight="1"/>
    <row r="77" ht="109.5" customHeight="1"/>
    <row r="78" ht="109.5" customHeight="1"/>
    <row r="79" ht="109.5" customHeight="1"/>
    <row r="80" ht="109.5" customHeight="1"/>
    <row r="81" ht="109.5" customHeight="1"/>
    <row r="82" ht="109.5" customHeight="1"/>
    <row r="83" ht="109.5" customHeight="1"/>
    <row r="84" ht="109.5" customHeight="1"/>
    <row r="85" ht="109.5" customHeight="1"/>
    <row r="86" ht="109.5" customHeight="1"/>
    <row r="87" ht="109.5" customHeight="1"/>
    <row r="88" ht="109.5" customHeight="1"/>
    <row r="89" ht="109.5" customHeight="1"/>
    <row r="90" ht="109.5" customHeight="1"/>
    <row r="91" ht="109.5" customHeight="1"/>
    <row r="92" ht="109.5" customHeight="1"/>
    <row r="93" ht="109.5" customHeight="1"/>
    <row r="94" ht="109.5" customHeight="1"/>
    <row r="95" ht="109.5" customHeight="1"/>
    <row r="96" ht="109.5" customHeight="1"/>
    <row r="97" ht="109.5" customHeight="1"/>
    <row r="98" ht="109.5" customHeight="1"/>
    <row r="99" ht="109.5" customHeight="1"/>
    <row r="100" ht="109.5" customHeight="1"/>
    <row r="101" ht="109.5" customHeight="1"/>
    <row r="102" ht="109.5" customHeight="1"/>
    <row r="103" ht="109.5" customHeight="1"/>
    <row r="104" ht="109.5" customHeight="1"/>
    <row r="105" ht="109.5" customHeight="1"/>
    <row r="106" ht="109.5" customHeight="1"/>
    <row r="107" ht="109.5" customHeight="1"/>
    <row r="108" ht="109.5" customHeight="1"/>
    <row r="109" ht="109.5" customHeight="1"/>
    <row r="110" ht="109.5" customHeight="1"/>
    <row r="111" ht="109.5" customHeight="1"/>
    <row r="112" ht="109.5" customHeight="1"/>
    <row r="113" ht="109.5" customHeight="1"/>
    <row r="114" ht="109.5" customHeight="1"/>
    <row r="115" ht="109.5" customHeight="1"/>
    <row r="116" ht="109.5" customHeight="1"/>
    <row r="117" ht="109.5" customHeight="1"/>
    <row r="118" ht="109.5" customHeight="1"/>
    <row r="119" ht="109.5" customHeight="1"/>
    <row r="120" ht="109.5" customHeight="1"/>
    <row r="121" ht="109.5" customHeight="1"/>
    <row r="122" ht="109.5" customHeight="1"/>
    <row r="123" ht="109.5" customHeight="1"/>
    <row r="124" ht="109.5" customHeight="1"/>
    <row r="125" ht="109.5" customHeight="1"/>
    <row r="126" ht="109.5" customHeight="1"/>
    <row r="127" ht="109.5" customHeight="1"/>
    <row r="128" ht="109.5" customHeight="1"/>
    <row r="129" ht="109.5" customHeight="1"/>
    <row r="130" ht="109.5" customHeight="1"/>
    <row r="131" ht="109.5" customHeight="1"/>
    <row r="132" ht="109.5" customHeight="1"/>
    <row r="133" ht="109.5" customHeight="1"/>
    <row r="134" ht="109.5" customHeight="1"/>
    <row r="135" ht="109.5" customHeight="1"/>
    <row r="136" ht="109.5" customHeight="1"/>
    <row r="137" ht="109.5" customHeight="1"/>
    <row r="138" ht="109.5" customHeight="1"/>
    <row r="139" ht="109.5" customHeight="1"/>
    <row r="140" ht="109.5" customHeight="1"/>
    <row r="141" ht="109.5" customHeight="1"/>
    <row r="142" ht="109.5" customHeight="1"/>
    <row r="143" ht="109.5" customHeight="1"/>
    <row r="144" ht="109.5" customHeight="1"/>
    <row r="145" ht="109.5" customHeight="1"/>
    <row r="146" ht="109.5" customHeight="1"/>
    <row r="147" ht="109.5" customHeight="1"/>
    <row r="148" ht="109.5" customHeight="1"/>
    <row r="149" ht="109.5" customHeight="1"/>
    <row r="150" ht="109.5" customHeight="1"/>
    <row r="151" ht="109.5" customHeight="1"/>
    <row r="152" ht="109.5" customHeight="1"/>
    <row r="153" ht="109.5" customHeight="1"/>
    <row r="154" ht="109.5" customHeight="1"/>
    <row r="155" ht="109.5" customHeight="1"/>
    <row r="156" ht="109.5" customHeight="1"/>
    <row r="157" ht="109.5" customHeight="1"/>
    <row r="158" ht="109.5" customHeight="1"/>
    <row r="159" ht="109.5" customHeight="1"/>
    <row r="160" ht="109.5" customHeight="1"/>
    <row r="161" ht="109.5" customHeight="1"/>
    <row r="162" ht="109.5" customHeight="1"/>
    <row r="163" ht="109.5" customHeight="1"/>
    <row r="164" ht="109.5" customHeight="1"/>
    <row r="165" ht="109.5" customHeight="1"/>
    <row r="166" ht="109.5" customHeight="1"/>
    <row r="167" ht="109.5" customHeight="1"/>
    <row r="168" ht="109.5" customHeight="1"/>
    <row r="169" ht="109.5" customHeight="1"/>
    <row r="170" ht="109.5" customHeight="1"/>
    <row r="171" ht="109.5" customHeight="1"/>
    <row r="172" ht="109.5" customHeight="1"/>
    <row r="173" ht="109.5" customHeight="1"/>
    <row r="174" ht="109.5" customHeight="1"/>
    <row r="175" ht="109.5" customHeight="1"/>
    <row r="176" ht="109.5" customHeight="1"/>
    <row r="177" ht="109.5" customHeight="1"/>
    <row r="178" ht="109.5" customHeight="1"/>
    <row r="179" ht="109.5" customHeight="1"/>
    <row r="180" ht="109.5" customHeight="1"/>
    <row r="181" ht="109.5" customHeight="1"/>
    <row r="182" ht="109.5" customHeight="1"/>
    <row r="183" ht="109.5" customHeight="1"/>
    <row r="184" ht="109.5" customHeight="1"/>
    <row r="185" ht="109.5" customHeight="1"/>
    <row r="186" ht="109.5" customHeight="1"/>
    <row r="187" ht="109.5" customHeight="1"/>
    <row r="188" ht="109.5" customHeight="1"/>
    <row r="189" ht="109.5" customHeight="1"/>
    <row r="190" ht="109.5" customHeight="1"/>
    <row r="191" ht="109.5" customHeight="1"/>
    <row r="192" ht="109.5" customHeight="1"/>
    <row r="193" ht="109.5" customHeight="1"/>
    <row r="194" ht="109.5" customHeight="1"/>
    <row r="195" ht="109.5" customHeight="1"/>
    <row r="196" ht="109.5" customHeight="1"/>
    <row r="197" ht="109.5" customHeight="1"/>
    <row r="198" ht="109.5" customHeight="1"/>
    <row r="199" ht="109.5" customHeight="1"/>
    <row r="200" ht="109.5" customHeight="1"/>
    <row r="201" ht="109.5" customHeight="1"/>
    <row r="202" ht="109.5" customHeight="1"/>
    <row r="203" ht="109.5" customHeight="1"/>
    <row r="204" ht="109.5" customHeight="1"/>
    <row r="205" ht="109.5" customHeight="1"/>
    <row r="206" ht="109.5" customHeight="1"/>
    <row r="207" ht="109.5" customHeight="1"/>
    <row r="208" ht="109.5" customHeight="1"/>
    <row r="209" ht="109.5" customHeight="1"/>
    <row r="210" ht="109.5" customHeight="1"/>
    <row r="211" ht="109.5" customHeight="1"/>
    <row r="212" ht="109.5" customHeight="1"/>
    <row r="213" ht="109.5" customHeight="1"/>
    <row r="214" ht="109.5" customHeight="1"/>
    <row r="215" ht="109.5" customHeight="1"/>
    <row r="216" ht="109.5" customHeight="1"/>
    <row r="217" ht="109.5" customHeight="1"/>
    <row r="218" ht="109.5" customHeight="1"/>
    <row r="219" ht="109.5" customHeight="1"/>
    <row r="220" ht="109.5" customHeight="1"/>
    <row r="221" ht="109.5" customHeight="1"/>
    <row r="222" ht="109.5" customHeight="1"/>
    <row r="223" ht="109.5" customHeight="1"/>
    <row r="224" ht="109.5" customHeight="1"/>
    <row r="225" ht="109.5" customHeight="1"/>
    <row r="226" ht="109.5" customHeight="1"/>
    <row r="227" ht="109.5" customHeight="1"/>
    <row r="228" ht="109.5" customHeight="1"/>
    <row r="229" ht="109.5" customHeight="1"/>
    <row r="230" ht="109.5" customHeight="1"/>
    <row r="231" ht="109.5" customHeight="1"/>
    <row r="232" ht="109.5" customHeight="1"/>
    <row r="233" ht="109.5" customHeight="1"/>
    <row r="234" ht="109.5" customHeight="1"/>
    <row r="235" ht="109.5" customHeight="1"/>
    <row r="236" ht="109.5" customHeight="1"/>
    <row r="237" ht="109.5" customHeight="1"/>
    <row r="238" ht="109.5" customHeight="1"/>
    <row r="239" ht="109.5" customHeight="1"/>
    <row r="240" ht="109.5" customHeight="1"/>
    <row r="241" ht="109.5" customHeight="1"/>
    <row r="242" ht="109.5" customHeight="1"/>
    <row r="243" ht="109.5" customHeight="1"/>
    <row r="244" ht="109.5" customHeight="1"/>
    <row r="245" ht="109.5" customHeight="1"/>
    <row r="246" ht="109.5" customHeight="1"/>
    <row r="247" ht="109.5" customHeight="1"/>
    <row r="248" ht="109.5" customHeight="1"/>
    <row r="249" ht="109.5" customHeight="1"/>
    <row r="250" ht="109.5" customHeight="1"/>
    <row r="251" ht="109.5" customHeight="1"/>
    <row r="252" ht="109.5" customHeight="1"/>
    <row r="253" ht="109.5" customHeight="1"/>
    <row r="254" ht="109.5" customHeight="1"/>
    <row r="255" ht="109.5" customHeight="1"/>
    <row r="256" ht="109.5" customHeight="1"/>
    <row r="257" ht="109.5" customHeight="1"/>
    <row r="258" ht="109.5" customHeight="1"/>
    <row r="259" ht="109.5" customHeight="1"/>
    <row r="260" ht="109.5" customHeight="1"/>
    <row r="261" ht="109.5" customHeight="1"/>
    <row r="262" ht="109.5" customHeight="1"/>
    <row r="263" ht="109.5" customHeight="1"/>
    <row r="264" ht="109.5" customHeight="1"/>
    <row r="265" ht="109.5" customHeight="1"/>
    <row r="266" ht="109.5" customHeight="1"/>
    <row r="267" ht="109.5" customHeight="1"/>
    <row r="268" ht="109.5" customHeight="1"/>
    <row r="269" ht="109.5" customHeight="1"/>
    <row r="270" ht="109.5" customHeight="1"/>
    <row r="271" ht="109.5" customHeight="1"/>
    <row r="272" ht="109.5" customHeight="1"/>
    <row r="273" ht="109.5" customHeight="1"/>
    <row r="274" ht="109.5" customHeight="1"/>
    <row r="275" ht="109.5" customHeight="1"/>
    <row r="276" ht="109.5" customHeight="1"/>
    <row r="277" ht="109.5" customHeight="1"/>
    <row r="278" ht="109.5" customHeight="1"/>
    <row r="279" ht="109.5" customHeight="1"/>
    <row r="280" ht="109.5" customHeight="1"/>
    <row r="281" ht="109.5" customHeight="1"/>
    <row r="282" ht="109.5" customHeight="1"/>
    <row r="283" ht="109.5" customHeight="1"/>
    <row r="284" ht="109.5" customHeight="1"/>
    <row r="285" ht="109.5" customHeight="1"/>
    <row r="286" ht="109.5" customHeight="1"/>
    <row r="287" ht="109.5" customHeight="1"/>
    <row r="288" ht="109.5" customHeight="1"/>
    <row r="289" ht="109.5" customHeight="1"/>
    <row r="290" ht="109.5" customHeight="1"/>
    <row r="291" ht="109.5" customHeight="1"/>
    <row r="292" ht="109.5" customHeight="1"/>
    <row r="293" ht="109.5" customHeight="1"/>
    <row r="294" ht="109.5" customHeight="1"/>
    <row r="295" ht="109.5" customHeight="1"/>
    <row r="296" ht="109.5" customHeight="1"/>
    <row r="297" ht="109.5" customHeight="1"/>
    <row r="298" ht="109.5" customHeight="1"/>
    <row r="299" ht="109.5" customHeight="1"/>
    <row r="300" ht="109.5" customHeight="1"/>
    <row r="301" ht="109.5" customHeight="1"/>
    <row r="302" ht="109.5" customHeight="1"/>
    <row r="303" ht="109.5" customHeight="1"/>
    <row r="304" ht="109.5" customHeight="1"/>
    <row r="305" ht="109.5" customHeight="1"/>
    <row r="306" ht="109.5" customHeight="1"/>
    <row r="307" ht="109.5" customHeight="1"/>
    <row r="308" ht="109.5" customHeight="1"/>
    <row r="309" ht="109.5" customHeight="1"/>
    <row r="310" ht="109.5" customHeight="1"/>
    <row r="311" ht="109.5" customHeight="1"/>
    <row r="312" ht="109.5" customHeight="1"/>
    <row r="313" ht="109.5" customHeight="1"/>
    <row r="314" ht="109.5" customHeight="1"/>
    <row r="315" ht="109.5" customHeight="1"/>
    <row r="316" ht="109.5" customHeight="1"/>
    <row r="317" ht="109.5" customHeight="1"/>
    <row r="318" ht="109.5" customHeight="1"/>
    <row r="319" ht="109.5" customHeight="1"/>
    <row r="320" ht="109.5" customHeight="1"/>
    <row r="321" ht="109.5" customHeight="1"/>
    <row r="322" ht="109.5" customHeight="1"/>
    <row r="323" ht="109.5" customHeight="1"/>
    <row r="324" ht="109.5" customHeight="1"/>
    <row r="325" ht="109.5" customHeight="1"/>
    <row r="326" ht="109.5" customHeight="1"/>
    <row r="327" ht="109.5" customHeight="1"/>
    <row r="328" ht="109.5" customHeight="1"/>
    <row r="329" ht="109.5" customHeight="1"/>
    <row r="330" ht="109.5" customHeight="1"/>
    <row r="331" ht="109.5" customHeight="1"/>
    <row r="332" ht="109.5" customHeight="1"/>
    <row r="333" ht="109.5" customHeight="1"/>
    <row r="334" ht="109.5" customHeight="1"/>
    <row r="335" ht="109.5" customHeight="1"/>
    <row r="336" ht="109.5" customHeight="1"/>
    <row r="337" ht="109.5" customHeight="1"/>
    <row r="338" ht="109.5" customHeight="1"/>
    <row r="339" ht="109.5" customHeight="1"/>
    <row r="340" ht="109.5" customHeight="1"/>
    <row r="341" ht="109.5" customHeight="1"/>
    <row r="342" ht="109.5" customHeight="1"/>
    <row r="343" ht="109.5" customHeight="1"/>
    <row r="344" ht="109.5" customHeight="1"/>
    <row r="345" ht="109.5" customHeight="1"/>
    <row r="346" ht="109.5" customHeight="1"/>
    <row r="347" ht="109.5" customHeight="1"/>
    <row r="348" ht="109.5" customHeight="1"/>
    <row r="349" ht="109.5" customHeight="1"/>
    <row r="350" ht="109.5" customHeight="1"/>
    <row r="351" ht="109.5" customHeight="1"/>
    <row r="352" ht="109.5" customHeight="1"/>
    <row r="353" ht="109.5" customHeight="1"/>
    <row r="354" ht="109.5" customHeight="1"/>
    <row r="355" ht="109.5" customHeight="1"/>
    <row r="356" ht="109.5" customHeight="1"/>
    <row r="357" ht="109.5" customHeight="1"/>
    <row r="358" ht="109.5" customHeight="1"/>
    <row r="359" ht="109.5" customHeight="1"/>
    <row r="360" ht="109.5" customHeight="1"/>
    <row r="361" ht="109.5" customHeight="1"/>
    <row r="362" ht="109.5" customHeight="1"/>
    <row r="363" ht="109.5" customHeight="1"/>
    <row r="364" ht="109.5" customHeight="1"/>
    <row r="365" ht="109.5" customHeight="1"/>
    <row r="366" ht="109.5" customHeight="1"/>
    <row r="367" ht="109.5" customHeight="1"/>
    <row r="368" ht="109.5" customHeight="1"/>
    <row r="369" ht="109.5" customHeight="1"/>
    <row r="370" ht="109.5" customHeight="1"/>
    <row r="371" ht="109.5" customHeight="1"/>
    <row r="372" ht="109.5" customHeight="1"/>
    <row r="373" ht="109.5" customHeight="1"/>
    <row r="374" ht="109.5" customHeight="1"/>
    <row r="375" ht="109.5" customHeight="1"/>
    <row r="376" ht="109.5" customHeight="1"/>
    <row r="377" ht="109.5" customHeight="1"/>
    <row r="378" ht="109.5" customHeight="1"/>
    <row r="379" ht="109.5" customHeight="1"/>
    <row r="380" ht="109.5" customHeight="1"/>
    <row r="381" ht="109.5" customHeight="1"/>
    <row r="382" ht="109.5" customHeight="1"/>
    <row r="383" ht="109.5" customHeight="1"/>
    <row r="384" ht="109.5" customHeight="1"/>
    <row r="385" ht="109.5" customHeight="1"/>
    <row r="386" ht="109.5" customHeight="1"/>
    <row r="387" ht="109.5" customHeight="1"/>
    <row r="388" ht="109.5" customHeight="1"/>
    <row r="389" ht="109.5" customHeight="1"/>
    <row r="390" ht="109.5" customHeight="1"/>
    <row r="391" ht="109.5" customHeight="1"/>
    <row r="392" ht="109.5" customHeight="1"/>
    <row r="393" ht="109.5" customHeight="1"/>
    <row r="394" ht="109.5" customHeight="1"/>
    <row r="395" ht="109.5" customHeight="1"/>
    <row r="396" ht="109.5" customHeight="1"/>
    <row r="397" ht="109.5" customHeight="1"/>
    <row r="398" ht="109.5" customHeight="1"/>
    <row r="399" ht="109.5" customHeight="1"/>
    <row r="400" ht="109.5" customHeight="1"/>
    <row r="401" ht="109.5" customHeight="1"/>
    <row r="402" ht="109.5" customHeight="1"/>
    <row r="403" ht="109.5" customHeight="1"/>
    <row r="404" ht="109.5" customHeight="1"/>
    <row r="405" ht="109.5" customHeight="1"/>
    <row r="406" ht="109.5" customHeight="1"/>
    <row r="407" ht="109.5" customHeight="1"/>
    <row r="408" ht="109.5" customHeight="1"/>
    <row r="409" ht="109.5" customHeight="1"/>
    <row r="410" ht="109.5" customHeight="1"/>
    <row r="411" ht="109.5" customHeight="1"/>
    <row r="412" ht="109.5" customHeight="1"/>
    <row r="413" ht="109.5" customHeight="1"/>
    <row r="414" ht="109.5" customHeight="1"/>
    <row r="415" ht="109.5" customHeight="1"/>
    <row r="416" ht="109.5" customHeight="1"/>
    <row r="417" ht="109.5" customHeight="1"/>
    <row r="418" ht="109.5" customHeight="1"/>
    <row r="419" ht="109.5" customHeight="1"/>
    <row r="420" ht="109.5" customHeight="1"/>
    <row r="421" ht="109.5" customHeight="1"/>
    <row r="422" ht="109.5" customHeight="1"/>
    <row r="423" ht="109.5" customHeight="1"/>
    <row r="424" ht="109.5" customHeight="1"/>
    <row r="425" ht="109.5" customHeight="1"/>
    <row r="426" ht="109.5" customHeight="1"/>
    <row r="427" ht="109.5" customHeight="1"/>
    <row r="428" ht="109.5" customHeight="1"/>
    <row r="429" ht="109.5" customHeight="1"/>
    <row r="430" ht="109.5" customHeight="1"/>
    <row r="431" ht="109.5" customHeight="1"/>
    <row r="432" ht="109.5" customHeight="1"/>
    <row r="433" ht="109.5" customHeight="1"/>
    <row r="434" ht="109.5" customHeight="1"/>
    <row r="435" ht="109.5" customHeight="1"/>
    <row r="436" ht="109.5" customHeight="1"/>
    <row r="437" ht="109.5" customHeight="1"/>
    <row r="438" ht="109.5" customHeight="1"/>
    <row r="439" ht="109.5" customHeight="1"/>
    <row r="440" ht="109.5" customHeight="1"/>
    <row r="441" ht="109.5" customHeight="1"/>
    <row r="442" ht="109.5" customHeight="1"/>
    <row r="443" ht="109.5" customHeight="1"/>
    <row r="444" ht="109.5" customHeight="1"/>
    <row r="445" ht="109.5" customHeight="1"/>
    <row r="446" ht="109.5" customHeight="1"/>
    <row r="447" ht="109.5" customHeight="1"/>
    <row r="448" ht="109.5" customHeight="1"/>
    <row r="449" ht="109.5" customHeight="1"/>
    <row r="450" ht="109.5" customHeight="1"/>
    <row r="451" ht="109.5" customHeight="1"/>
    <row r="452" ht="109.5" customHeight="1"/>
    <row r="453" ht="109.5" customHeight="1"/>
    <row r="454" ht="109.5" customHeight="1"/>
    <row r="455" ht="109.5" customHeight="1"/>
    <row r="456" ht="109.5" customHeight="1"/>
    <row r="457" ht="109.5" customHeight="1"/>
    <row r="458" ht="109.5" customHeight="1"/>
    <row r="459" ht="109.5" customHeight="1"/>
    <row r="460" ht="109.5" customHeight="1"/>
    <row r="461" ht="109.5" customHeight="1"/>
    <row r="462" ht="109.5" customHeight="1"/>
    <row r="463" ht="109.5" customHeight="1"/>
    <row r="464" ht="109.5" customHeight="1"/>
    <row r="465" ht="109.5" customHeight="1"/>
    <row r="466" ht="109.5" customHeight="1"/>
    <row r="467" ht="109.5" customHeight="1"/>
    <row r="468" ht="109.5" customHeight="1"/>
    <row r="469" ht="109.5" customHeight="1"/>
    <row r="470" ht="109.5" customHeight="1"/>
    <row r="471" ht="109.5" customHeight="1"/>
    <row r="472" ht="109.5" customHeight="1"/>
    <row r="473" ht="109.5" customHeight="1"/>
    <row r="474" ht="109.5" customHeight="1"/>
    <row r="475" ht="109.5" customHeight="1"/>
    <row r="476" ht="109.5" customHeight="1"/>
    <row r="477" ht="109.5" customHeight="1"/>
    <row r="478" ht="109.5" customHeight="1"/>
    <row r="479" ht="109.5" customHeight="1"/>
    <row r="480" ht="109.5" customHeight="1"/>
    <row r="481" ht="109.5" customHeight="1"/>
    <row r="482" ht="109.5" customHeight="1"/>
    <row r="483" ht="109.5" customHeight="1"/>
    <row r="484" ht="109.5" customHeight="1"/>
    <row r="485" ht="109.5" customHeight="1"/>
    <row r="486" ht="109.5" customHeight="1"/>
    <row r="487" ht="109.5" customHeight="1"/>
    <row r="488" ht="109.5" customHeight="1"/>
    <row r="489" ht="109.5" customHeight="1"/>
    <row r="490" ht="109.5" customHeight="1"/>
    <row r="491" ht="109.5" customHeight="1"/>
    <row r="492" ht="109.5" customHeight="1"/>
    <row r="493" ht="109.5" customHeight="1"/>
    <row r="494" ht="109.5" customHeight="1"/>
    <row r="495" ht="109.5" customHeight="1"/>
    <row r="496" ht="109.5" customHeight="1"/>
    <row r="497" ht="109.5" customHeight="1"/>
    <row r="498" ht="109.5" customHeight="1"/>
    <row r="499" ht="109.5" customHeight="1"/>
    <row r="500" ht="109.5" customHeight="1"/>
    <row r="501" ht="109.5" customHeight="1"/>
    <row r="502" ht="109.5" customHeight="1"/>
    <row r="503" ht="109.5" customHeight="1"/>
    <row r="504" ht="109.5" customHeight="1"/>
    <row r="505" ht="109.5" customHeight="1"/>
    <row r="506" ht="109.5" customHeight="1"/>
    <row r="507" ht="109.5" customHeight="1"/>
    <row r="508" ht="109.5" customHeight="1"/>
    <row r="509" ht="109.5" customHeight="1"/>
    <row r="510" ht="109.5" customHeight="1"/>
    <row r="511" ht="109.5" customHeight="1"/>
    <row r="512" ht="109.5" customHeight="1"/>
    <row r="513" ht="109.5" customHeight="1"/>
    <row r="514" ht="109.5" customHeight="1"/>
    <row r="515" ht="109.5" customHeight="1"/>
    <row r="516" ht="109.5" customHeight="1"/>
    <row r="517" ht="109.5" customHeight="1"/>
    <row r="518" ht="109.5" customHeight="1"/>
    <row r="519" ht="109.5" customHeight="1"/>
    <row r="520" ht="109.5" customHeight="1"/>
    <row r="521" ht="109.5" customHeight="1"/>
    <row r="522" ht="109.5" customHeight="1"/>
    <row r="523" ht="109.5" customHeight="1"/>
    <row r="524" ht="109.5" customHeight="1"/>
    <row r="525" ht="109.5" customHeight="1"/>
    <row r="526" ht="109.5" customHeight="1"/>
    <row r="527" ht="109.5" customHeight="1"/>
    <row r="528" ht="109.5" customHeight="1"/>
    <row r="529" ht="109.5" customHeight="1"/>
    <row r="530" ht="109.5" customHeight="1"/>
    <row r="531" ht="109.5" customHeight="1"/>
    <row r="532" ht="109.5" customHeight="1"/>
    <row r="533" ht="109.5" customHeight="1"/>
    <row r="534" ht="109.5" customHeight="1"/>
    <row r="535" ht="109.5" customHeight="1"/>
    <row r="536" ht="109.5" customHeight="1"/>
    <row r="537" ht="109.5" customHeight="1"/>
    <row r="538" ht="109.5" customHeight="1"/>
    <row r="539" ht="109.5" customHeight="1"/>
    <row r="540" ht="109.5" customHeight="1"/>
    <row r="541" ht="109.5" customHeight="1"/>
    <row r="542" ht="109.5" customHeight="1"/>
    <row r="543" ht="109.5" customHeight="1"/>
    <row r="544" ht="109.5" customHeight="1"/>
    <row r="545" ht="109.5" customHeight="1"/>
    <row r="546" ht="109.5" customHeight="1"/>
    <row r="547" ht="109.5" customHeight="1"/>
    <row r="548" ht="109.5" customHeight="1"/>
    <row r="549" ht="109.5" customHeight="1"/>
    <row r="550" ht="109.5" customHeight="1"/>
    <row r="551" ht="109.5" customHeight="1"/>
    <row r="552" ht="109.5" customHeight="1"/>
    <row r="553" ht="109.5" customHeight="1"/>
    <row r="554" ht="109.5" customHeight="1"/>
    <row r="555" ht="109.5" customHeight="1"/>
    <row r="556" ht="109.5" customHeight="1"/>
    <row r="557" ht="109.5" customHeight="1"/>
    <row r="558" ht="109.5" customHeight="1"/>
    <row r="559" ht="109.5" customHeight="1"/>
    <row r="560" ht="109.5" customHeight="1"/>
    <row r="561" ht="109.5" customHeight="1"/>
    <row r="562" ht="109.5" customHeight="1"/>
    <row r="563" ht="109.5" customHeight="1"/>
    <row r="564" ht="109.5" customHeight="1"/>
    <row r="565" ht="109.5" customHeight="1"/>
    <row r="566" ht="109.5" customHeight="1"/>
    <row r="567" ht="109.5" customHeight="1"/>
    <row r="568" ht="109.5" customHeight="1"/>
    <row r="569" ht="109.5" customHeight="1"/>
    <row r="570" ht="109.5" customHeight="1"/>
    <row r="571" ht="109.5" customHeight="1"/>
    <row r="572" ht="109.5" customHeight="1"/>
    <row r="573" ht="109.5" customHeight="1"/>
    <row r="574" ht="109.5" customHeight="1"/>
    <row r="575" ht="109.5" customHeight="1"/>
    <row r="576" ht="109.5" customHeight="1"/>
    <row r="577" ht="109.5" customHeight="1"/>
    <row r="578" ht="109.5" customHeight="1"/>
    <row r="579" ht="109.5" customHeight="1"/>
    <row r="580" ht="109.5" customHeight="1"/>
    <row r="581" ht="109.5" customHeight="1"/>
    <row r="582" ht="109.5" customHeight="1"/>
    <row r="583" ht="109.5" customHeight="1"/>
    <row r="584" ht="109.5" customHeight="1"/>
    <row r="585" ht="109.5" customHeight="1"/>
    <row r="586" ht="109.5" customHeight="1"/>
    <row r="587" ht="109.5" customHeight="1"/>
    <row r="588" ht="109.5" customHeight="1"/>
    <row r="589" ht="109.5" customHeight="1"/>
    <row r="590" ht="109.5" customHeight="1"/>
    <row r="591" ht="109.5" customHeight="1"/>
    <row r="592" ht="109.5" customHeight="1"/>
    <row r="593" ht="109.5" customHeight="1"/>
    <row r="594" ht="109.5" customHeight="1"/>
    <row r="595" ht="109.5" customHeight="1"/>
    <row r="596" ht="109.5" customHeight="1"/>
    <row r="597" ht="109.5" customHeight="1"/>
    <row r="598" ht="109.5" customHeight="1"/>
    <row r="599" ht="109.5" customHeight="1"/>
    <row r="600" ht="109.5" customHeight="1"/>
    <row r="601" ht="109.5" customHeight="1"/>
    <row r="602" ht="109.5" customHeight="1"/>
    <row r="603" ht="109.5" customHeight="1"/>
    <row r="604" ht="109.5" customHeight="1"/>
    <row r="605" ht="109.5" customHeight="1"/>
    <row r="606" ht="109.5" customHeight="1"/>
    <row r="607" ht="109.5" customHeight="1"/>
    <row r="608" ht="109.5" customHeight="1"/>
    <row r="609" ht="109.5" customHeight="1"/>
    <row r="610" ht="109.5" customHeight="1"/>
    <row r="611" ht="109.5" customHeight="1"/>
    <row r="612" ht="109.5" customHeight="1"/>
    <row r="613" ht="109.5" customHeight="1"/>
    <row r="614" ht="109.5" customHeight="1"/>
    <row r="615" ht="109.5" customHeight="1"/>
    <row r="616" ht="109.5" customHeight="1"/>
    <row r="617" ht="109.5" customHeight="1"/>
    <row r="618" ht="109.5" customHeight="1"/>
    <row r="619" ht="109.5" customHeight="1"/>
    <row r="620" ht="109.5" customHeight="1"/>
    <row r="621" ht="109.5" customHeight="1"/>
    <row r="622" ht="109.5" customHeight="1"/>
    <row r="623" ht="109.5" customHeight="1"/>
    <row r="624" ht="109.5" customHeight="1"/>
    <row r="625" ht="109.5" customHeight="1"/>
    <row r="626" ht="109.5" customHeight="1"/>
    <row r="627" ht="109.5" customHeight="1"/>
    <row r="628" ht="109.5" customHeight="1"/>
    <row r="629" ht="109.5" customHeight="1"/>
    <row r="630" ht="109.5" customHeight="1"/>
    <row r="631" ht="109.5" customHeight="1"/>
    <row r="632" ht="109.5" customHeight="1"/>
    <row r="633" ht="109.5" customHeight="1"/>
    <row r="634" ht="109.5" customHeight="1"/>
    <row r="635" ht="109.5" customHeight="1"/>
    <row r="636" ht="109.5" customHeight="1"/>
    <row r="637" ht="109.5" customHeight="1"/>
    <row r="638" ht="109.5" customHeight="1"/>
    <row r="639" ht="109.5" customHeight="1"/>
    <row r="640" ht="109.5" customHeight="1"/>
    <row r="641" ht="109.5" customHeight="1"/>
    <row r="642" ht="109.5" customHeight="1"/>
    <row r="643" ht="109.5" customHeight="1"/>
    <row r="644" ht="109.5" customHeight="1"/>
    <row r="645" ht="109.5" customHeight="1"/>
    <row r="646" ht="109.5" customHeight="1"/>
    <row r="647" ht="109.5" customHeight="1"/>
    <row r="648" ht="109.5" customHeight="1"/>
    <row r="649" ht="109.5" customHeight="1"/>
    <row r="650" ht="109.5" customHeight="1"/>
    <row r="651" ht="109.5" customHeight="1"/>
    <row r="652" ht="109.5" customHeight="1"/>
    <row r="653" ht="109.5" customHeight="1"/>
    <row r="654" ht="109.5" customHeight="1"/>
    <row r="655" ht="109.5" customHeight="1"/>
    <row r="656" ht="109.5" customHeight="1"/>
    <row r="657" ht="109.5" customHeight="1"/>
    <row r="658" ht="109.5" customHeight="1"/>
    <row r="659" ht="109.5" customHeight="1"/>
    <row r="660" ht="109.5" customHeight="1"/>
    <row r="661" ht="109.5" customHeight="1"/>
    <row r="662" ht="109.5" customHeight="1"/>
    <row r="663" ht="109.5" customHeight="1"/>
    <row r="664" ht="109.5" customHeight="1"/>
    <row r="665" ht="109.5" customHeight="1"/>
    <row r="666" ht="109.5" customHeight="1"/>
    <row r="667" ht="109.5" customHeight="1"/>
    <row r="668" ht="109.5" customHeight="1"/>
    <row r="669" ht="109.5" customHeight="1"/>
    <row r="670" ht="109.5" customHeight="1"/>
    <row r="671" ht="109.5" customHeight="1"/>
    <row r="672" ht="109.5" customHeight="1"/>
    <row r="673" ht="109.5" customHeight="1"/>
    <row r="674" ht="109.5" customHeight="1"/>
    <row r="675" ht="109.5" customHeight="1"/>
    <row r="676" ht="109.5" customHeight="1"/>
    <row r="677" ht="109.5" customHeight="1"/>
    <row r="678" ht="109.5" customHeight="1"/>
    <row r="679" ht="109.5" customHeight="1"/>
    <row r="680" ht="109.5" customHeight="1"/>
    <row r="681" ht="109.5" customHeight="1"/>
    <row r="682" ht="109.5" customHeight="1"/>
    <row r="683" ht="109.5" customHeight="1"/>
    <row r="684" ht="109.5" customHeight="1"/>
    <row r="685" ht="109.5" customHeight="1"/>
    <row r="686" ht="109.5" customHeight="1"/>
    <row r="687" ht="109.5" customHeight="1"/>
    <row r="688" ht="109.5" customHeight="1"/>
    <row r="689" ht="109.5" customHeight="1"/>
    <row r="690" ht="109.5" customHeight="1"/>
    <row r="691" ht="109.5" customHeight="1"/>
    <row r="692" ht="109.5" customHeight="1"/>
    <row r="693" ht="109.5" customHeight="1"/>
    <row r="694" ht="109.5" customHeight="1"/>
    <row r="695" ht="109.5" customHeight="1"/>
    <row r="696" ht="109.5" customHeight="1"/>
    <row r="697" ht="109.5" customHeight="1"/>
    <row r="698" ht="109.5" customHeight="1"/>
    <row r="699" ht="109.5" customHeight="1"/>
    <row r="700" ht="109.5" customHeight="1"/>
    <row r="701" ht="109.5" customHeight="1"/>
    <row r="702" ht="109.5" customHeight="1"/>
    <row r="703" ht="109.5" customHeight="1"/>
    <row r="704" ht="109.5" customHeight="1"/>
    <row r="705" ht="109.5" customHeight="1"/>
    <row r="706" ht="109.5" customHeight="1"/>
    <row r="707" ht="109.5" customHeight="1"/>
    <row r="708" ht="109.5" customHeight="1"/>
    <row r="709" ht="109.5" customHeight="1"/>
    <row r="710" ht="109.5" customHeight="1"/>
    <row r="711" ht="109.5" customHeight="1"/>
    <row r="712" ht="109.5" customHeight="1"/>
    <row r="713" ht="109.5" customHeight="1"/>
    <row r="714" ht="109.5" customHeight="1"/>
    <row r="715" ht="109.5" customHeight="1"/>
    <row r="716" ht="109.5" customHeight="1"/>
    <row r="717" ht="109.5" customHeight="1"/>
    <row r="718" ht="109.5" customHeight="1"/>
    <row r="719" ht="109.5" customHeight="1"/>
    <row r="720" ht="109.5" customHeight="1"/>
    <row r="721" ht="109.5" customHeight="1"/>
    <row r="722" ht="109.5" customHeight="1"/>
    <row r="723" ht="109.5" customHeight="1"/>
    <row r="724" ht="109.5" customHeight="1"/>
    <row r="725" ht="109.5" customHeight="1"/>
    <row r="726" ht="109.5" customHeight="1"/>
    <row r="727" ht="109.5" customHeight="1"/>
    <row r="728" ht="109.5" customHeight="1"/>
    <row r="729" ht="109.5" customHeight="1"/>
    <row r="730" ht="109.5" customHeight="1"/>
    <row r="731" ht="109.5" customHeight="1"/>
    <row r="732" ht="109.5" customHeight="1"/>
    <row r="733" ht="109.5" customHeight="1"/>
    <row r="734" ht="109.5" customHeight="1"/>
    <row r="735" ht="109.5" customHeight="1"/>
    <row r="736" ht="109.5" customHeight="1"/>
    <row r="737" ht="109.5" customHeight="1"/>
    <row r="738" ht="109.5" customHeight="1"/>
    <row r="739" ht="109.5" customHeight="1"/>
    <row r="740" ht="109.5" customHeight="1"/>
    <row r="741" ht="109.5" customHeight="1"/>
    <row r="742" ht="109.5" customHeight="1"/>
    <row r="743" ht="109.5" customHeight="1"/>
    <row r="744" ht="109.5" customHeight="1"/>
    <row r="745" ht="109.5" customHeight="1"/>
    <row r="746" ht="109.5" customHeight="1"/>
    <row r="747" ht="109.5" customHeight="1"/>
    <row r="748" ht="109.5" customHeight="1"/>
    <row r="749" ht="109.5" customHeight="1"/>
    <row r="750" ht="109.5" customHeight="1"/>
    <row r="751" ht="109.5" customHeight="1"/>
    <row r="752" ht="109.5" customHeight="1"/>
    <row r="753" ht="109.5" customHeight="1"/>
    <row r="754" ht="109.5" customHeight="1"/>
    <row r="755" ht="109.5" customHeight="1"/>
    <row r="756" ht="109.5" customHeight="1"/>
    <row r="757" ht="109.5" customHeight="1"/>
    <row r="758" ht="109.5" customHeight="1"/>
    <row r="759" ht="109.5" customHeight="1"/>
    <row r="760" ht="109.5" customHeight="1"/>
    <row r="761" ht="109.5" customHeight="1"/>
    <row r="762" ht="109.5" customHeight="1"/>
    <row r="763" ht="109.5" customHeight="1"/>
    <row r="764" ht="109.5" customHeight="1"/>
    <row r="765" ht="109.5" customHeight="1"/>
    <row r="766" ht="109.5" customHeight="1"/>
    <row r="767" ht="109.5" customHeight="1"/>
    <row r="768" ht="109.5" customHeight="1"/>
    <row r="769" ht="109.5" customHeight="1"/>
    <row r="770" ht="109.5" customHeight="1"/>
    <row r="771" ht="109.5" customHeight="1"/>
    <row r="772" ht="109.5" customHeight="1"/>
    <row r="773" ht="109.5" customHeight="1"/>
    <row r="774" ht="109.5" customHeight="1"/>
    <row r="775" ht="109.5" customHeight="1"/>
    <row r="776" ht="109.5" customHeight="1"/>
    <row r="777" ht="109.5" customHeight="1"/>
    <row r="778" ht="109.5" customHeight="1"/>
    <row r="779" ht="109.5" customHeight="1"/>
    <row r="780" ht="109.5" customHeight="1"/>
    <row r="781" ht="109.5" customHeight="1"/>
    <row r="782" ht="109.5" customHeight="1"/>
    <row r="783" ht="109.5" customHeight="1"/>
    <row r="784" ht="109.5" customHeight="1"/>
    <row r="785" ht="109.5" customHeight="1"/>
    <row r="786" ht="109.5" customHeight="1"/>
    <row r="787" ht="109.5" customHeight="1"/>
    <row r="788" ht="109.5" customHeight="1"/>
    <row r="789" ht="109.5" customHeight="1"/>
    <row r="790" ht="109.5" customHeight="1"/>
    <row r="791" ht="109.5" customHeight="1"/>
    <row r="792" ht="109.5" customHeight="1"/>
    <row r="793" ht="109.5" customHeight="1"/>
    <row r="794" ht="109.5" customHeight="1"/>
    <row r="795" ht="109.5" customHeight="1"/>
    <row r="796" ht="109.5" customHeight="1"/>
    <row r="797" ht="109.5" customHeight="1"/>
    <row r="798" ht="109.5" customHeight="1"/>
    <row r="799" ht="109.5" customHeight="1"/>
    <row r="800" ht="109.5" customHeight="1"/>
    <row r="801" ht="109.5" customHeight="1"/>
    <row r="802" ht="109.5" customHeight="1"/>
    <row r="803" ht="109.5" customHeight="1"/>
    <row r="804" ht="109.5" customHeight="1"/>
    <row r="805" ht="109.5" customHeight="1"/>
    <row r="806" ht="109.5" customHeight="1"/>
    <row r="807" ht="109.5" customHeight="1"/>
    <row r="808" ht="109.5" customHeight="1"/>
    <row r="809" ht="109.5" customHeight="1"/>
    <row r="810" ht="109.5" customHeight="1"/>
    <row r="811" ht="109.5" customHeight="1"/>
    <row r="812" ht="109.5" customHeight="1"/>
    <row r="813" ht="109.5" customHeight="1"/>
    <row r="814" ht="109.5" customHeight="1"/>
    <row r="815" ht="109.5" customHeight="1"/>
    <row r="816" ht="109.5" customHeight="1"/>
    <row r="817" ht="109.5" customHeight="1"/>
    <row r="818" ht="109.5" customHeight="1"/>
    <row r="819" ht="109.5" customHeight="1"/>
    <row r="820" ht="109.5" customHeight="1"/>
    <row r="821" ht="109.5" customHeight="1"/>
    <row r="822" ht="109.5" customHeight="1"/>
    <row r="823" ht="109.5" customHeight="1"/>
    <row r="824" ht="109.5" customHeight="1"/>
    <row r="825" ht="109.5" customHeight="1"/>
    <row r="826" ht="109.5" customHeight="1"/>
    <row r="827" ht="109.5" customHeight="1"/>
    <row r="828" ht="109.5" customHeight="1"/>
    <row r="829" ht="109.5" customHeight="1"/>
    <row r="830" ht="109.5" customHeight="1"/>
    <row r="831" ht="109.5" customHeight="1"/>
    <row r="832" ht="109.5" customHeight="1"/>
    <row r="833" ht="109.5" customHeight="1"/>
    <row r="834" ht="109.5" customHeight="1"/>
    <row r="835" ht="109.5" customHeight="1"/>
    <row r="836" ht="109.5" customHeight="1"/>
    <row r="837" ht="109.5" customHeight="1"/>
    <row r="838" ht="109.5" customHeight="1"/>
    <row r="839" ht="109.5" customHeight="1"/>
    <row r="840" ht="109.5" customHeight="1"/>
    <row r="841" ht="109.5" customHeight="1"/>
    <row r="842" ht="109.5" customHeight="1"/>
    <row r="843" ht="109.5" customHeight="1"/>
    <row r="844" ht="109.5" customHeight="1"/>
    <row r="845" ht="109.5" customHeight="1"/>
    <row r="846" ht="109.5" customHeight="1"/>
    <row r="847" ht="109.5" customHeight="1"/>
    <row r="848" ht="109.5" customHeight="1"/>
    <row r="849" ht="109.5" customHeight="1"/>
    <row r="850" ht="109.5" customHeight="1"/>
    <row r="851" ht="109.5" customHeight="1"/>
    <row r="852" ht="109.5" customHeight="1"/>
    <row r="853" ht="109.5" customHeight="1"/>
    <row r="854" ht="109.5" customHeight="1"/>
    <row r="855" ht="109.5" customHeight="1"/>
    <row r="856" ht="109.5" customHeight="1"/>
    <row r="857" ht="109.5" customHeight="1"/>
    <row r="858" ht="109.5" customHeight="1"/>
    <row r="859" ht="109.5" customHeight="1"/>
    <row r="860" ht="109.5" customHeight="1"/>
    <row r="861" ht="109.5" customHeight="1"/>
    <row r="862" ht="109.5" customHeight="1"/>
    <row r="863" ht="109.5" customHeight="1"/>
    <row r="864" ht="109.5" customHeight="1"/>
    <row r="865" ht="109.5" customHeight="1"/>
    <row r="866" ht="109.5" customHeight="1"/>
    <row r="867" ht="109.5" customHeight="1"/>
    <row r="868" ht="109.5" customHeight="1"/>
    <row r="869" ht="109.5" customHeight="1"/>
    <row r="870" ht="109.5" customHeight="1"/>
    <row r="871" ht="109.5" customHeight="1"/>
    <row r="872" ht="109.5" customHeight="1"/>
    <row r="873" ht="109.5" customHeight="1"/>
    <row r="874" ht="109.5" customHeight="1"/>
    <row r="875" ht="109.5" customHeight="1"/>
    <row r="876" ht="109.5" customHeight="1"/>
    <row r="877" ht="109.5" customHeight="1"/>
    <row r="878" ht="109.5" customHeight="1"/>
    <row r="879" ht="109.5" customHeight="1"/>
    <row r="880" ht="109.5" customHeight="1"/>
    <row r="881" ht="109.5" customHeight="1"/>
    <row r="882" ht="109.5" customHeight="1"/>
    <row r="883" ht="109.5" customHeight="1"/>
    <row r="884" ht="109.5" customHeight="1"/>
    <row r="885" ht="109.5" customHeight="1"/>
    <row r="886" ht="109.5" customHeight="1"/>
    <row r="887" ht="109.5" customHeight="1"/>
    <row r="888" ht="109.5" customHeight="1"/>
    <row r="889" ht="109.5" customHeight="1"/>
    <row r="890" ht="109.5" customHeight="1"/>
    <row r="891" ht="109.5" customHeight="1"/>
    <row r="892" ht="109.5" customHeight="1"/>
    <row r="893" ht="109.5" customHeight="1"/>
    <row r="894" ht="109.5" customHeight="1"/>
    <row r="895" ht="109.5" customHeight="1"/>
    <row r="896" ht="109.5" customHeight="1"/>
    <row r="897" ht="109.5" customHeight="1"/>
    <row r="898" ht="109.5" customHeight="1"/>
    <row r="899" ht="109.5" customHeight="1"/>
    <row r="900" ht="109.5" customHeight="1"/>
    <row r="901" ht="109.5" customHeight="1"/>
    <row r="902" ht="109.5" customHeight="1"/>
    <row r="903" ht="109.5" customHeight="1"/>
    <row r="904" ht="109.5" customHeight="1"/>
    <row r="905" ht="109.5" customHeight="1"/>
    <row r="906" ht="109.5" customHeight="1"/>
    <row r="907" ht="109.5" customHeight="1"/>
    <row r="908" ht="109.5" customHeight="1"/>
    <row r="909" ht="109.5" customHeight="1"/>
    <row r="910" ht="109.5" customHeight="1"/>
    <row r="911" ht="109.5" customHeight="1"/>
    <row r="912" ht="109.5" customHeight="1"/>
    <row r="913" ht="109.5" customHeight="1"/>
    <row r="914" ht="109.5" customHeight="1"/>
    <row r="915" ht="109.5" customHeight="1"/>
    <row r="916" ht="109.5" customHeight="1"/>
    <row r="917" ht="109.5" customHeight="1"/>
    <row r="918" ht="109.5" customHeight="1"/>
    <row r="919" ht="109.5" customHeight="1"/>
    <row r="920" ht="109.5" customHeight="1"/>
    <row r="921" ht="109.5" customHeight="1"/>
    <row r="922" ht="109.5" customHeight="1"/>
    <row r="923" ht="109.5" customHeight="1"/>
    <row r="924" ht="109.5" customHeight="1"/>
    <row r="925" ht="109.5" customHeight="1"/>
    <row r="926" ht="109.5" customHeight="1"/>
    <row r="927" ht="109.5" customHeight="1"/>
    <row r="928" ht="109.5" customHeight="1"/>
    <row r="929" ht="109.5" customHeight="1"/>
    <row r="930" ht="109.5" customHeight="1"/>
    <row r="931" ht="109.5" customHeight="1"/>
    <row r="932" ht="109.5" customHeight="1"/>
    <row r="933" ht="109.5" customHeight="1"/>
    <row r="934" ht="109.5" customHeight="1"/>
    <row r="935" ht="109.5" customHeight="1"/>
    <row r="936" ht="109.5" customHeight="1"/>
    <row r="937" ht="109.5" customHeight="1"/>
    <row r="938" ht="109.5" customHeight="1"/>
    <row r="939" ht="109.5" customHeight="1"/>
    <row r="940" ht="109.5" customHeight="1"/>
    <row r="941" ht="109.5" customHeight="1"/>
    <row r="942" ht="109.5" customHeight="1"/>
    <row r="943" ht="109.5" customHeight="1"/>
    <row r="944" ht="109.5" customHeight="1"/>
    <row r="945" ht="109.5" customHeight="1"/>
    <row r="946" ht="109.5" customHeight="1"/>
    <row r="947" ht="109.5" customHeight="1"/>
    <row r="948" ht="109.5" customHeight="1"/>
    <row r="949" ht="109.5" customHeight="1"/>
    <row r="950" ht="109.5" customHeight="1"/>
    <row r="951" ht="109.5" customHeight="1"/>
    <row r="952" ht="109.5" customHeight="1"/>
    <row r="953" ht="109.5" customHeight="1"/>
    <row r="954" ht="109.5" customHeight="1"/>
    <row r="955" ht="109.5" customHeight="1"/>
    <row r="956" ht="109.5" customHeight="1"/>
    <row r="957" ht="109.5" customHeight="1"/>
    <row r="958" ht="109.5" customHeight="1"/>
    <row r="959" ht="109.5" customHeight="1"/>
    <row r="960" ht="109.5" customHeight="1"/>
    <row r="961" ht="109.5" customHeight="1"/>
    <row r="962" ht="109.5" customHeight="1"/>
    <row r="963" ht="109.5" customHeight="1"/>
    <row r="964" ht="109.5" customHeight="1"/>
    <row r="965" ht="109.5" customHeight="1"/>
    <row r="966" ht="109.5" customHeight="1"/>
    <row r="967" ht="109.5" customHeight="1"/>
    <row r="968" ht="109.5" customHeight="1"/>
    <row r="969" ht="109.5" customHeight="1"/>
    <row r="970" ht="109.5" customHeight="1"/>
    <row r="971" ht="109.5" customHeight="1"/>
    <row r="972" ht="109.5" customHeight="1"/>
    <row r="973" ht="109.5" customHeight="1"/>
    <row r="974" ht="109.5" customHeight="1"/>
    <row r="975" ht="109.5" customHeight="1"/>
    <row r="976" ht="109.5" customHeight="1"/>
    <row r="977" ht="109.5" customHeight="1"/>
    <row r="978" ht="109.5" customHeight="1"/>
    <row r="979" ht="109.5" customHeight="1"/>
    <row r="980" ht="109.5" customHeight="1"/>
    <row r="981" ht="109.5" customHeight="1"/>
    <row r="982" ht="109.5" customHeight="1"/>
    <row r="983" ht="109.5" customHeight="1"/>
    <row r="984" ht="109.5" customHeight="1"/>
    <row r="985" ht="109.5" customHeight="1"/>
    <row r="986" ht="109.5" customHeight="1"/>
    <row r="987" ht="109.5" customHeight="1"/>
    <row r="988" ht="109.5" customHeight="1"/>
    <row r="989" ht="109.5" customHeight="1"/>
    <row r="990" ht="109.5" customHeight="1"/>
    <row r="991" ht="109.5" customHeight="1"/>
    <row r="992" ht="109.5" customHeight="1"/>
    <row r="993" ht="109.5" customHeight="1"/>
    <row r="994" ht="109.5" customHeight="1"/>
    <row r="995" ht="109.5" customHeight="1"/>
    <row r="996" ht="109.5" customHeight="1"/>
    <row r="997" ht="109.5" customHeight="1"/>
  </sheetData>
  <dataValidations>
    <dataValidation type="list" allowBlank="1" sqref="Y4">
      <formula1>",1,2,3,4"</formula1>
    </dataValidation>
    <dataValidation type="list" allowBlank="1" sqref="W1:W3 AA1:AA3 Y5:Y8 AC4:AC8">
      <formula1>"1,2,3,4,5"</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06.5" customHeight="1">
      <c r="A1" s="190" t="s">
        <v>2971</v>
      </c>
      <c r="B1" s="183" t="s">
        <v>2972</v>
      </c>
      <c r="C1" s="259" t="s">
        <v>2973</v>
      </c>
      <c r="D1" s="260" t="s">
        <v>120</v>
      </c>
      <c r="E1" s="259" t="s">
        <v>62</v>
      </c>
      <c r="F1" s="261">
        <v>41909.839583333334</v>
      </c>
      <c r="G1" s="259" t="s">
        <v>59</v>
      </c>
      <c r="H1" s="259" t="s">
        <v>2974</v>
      </c>
      <c r="I1" s="259" t="s">
        <v>1356</v>
      </c>
      <c r="J1" s="259" t="s">
        <v>62</v>
      </c>
      <c r="K1" s="259" t="s">
        <v>2975</v>
      </c>
      <c r="L1" s="259" t="s">
        <v>2976</v>
      </c>
      <c r="M1" s="259" t="s">
        <v>2977</v>
      </c>
      <c r="N1" s="259" t="s">
        <v>2978</v>
      </c>
      <c r="O1" s="259" t="s">
        <v>2979</v>
      </c>
      <c r="P1" s="259" t="s">
        <v>2980</v>
      </c>
      <c r="Q1" s="185" t="s">
        <v>2981</v>
      </c>
      <c r="R1" s="185" t="s">
        <v>552</v>
      </c>
      <c r="S1" s="189" t="s">
        <v>47</v>
      </c>
      <c r="T1" s="190" t="str">
        <f>IFS(W1=Z1,"Same Decision", TRUE, "Diff. Decisions")</f>
        <v>Diff. Decisions</v>
      </c>
      <c r="U1" s="217" t="str">
        <f>IFS(X1=AA1,"Same Rationale", TRUE, "Different Rationale")</f>
        <v>Same Rationale</v>
      </c>
      <c r="V1" s="262"/>
      <c r="W1" s="191">
        <v>2.0</v>
      </c>
      <c r="X1" s="194"/>
      <c r="Y1" s="190"/>
      <c r="Z1" s="190"/>
      <c r="AA1" s="191"/>
      <c r="AB1" s="292">
        <v>0.0</v>
      </c>
      <c r="AC1" s="194"/>
      <c r="AD1" s="233" t="str">
        <f t="shared" ref="AD1:AD2" si="1">HYPERLINK("https://docs.google.com/document/d/1vgJGancMRWOC5fpG_XZKlmvZ036cG_5jw0TJteY-90E/edit","Brian's Review Sheet")</f>
        <v>Brian's Review Sheet</v>
      </c>
      <c r="AE1" s="196"/>
      <c r="AF1" s="240"/>
    </row>
    <row r="2" ht="106.5" customHeight="1">
      <c r="A2" s="190" t="s">
        <v>2957</v>
      </c>
      <c r="B2" s="183" t="s">
        <v>2958</v>
      </c>
      <c r="C2" s="259" t="s">
        <v>2959</v>
      </c>
      <c r="D2" s="260" t="s">
        <v>148</v>
      </c>
      <c r="E2" s="261">
        <v>42422.208333333336</v>
      </c>
      <c r="F2" s="261">
        <v>42874.751388888886</v>
      </c>
      <c r="G2" s="259" t="s">
        <v>35</v>
      </c>
      <c r="H2" s="259" t="s">
        <v>2960</v>
      </c>
      <c r="I2" s="259" t="s">
        <v>2961</v>
      </c>
      <c r="J2" s="259" t="s">
        <v>2962</v>
      </c>
      <c r="K2" s="259" t="s">
        <v>2963</v>
      </c>
      <c r="L2" s="259" t="s">
        <v>2964</v>
      </c>
      <c r="M2" s="259" t="s">
        <v>2965</v>
      </c>
      <c r="N2" s="259" t="s">
        <v>2966</v>
      </c>
      <c r="O2" s="259" t="s">
        <v>2967</v>
      </c>
      <c r="P2" s="259" t="s">
        <v>2968</v>
      </c>
      <c r="Q2" s="185" t="s">
        <v>2969</v>
      </c>
      <c r="R2" s="185" t="s">
        <v>2970</v>
      </c>
      <c r="S2" s="189" t="s">
        <v>47</v>
      </c>
      <c r="T2" s="190" t="str">
        <f>IFS(W2=AA2,"Same Decision", TRUE, "Diff. Decisions")</f>
        <v>Diff. Decisions</v>
      </c>
      <c r="U2" s="217" t="str">
        <f t="shared" ref="U2:U3" si="2">IFS(X2=AB2,"Same Rationale", TRUE, "Different Rationale")</f>
        <v>Same Rationale</v>
      </c>
      <c r="V2" s="262"/>
      <c r="W2" s="191">
        <v>2.0</v>
      </c>
      <c r="X2" s="194"/>
      <c r="Y2" s="190"/>
      <c r="Z2" s="190"/>
      <c r="AA2" s="191">
        <v>3.0</v>
      </c>
      <c r="AB2" s="194"/>
      <c r="AC2" s="194"/>
      <c r="AD2" s="233" t="str">
        <f t="shared" si="1"/>
        <v>Brian's Review Sheet</v>
      </c>
      <c r="AE2" s="196"/>
      <c r="AF2" s="240"/>
    </row>
    <row r="3" ht="106.5" customHeight="1">
      <c r="A3" s="182" t="s">
        <v>348</v>
      </c>
      <c r="B3" s="183" t="s">
        <v>349</v>
      </c>
      <c r="C3" s="183" t="s">
        <v>305</v>
      </c>
      <c r="D3" s="184" t="s">
        <v>160</v>
      </c>
      <c r="E3" s="185">
        <v>42825.166666666664</v>
      </c>
      <c r="F3" s="185">
        <v>42825.69652777778</v>
      </c>
      <c r="G3" s="186" t="s">
        <v>59</v>
      </c>
      <c r="H3" s="186" t="s">
        <v>350</v>
      </c>
      <c r="I3" s="186" t="s">
        <v>215</v>
      </c>
      <c r="J3" s="186" t="s">
        <v>62</v>
      </c>
      <c r="K3" s="186" t="s">
        <v>351</v>
      </c>
      <c r="L3" s="187" t="s">
        <v>352</v>
      </c>
      <c r="M3" s="186" t="s">
        <v>353</v>
      </c>
      <c r="N3" s="186" t="s">
        <v>354</v>
      </c>
      <c r="O3" s="186" t="s">
        <v>355</v>
      </c>
      <c r="P3" s="186" t="s">
        <v>356</v>
      </c>
      <c r="Q3" s="188"/>
      <c r="R3" s="188"/>
      <c r="S3" s="189" t="s">
        <v>47</v>
      </c>
      <c r="T3" s="190" t="str">
        <f>IFS(#REF!=#REF!,"Same Decision", TRUE, "Diff. Decisions")</f>
        <v>#REF!</v>
      </c>
      <c r="U3" s="190" t="str">
        <f t="shared" si="2"/>
        <v>Different Rationale</v>
      </c>
      <c r="V3" s="190" t="s">
        <v>50</v>
      </c>
      <c r="W3" s="191">
        <v>1.0</v>
      </c>
      <c r="X3" s="183" t="s">
        <v>357</v>
      </c>
      <c r="Y3" s="192">
        <v>4.0</v>
      </c>
      <c r="Z3" s="190"/>
      <c r="AA3" s="191" t="s">
        <v>3014</v>
      </c>
      <c r="AB3" s="183"/>
      <c r="AC3" s="194"/>
      <c r="AD3" s="195" t="str">
        <f>HYPERLINK("https://docs.google.com/document/d/1irupaMaqNofvPKuZ5tOdJEK468Js5DCkevhMNBv_Ixo/edit#","Sarah's Review Doc.")</f>
        <v>Sarah's Review Doc.</v>
      </c>
    </row>
    <row r="5" ht="106.5" customHeight="1"/>
    <row r="6" ht="106.5" customHeight="1"/>
    <row r="7" ht="106.5" customHeight="1"/>
    <row r="8" ht="106.5" customHeight="1"/>
    <row r="9" ht="106.5" customHeight="1"/>
    <row r="10" ht="106.5" customHeight="1"/>
    <row r="11" ht="106.5" customHeight="1"/>
    <row r="12" ht="106.5" customHeight="1"/>
    <row r="13" ht="106.5" customHeight="1"/>
    <row r="14" ht="106.5" customHeight="1"/>
    <row r="15" ht="106.5" customHeight="1"/>
    <row r="16" ht="106.5" customHeight="1"/>
    <row r="17" ht="106.5" customHeight="1"/>
    <row r="18" ht="106.5" customHeight="1"/>
    <row r="19" ht="106.5" customHeight="1"/>
    <row r="20" ht="106.5" customHeight="1"/>
    <row r="21" ht="106.5" customHeight="1"/>
    <row r="22" ht="106.5" customHeight="1"/>
    <row r="23" ht="106.5" customHeight="1"/>
    <row r="24" ht="106.5" customHeight="1"/>
    <row r="25" ht="106.5" customHeight="1"/>
    <row r="26" ht="106.5" customHeight="1"/>
    <row r="27" ht="106.5" customHeight="1"/>
    <row r="28" ht="106.5" customHeight="1"/>
    <row r="29" ht="106.5" customHeight="1"/>
    <row r="30" ht="106.5" customHeight="1"/>
    <row r="31" ht="106.5" customHeight="1"/>
    <row r="32" ht="106.5" customHeight="1"/>
    <row r="33" ht="106.5" customHeight="1"/>
    <row r="34" ht="106.5" customHeight="1"/>
    <row r="35" ht="106.5" customHeight="1"/>
    <row r="36" ht="106.5" customHeight="1"/>
    <row r="37" ht="106.5" customHeight="1"/>
    <row r="38" ht="106.5" customHeight="1"/>
    <row r="39" ht="106.5" customHeight="1"/>
    <row r="40" ht="106.5" customHeight="1"/>
    <row r="41" ht="106.5" customHeight="1"/>
    <row r="42" ht="106.5" customHeight="1"/>
    <row r="43" ht="106.5" customHeight="1"/>
    <row r="44" ht="106.5" customHeight="1"/>
    <row r="45" ht="106.5" customHeight="1"/>
    <row r="46" ht="106.5" customHeight="1"/>
    <row r="47" ht="106.5" customHeight="1"/>
    <row r="48" ht="106.5" customHeight="1"/>
    <row r="49" ht="106.5" customHeight="1"/>
    <row r="50" ht="106.5" customHeight="1"/>
    <row r="51" ht="106.5" customHeight="1"/>
    <row r="52" ht="106.5" customHeight="1"/>
    <row r="53" ht="106.5" customHeight="1"/>
    <row r="54" ht="106.5" customHeight="1"/>
    <row r="55" ht="106.5" customHeight="1"/>
    <row r="56" ht="106.5" customHeight="1"/>
    <row r="57" ht="106.5" customHeight="1"/>
    <row r="58" ht="106.5" customHeight="1"/>
    <row r="59" ht="106.5" customHeight="1"/>
    <row r="60" ht="106.5" customHeight="1"/>
    <row r="61" ht="106.5" customHeight="1"/>
    <row r="62" ht="106.5" customHeight="1"/>
    <row r="63" ht="106.5" customHeight="1"/>
    <row r="64" ht="106.5" customHeight="1"/>
    <row r="65" ht="106.5" customHeight="1"/>
    <row r="66" ht="106.5" customHeight="1"/>
    <row r="67" ht="106.5" customHeight="1"/>
    <row r="68" ht="106.5" customHeight="1"/>
    <row r="69" ht="106.5" customHeight="1"/>
    <row r="70" ht="106.5" customHeight="1"/>
    <row r="71" ht="106.5" customHeight="1"/>
    <row r="72" ht="106.5" customHeight="1"/>
    <row r="73" ht="106.5" customHeight="1"/>
    <row r="74" ht="106.5" customHeight="1"/>
    <row r="75" ht="106.5" customHeight="1"/>
    <row r="76" ht="106.5" customHeight="1"/>
    <row r="77" ht="106.5" customHeight="1"/>
    <row r="78" ht="106.5" customHeight="1"/>
    <row r="79" ht="106.5" customHeight="1"/>
    <row r="80" ht="106.5" customHeight="1"/>
    <row r="81" ht="106.5" customHeight="1"/>
    <row r="82" ht="106.5" customHeight="1"/>
    <row r="83" ht="106.5" customHeight="1"/>
    <row r="84" ht="106.5" customHeight="1"/>
    <row r="85" ht="106.5" customHeight="1"/>
    <row r="86" ht="106.5" customHeight="1"/>
    <row r="87" ht="106.5" customHeight="1"/>
    <row r="88" ht="106.5" customHeight="1"/>
    <row r="89" ht="106.5" customHeight="1"/>
    <row r="90" ht="106.5" customHeight="1"/>
    <row r="91" ht="106.5" customHeight="1"/>
    <row r="92" ht="106.5" customHeight="1"/>
    <row r="93" ht="106.5" customHeight="1"/>
    <row r="94" ht="106.5" customHeight="1"/>
    <row r="95" ht="106.5" customHeight="1"/>
    <row r="96" ht="106.5" customHeight="1"/>
    <row r="97" ht="106.5" customHeight="1"/>
    <row r="98" ht="106.5" customHeight="1"/>
    <row r="99" ht="106.5" customHeight="1"/>
    <row r="100" ht="106.5" customHeight="1"/>
    <row r="101" ht="106.5" customHeight="1"/>
    <row r="102" ht="106.5" customHeight="1"/>
    <row r="103" ht="106.5" customHeight="1"/>
    <row r="104" ht="106.5" customHeight="1"/>
    <row r="105" ht="106.5" customHeight="1"/>
    <row r="106" ht="106.5" customHeight="1"/>
    <row r="107" ht="106.5" customHeight="1"/>
    <row r="108" ht="106.5" customHeight="1"/>
    <row r="109" ht="106.5" customHeight="1"/>
    <row r="110" ht="106.5" customHeight="1"/>
    <row r="111" ht="106.5" customHeight="1"/>
    <row r="112" ht="106.5" customHeight="1"/>
    <row r="113" ht="106.5" customHeight="1"/>
    <row r="114" ht="106.5" customHeight="1"/>
    <row r="115" ht="106.5" customHeight="1"/>
    <row r="116" ht="106.5" customHeight="1"/>
    <row r="117" ht="106.5" customHeight="1"/>
    <row r="118" ht="106.5" customHeight="1"/>
    <row r="119" ht="106.5" customHeight="1"/>
    <row r="120" ht="106.5" customHeight="1"/>
    <row r="121" ht="106.5" customHeight="1"/>
    <row r="122" ht="106.5" customHeight="1"/>
    <row r="123" ht="106.5" customHeight="1"/>
    <row r="124" ht="106.5" customHeight="1"/>
    <row r="125" ht="106.5" customHeight="1"/>
    <row r="126" ht="106.5" customHeight="1"/>
    <row r="127" ht="106.5" customHeight="1"/>
    <row r="128" ht="106.5" customHeight="1"/>
    <row r="129" ht="106.5" customHeight="1"/>
    <row r="130" ht="106.5" customHeight="1"/>
    <row r="131" ht="106.5" customHeight="1"/>
    <row r="132" ht="106.5" customHeight="1"/>
    <row r="133" ht="106.5" customHeight="1"/>
    <row r="134" ht="106.5" customHeight="1"/>
    <row r="135" ht="106.5" customHeight="1"/>
    <row r="136" ht="106.5" customHeight="1"/>
    <row r="137" ht="106.5" customHeight="1"/>
    <row r="138" ht="106.5" customHeight="1"/>
    <row r="139" ht="106.5" customHeight="1"/>
    <row r="140" ht="106.5" customHeight="1"/>
    <row r="141" ht="106.5" customHeight="1"/>
    <row r="142" ht="106.5" customHeight="1"/>
    <row r="143" ht="106.5" customHeight="1"/>
    <row r="144" ht="106.5" customHeight="1"/>
    <row r="145" ht="106.5" customHeight="1"/>
    <row r="146" ht="106.5" customHeight="1"/>
    <row r="147" ht="106.5" customHeight="1"/>
    <row r="148" ht="106.5" customHeight="1"/>
    <row r="149" ht="106.5" customHeight="1"/>
    <row r="150" ht="106.5" customHeight="1"/>
    <row r="151" ht="106.5" customHeight="1"/>
    <row r="152" ht="106.5" customHeight="1"/>
    <row r="153" ht="106.5" customHeight="1"/>
    <row r="154" ht="106.5" customHeight="1"/>
    <row r="155" ht="106.5" customHeight="1"/>
    <row r="156" ht="106.5" customHeight="1"/>
    <row r="157" ht="106.5" customHeight="1"/>
    <row r="158" ht="106.5" customHeight="1"/>
    <row r="159" ht="106.5" customHeight="1"/>
    <row r="160" ht="106.5" customHeight="1"/>
    <row r="161" ht="106.5" customHeight="1"/>
    <row r="162" ht="106.5" customHeight="1"/>
    <row r="163" ht="106.5" customHeight="1"/>
    <row r="164" ht="106.5" customHeight="1"/>
    <row r="165" ht="106.5" customHeight="1"/>
    <row r="166" ht="106.5" customHeight="1"/>
    <row r="167" ht="106.5" customHeight="1"/>
    <row r="168" ht="106.5" customHeight="1"/>
    <row r="169" ht="106.5" customHeight="1"/>
    <row r="170" ht="106.5" customHeight="1"/>
    <row r="171" ht="106.5" customHeight="1"/>
    <row r="172" ht="106.5" customHeight="1"/>
    <row r="173" ht="106.5" customHeight="1"/>
    <row r="174" ht="106.5" customHeight="1"/>
    <row r="175" ht="106.5" customHeight="1"/>
    <row r="176" ht="106.5" customHeight="1"/>
    <row r="177" ht="106.5" customHeight="1"/>
    <row r="178" ht="106.5" customHeight="1"/>
    <row r="179" ht="106.5" customHeight="1"/>
    <row r="180" ht="106.5" customHeight="1"/>
    <row r="181" ht="106.5" customHeight="1"/>
    <row r="182" ht="106.5" customHeight="1"/>
    <row r="183" ht="106.5" customHeight="1"/>
    <row r="184" ht="106.5" customHeight="1"/>
    <row r="185" ht="106.5" customHeight="1"/>
    <row r="186" ht="106.5" customHeight="1"/>
    <row r="187" ht="106.5" customHeight="1"/>
    <row r="188" ht="106.5" customHeight="1"/>
    <row r="189" ht="106.5" customHeight="1"/>
    <row r="190" ht="106.5" customHeight="1"/>
    <row r="191" ht="106.5" customHeight="1"/>
    <row r="192" ht="106.5" customHeight="1"/>
    <row r="193" ht="106.5" customHeight="1"/>
    <row r="194" ht="106.5" customHeight="1"/>
    <row r="195" ht="106.5" customHeight="1"/>
    <row r="196" ht="106.5" customHeight="1"/>
    <row r="197" ht="106.5" customHeight="1"/>
    <row r="198" ht="106.5" customHeight="1"/>
    <row r="199" ht="106.5" customHeight="1"/>
    <row r="200" ht="106.5" customHeight="1"/>
    <row r="201" ht="106.5" customHeight="1"/>
    <row r="202" ht="106.5" customHeight="1"/>
    <row r="203" ht="106.5" customHeight="1"/>
    <row r="204" ht="106.5" customHeight="1"/>
    <row r="205" ht="106.5" customHeight="1"/>
    <row r="206" ht="106.5" customHeight="1"/>
    <row r="207" ht="106.5" customHeight="1"/>
    <row r="208" ht="106.5" customHeight="1"/>
    <row r="209" ht="106.5" customHeight="1"/>
    <row r="210" ht="106.5" customHeight="1"/>
    <row r="211" ht="106.5" customHeight="1"/>
    <row r="212" ht="106.5" customHeight="1"/>
    <row r="213" ht="106.5" customHeight="1"/>
    <row r="214" ht="106.5" customHeight="1"/>
    <row r="215" ht="106.5" customHeight="1"/>
    <row r="216" ht="106.5" customHeight="1"/>
    <row r="217" ht="106.5" customHeight="1"/>
    <row r="218" ht="106.5" customHeight="1"/>
    <row r="219" ht="106.5" customHeight="1"/>
    <row r="220" ht="106.5" customHeight="1"/>
    <row r="221" ht="106.5" customHeight="1"/>
    <row r="222" ht="106.5" customHeight="1"/>
    <row r="223" ht="106.5" customHeight="1"/>
    <row r="224" ht="106.5" customHeight="1"/>
    <row r="225" ht="106.5" customHeight="1"/>
    <row r="226" ht="106.5" customHeight="1"/>
    <row r="227" ht="106.5" customHeight="1"/>
    <row r="228" ht="106.5" customHeight="1"/>
    <row r="229" ht="106.5" customHeight="1"/>
    <row r="230" ht="106.5" customHeight="1"/>
    <row r="231" ht="106.5" customHeight="1"/>
    <row r="232" ht="106.5" customHeight="1"/>
    <row r="233" ht="106.5" customHeight="1"/>
    <row r="234" ht="106.5" customHeight="1"/>
    <row r="235" ht="106.5" customHeight="1"/>
    <row r="236" ht="106.5" customHeight="1"/>
    <row r="237" ht="106.5" customHeight="1"/>
    <row r="238" ht="106.5" customHeight="1"/>
    <row r="239" ht="106.5" customHeight="1"/>
    <row r="240" ht="106.5" customHeight="1"/>
    <row r="241" ht="106.5" customHeight="1"/>
    <row r="242" ht="106.5" customHeight="1"/>
    <row r="243" ht="106.5" customHeight="1"/>
    <row r="244" ht="106.5" customHeight="1"/>
    <row r="245" ht="106.5" customHeight="1"/>
    <row r="246" ht="106.5" customHeight="1"/>
    <row r="247" ht="106.5" customHeight="1"/>
    <row r="248" ht="106.5" customHeight="1"/>
    <row r="249" ht="106.5" customHeight="1"/>
    <row r="250" ht="106.5" customHeight="1"/>
    <row r="251" ht="106.5" customHeight="1"/>
    <row r="252" ht="106.5" customHeight="1"/>
    <row r="253" ht="106.5" customHeight="1"/>
    <row r="254" ht="106.5" customHeight="1"/>
    <row r="255" ht="106.5" customHeight="1"/>
    <row r="256" ht="106.5" customHeight="1"/>
    <row r="257" ht="106.5" customHeight="1"/>
    <row r="258" ht="106.5" customHeight="1"/>
    <row r="259" ht="106.5" customHeight="1"/>
    <row r="260" ht="106.5" customHeight="1"/>
    <row r="261" ht="106.5" customHeight="1"/>
    <row r="262" ht="106.5" customHeight="1"/>
    <row r="263" ht="106.5" customHeight="1"/>
    <row r="264" ht="106.5" customHeight="1"/>
    <row r="265" ht="106.5" customHeight="1"/>
    <row r="266" ht="106.5" customHeight="1"/>
    <row r="267" ht="106.5" customHeight="1"/>
    <row r="268" ht="106.5" customHeight="1"/>
    <row r="269" ht="106.5" customHeight="1"/>
    <row r="270" ht="106.5" customHeight="1"/>
    <row r="271" ht="106.5" customHeight="1"/>
    <row r="272" ht="106.5" customHeight="1"/>
    <row r="273" ht="106.5" customHeight="1"/>
    <row r="274" ht="106.5" customHeight="1"/>
    <row r="275" ht="106.5" customHeight="1"/>
    <row r="276" ht="106.5" customHeight="1"/>
    <row r="277" ht="106.5" customHeight="1"/>
    <row r="278" ht="106.5" customHeight="1"/>
    <row r="279" ht="106.5" customHeight="1"/>
    <row r="280" ht="106.5" customHeight="1"/>
    <row r="281" ht="106.5" customHeight="1"/>
    <row r="282" ht="106.5" customHeight="1"/>
    <row r="283" ht="106.5" customHeight="1"/>
    <row r="284" ht="106.5" customHeight="1"/>
    <row r="285" ht="106.5" customHeight="1"/>
    <row r="286" ht="106.5" customHeight="1"/>
    <row r="287" ht="106.5" customHeight="1"/>
    <row r="288" ht="106.5" customHeight="1"/>
    <row r="289" ht="106.5" customHeight="1"/>
    <row r="290" ht="106.5" customHeight="1"/>
    <row r="291" ht="106.5" customHeight="1"/>
    <row r="292" ht="106.5" customHeight="1"/>
    <row r="293" ht="106.5" customHeight="1"/>
    <row r="294" ht="106.5" customHeight="1"/>
    <row r="295" ht="106.5" customHeight="1"/>
    <row r="296" ht="106.5" customHeight="1"/>
    <row r="297" ht="106.5" customHeight="1"/>
    <row r="298" ht="106.5" customHeight="1"/>
    <row r="299" ht="106.5" customHeight="1"/>
    <row r="300" ht="106.5" customHeight="1"/>
    <row r="301" ht="106.5" customHeight="1"/>
    <row r="302" ht="106.5" customHeight="1"/>
    <row r="303" ht="106.5" customHeight="1"/>
    <row r="304" ht="106.5" customHeight="1"/>
    <row r="305" ht="106.5" customHeight="1"/>
    <row r="306" ht="106.5" customHeight="1"/>
    <row r="307" ht="106.5" customHeight="1"/>
    <row r="308" ht="106.5" customHeight="1"/>
    <row r="309" ht="106.5" customHeight="1"/>
    <row r="310" ht="106.5" customHeight="1"/>
    <row r="311" ht="106.5" customHeight="1"/>
    <row r="312" ht="106.5" customHeight="1"/>
    <row r="313" ht="106.5" customHeight="1"/>
    <row r="314" ht="106.5" customHeight="1"/>
    <row r="315" ht="106.5" customHeight="1"/>
    <row r="316" ht="106.5" customHeight="1"/>
    <row r="317" ht="106.5" customHeight="1"/>
    <row r="318" ht="106.5" customHeight="1"/>
    <row r="319" ht="106.5" customHeight="1"/>
    <row r="320" ht="106.5" customHeight="1"/>
    <row r="321" ht="106.5" customHeight="1"/>
    <row r="322" ht="106.5" customHeight="1"/>
    <row r="323" ht="106.5" customHeight="1"/>
    <row r="324" ht="106.5" customHeight="1"/>
    <row r="325" ht="106.5" customHeight="1"/>
    <row r="326" ht="106.5" customHeight="1"/>
    <row r="327" ht="106.5" customHeight="1"/>
    <row r="328" ht="106.5" customHeight="1"/>
    <row r="329" ht="106.5" customHeight="1"/>
    <row r="330" ht="106.5" customHeight="1"/>
    <row r="331" ht="106.5" customHeight="1"/>
    <row r="332" ht="106.5" customHeight="1"/>
    <row r="333" ht="106.5" customHeight="1"/>
    <row r="334" ht="106.5" customHeight="1"/>
    <row r="335" ht="106.5" customHeight="1"/>
    <row r="336" ht="106.5" customHeight="1"/>
    <row r="337" ht="106.5" customHeight="1"/>
    <row r="338" ht="106.5" customHeight="1"/>
    <row r="339" ht="106.5" customHeight="1"/>
    <row r="340" ht="106.5" customHeight="1"/>
    <row r="341" ht="106.5" customHeight="1"/>
    <row r="342" ht="106.5" customHeight="1"/>
    <row r="343" ht="106.5" customHeight="1"/>
    <row r="344" ht="106.5" customHeight="1"/>
    <row r="345" ht="106.5" customHeight="1"/>
    <row r="346" ht="106.5" customHeight="1"/>
    <row r="347" ht="106.5" customHeight="1"/>
    <row r="348" ht="106.5" customHeight="1"/>
    <row r="349" ht="106.5" customHeight="1"/>
    <row r="350" ht="106.5" customHeight="1"/>
    <row r="351" ht="106.5" customHeight="1"/>
    <row r="352" ht="106.5" customHeight="1"/>
    <row r="353" ht="106.5" customHeight="1"/>
    <row r="354" ht="106.5" customHeight="1"/>
    <row r="355" ht="106.5" customHeight="1"/>
    <row r="356" ht="106.5" customHeight="1"/>
    <row r="357" ht="106.5" customHeight="1"/>
    <row r="358" ht="106.5" customHeight="1"/>
    <row r="359" ht="106.5" customHeight="1"/>
    <row r="360" ht="106.5" customHeight="1"/>
    <row r="361" ht="106.5" customHeight="1"/>
    <row r="362" ht="106.5" customHeight="1"/>
    <row r="363" ht="106.5" customHeight="1"/>
    <row r="364" ht="106.5" customHeight="1"/>
    <row r="365" ht="106.5" customHeight="1"/>
    <row r="366" ht="106.5" customHeight="1"/>
    <row r="367" ht="106.5" customHeight="1"/>
    <row r="368" ht="106.5" customHeight="1"/>
    <row r="369" ht="106.5" customHeight="1"/>
    <row r="370" ht="106.5" customHeight="1"/>
    <row r="371" ht="106.5" customHeight="1"/>
    <row r="372" ht="106.5" customHeight="1"/>
    <row r="373" ht="106.5" customHeight="1"/>
    <row r="374" ht="106.5" customHeight="1"/>
    <row r="375" ht="106.5" customHeight="1"/>
    <row r="376" ht="106.5" customHeight="1"/>
    <row r="377" ht="106.5" customHeight="1"/>
    <row r="378" ht="106.5" customHeight="1"/>
    <row r="379" ht="106.5" customHeight="1"/>
    <row r="380" ht="106.5" customHeight="1"/>
    <row r="381" ht="106.5" customHeight="1"/>
    <row r="382" ht="106.5" customHeight="1"/>
    <row r="383" ht="106.5" customHeight="1"/>
    <row r="384" ht="106.5" customHeight="1"/>
    <row r="385" ht="106.5" customHeight="1"/>
    <row r="386" ht="106.5" customHeight="1"/>
    <row r="387" ht="106.5" customHeight="1"/>
    <row r="388" ht="106.5" customHeight="1"/>
    <row r="389" ht="106.5" customHeight="1"/>
    <row r="390" ht="106.5" customHeight="1"/>
    <row r="391" ht="106.5" customHeight="1"/>
    <row r="392" ht="106.5" customHeight="1"/>
    <row r="393" ht="106.5" customHeight="1"/>
    <row r="394" ht="106.5" customHeight="1"/>
    <row r="395" ht="106.5" customHeight="1"/>
    <row r="396" ht="106.5" customHeight="1"/>
    <row r="397" ht="106.5" customHeight="1"/>
    <row r="398" ht="106.5" customHeight="1"/>
    <row r="399" ht="106.5" customHeight="1"/>
    <row r="400" ht="106.5" customHeight="1"/>
    <row r="401" ht="106.5" customHeight="1"/>
    <row r="402" ht="106.5" customHeight="1"/>
    <row r="403" ht="106.5" customHeight="1"/>
    <row r="404" ht="106.5" customHeight="1"/>
    <row r="405" ht="106.5" customHeight="1"/>
    <row r="406" ht="106.5" customHeight="1"/>
    <row r="407" ht="106.5" customHeight="1"/>
    <row r="408" ht="106.5" customHeight="1"/>
    <row r="409" ht="106.5" customHeight="1"/>
    <row r="410" ht="106.5" customHeight="1"/>
    <row r="411" ht="106.5" customHeight="1"/>
    <row r="412" ht="106.5" customHeight="1"/>
    <row r="413" ht="106.5" customHeight="1"/>
    <row r="414" ht="106.5" customHeight="1"/>
    <row r="415" ht="106.5" customHeight="1"/>
    <row r="416" ht="106.5" customHeight="1"/>
    <row r="417" ht="106.5" customHeight="1"/>
    <row r="418" ht="106.5" customHeight="1"/>
    <row r="419" ht="106.5" customHeight="1"/>
    <row r="420" ht="106.5" customHeight="1"/>
    <row r="421" ht="106.5" customHeight="1"/>
    <row r="422" ht="106.5" customHeight="1"/>
    <row r="423" ht="106.5" customHeight="1"/>
    <row r="424" ht="106.5" customHeight="1"/>
    <row r="425" ht="106.5" customHeight="1"/>
    <row r="426" ht="106.5" customHeight="1"/>
    <row r="427" ht="106.5" customHeight="1"/>
    <row r="428" ht="106.5" customHeight="1"/>
    <row r="429" ht="106.5" customHeight="1"/>
    <row r="430" ht="106.5" customHeight="1"/>
    <row r="431" ht="106.5" customHeight="1"/>
    <row r="432" ht="106.5" customHeight="1"/>
    <row r="433" ht="106.5" customHeight="1"/>
    <row r="434" ht="106.5" customHeight="1"/>
    <row r="435" ht="106.5" customHeight="1"/>
    <row r="436" ht="106.5" customHeight="1"/>
    <row r="437" ht="106.5" customHeight="1"/>
    <row r="438" ht="106.5" customHeight="1"/>
    <row r="439" ht="106.5" customHeight="1"/>
    <row r="440" ht="106.5" customHeight="1"/>
    <row r="441" ht="106.5" customHeight="1"/>
    <row r="442" ht="106.5" customHeight="1"/>
    <row r="443" ht="106.5" customHeight="1"/>
    <row r="444" ht="106.5" customHeight="1"/>
    <row r="445" ht="106.5" customHeight="1"/>
    <row r="446" ht="106.5" customHeight="1"/>
    <row r="447" ht="106.5" customHeight="1"/>
    <row r="448" ht="106.5" customHeight="1"/>
    <row r="449" ht="106.5" customHeight="1"/>
    <row r="450" ht="106.5" customHeight="1"/>
    <row r="451" ht="106.5" customHeight="1"/>
    <row r="452" ht="106.5" customHeight="1"/>
    <row r="453" ht="106.5" customHeight="1"/>
    <row r="454" ht="106.5" customHeight="1"/>
    <row r="455" ht="106.5" customHeight="1"/>
    <row r="456" ht="106.5" customHeight="1"/>
    <row r="457" ht="106.5" customHeight="1"/>
    <row r="458" ht="106.5" customHeight="1"/>
    <row r="459" ht="106.5" customHeight="1"/>
    <row r="460" ht="106.5" customHeight="1"/>
    <row r="461" ht="106.5" customHeight="1"/>
    <row r="462" ht="106.5" customHeight="1"/>
    <row r="463" ht="106.5" customHeight="1"/>
    <row r="464" ht="106.5" customHeight="1"/>
    <row r="465" ht="106.5" customHeight="1"/>
    <row r="466" ht="106.5" customHeight="1"/>
    <row r="467" ht="106.5" customHeight="1"/>
    <row r="468" ht="106.5" customHeight="1"/>
    <row r="469" ht="106.5" customHeight="1"/>
    <row r="470" ht="106.5" customHeight="1"/>
    <row r="471" ht="106.5" customHeight="1"/>
    <row r="472" ht="106.5" customHeight="1"/>
    <row r="473" ht="106.5" customHeight="1"/>
    <row r="474" ht="106.5" customHeight="1"/>
    <row r="475" ht="106.5" customHeight="1"/>
    <row r="476" ht="106.5" customHeight="1"/>
    <row r="477" ht="106.5" customHeight="1"/>
    <row r="478" ht="106.5" customHeight="1"/>
    <row r="479" ht="106.5" customHeight="1"/>
    <row r="480" ht="106.5" customHeight="1"/>
    <row r="481" ht="106.5" customHeight="1"/>
    <row r="482" ht="106.5" customHeight="1"/>
    <row r="483" ht="106.5" customHeight="1"/>
    <row r="484" ht="106.5" customHeight="1"/>
    <row r="485" ht="106.5" customHeight="1"/>
    <row r="486" ht="106.5" customHeight="1"/>
    <row r="487" ht="106.5" customHeight="1"/>
    <row r="488" ht="106.5" customHeight="1"/>
    <row r="489" ht="106.5" customHeight="1"/>
    <row r="490" ht="106.5" customHeight="1"/>
    <row r="491" ht="106.5" customHeight="1"/>
    <row r="492" ht="106.5" customHeight="1"/>
    <row r="493" ht="106.5" customHeight="1"/>
    <row r="494" ht="106.5" customHeight="1"/>
    <row r="495" ht="106.5" customHeight="1"/>
    <row r="496" ht="106.5" customHeight="1"/>
    <row r="497" ht="106.5" customHeight="1"/>
    <row r="498" ht="106.5" customHeight="1"/>
    <row r="499" ht="106.5" customHeight="1"/>
    <row r="500" ht="106.5" customHeight="1"/>
    <row r="501" ht="106.5" customHeight="1"/>
    <row r="502" ht="106.5" customHeight="1"/>
    <row r="503" ht="106.5" customHeight="1"/>
    <row r="504" ht="106.5" customHeight="1"/>
    <row r="505" ht="106.5" customHeight="1"/>
    <row r="506" ht="106.5" customHeight="1"/>
    <row r="507" ht="106.5" customHeight="1"/>
    <row r="508" ht="106.5" customHeight="1"/>
    <row r="509" ht="106.5" customHeight="1"/>
    <row r="510" ht="106.5" customHeight="1"/>
    <row r="511" ht="106.5" customHeight="1"/>
    <row r="512" ht="106.5" customHeight="1"/>
    <row r="513" ht="106.5" customHeight="1"/>
    <row r="514" ht="106.5" customHeight="1"/>
    <row r="515" ht="106.5" customHeight="1"/>
    <row r="516" ht="106.5" customHeight="1"/>
    <row r="517" ht="106.5" customHeight="1"/>
    <row r="518" ht="106.5" customHeight="1"/>
    <row r="519" ht="106.5" customHeight="1"/>
    <row r="520" ht="106.5" customHeight="1"/>
    <row r="521" ht="106.5" customHeight="1"/>
    <row r="522" ht="106.5" customHeight="1"/>
    <row r="523" ht="106.5" customHeight="1"/>
    <row r="524" ht="106.5" customHeight="1"/>
    <row r="525" ht="106.5" customHeight="1"/>
    <row r="526" ht="106.5" customHeight="1"/>
    <row r="527" ht="106.5" customHeight="1"/>
    <row r="528" ht="106.5" customHeight="1"/>
    <row r="529" ht="106.5" customHeight="1"/>
    <row r="530" ht="106.5" customHeight="1"/>
    <row r="531" ht="106.5" customHeight="1"/>
    <row r="532" ht="106.5" customHeight="1"/>
    <row r="533" ht="106.5" customHeight="1"/>
    <row r="534" ht="106.5" customHeight="1"/>
    <row r="535" ht="106.5" customHeight="1"/>
    <row r="536" ht="106.5" customHeight="1"/>
    <row r="537" ht="106.5" customHeight="1"/>
    <row r="538" ht="106.5" customHeight="1"/>
    <row r="539" ht="106.5" customHeight="1"/>
    <row r="540" ht="106.5" customHeight="1"/>
    <row r="541" ht="106.5" customHeight="1"/>
    <row r="542" ht="106.5" customHeight="1"/>
    <row r="543" ht="106.5" customHeight="1"/>
    <row r="544" ht="106.5" customHeight="1"/>
    <row r="545" ht="106.5" customHeight="1"/>
    <row r="546" ht="106.5" customHeight="1"/>
    <row r="547" ht="106.5" customHeight="1"/>
    <row r="548" ht="106.5" customHeight="1"/>
    <row r="549" ht="106.5" customHeight="1"/>
    <row r="550" ht="106.5" customHeight="1"/>
    <row r="551" ht="106.5" customHeight="1"/>
    <row r="552" ht="106.5" customHeight="1"/>
    <row r="553" ht="106.5" customHeight="1"/>
    <row r="554" ht="106.5" customHeight="1"/>
    <row r="555" ht="106.5" customHeight="1"/>
    <row r="556" ht="106.5" customHeight="1"/>
    <row r="557" ht="106.5" customHeight="1"/>
    <row r="558" ht="106.5" customHeight="1"/>
    <row r="559" ht="106.5" customHeight="1"/>
    <row r="560" ht="106.5" customHeight="1"/>
    <row r="561" ht="106.5" customHeight="1"/>
    <row r="562" ht="106.5" customHeight="1"/>
    <row r="563" ht="106.5" customHeight="1"/>
    <row r="564" ht="106.5" customHeight="1"/>
    <row r="565" ht="106.5" customHeight="1"/>
    <row r="566" ht="106.5" customHeight="1"/>
    <row r="567" ht="106.5" customHeight="1"/>
    <row r="568" ht="106.5" customHeight="1"/>
    <row r="569" ht="106.5" customHeight="1"/>
    <row r="570" ht="106.5" customHeight="1"/>
    <row r="571" ht="106.5" customHeight="1"/>
    <row r="572" ht="106.5" customHeight="1"/>
    <row r="573" ht="106.5" customHeight="1"/>
    <row r="574" ht="106.5" customHeight="1"/>
    <row r="575" ht="106.5" customHeight="1"/>
    <row r="576" ht="106.5" customHeight="1"/>
    <row r="577" ht="106.5" customHeight="1"/>
    <row r="578" ht="106.5" customHeight="1"/>
    <row r="579" ht="106.5" customHeight="1"/>
    <row r="580" ht="106.5" customHeight="1"/>
    <row r="581" ht="106.5" customHeight="1"/>
    <row r="582" ht="106.5" customHeight="1"/>
    <row r="583" ht="106.5" customHeight="1"/>
    <row r="584" ht="106.5" customHeight="1"/>
    <row r="585" ht="106.5" customHeight="1"/>
    <row r="586" ht="106.5" customHeight="1"/>
    <row r="587" ht="106.5" customHeight="1"/>
    <row r="588" ht="106.5" customHeight="1"/>
    <row r="589" ht="106.5" customHeight="1"/>
    <row r="590" ht="106.5" customHeight="1"/>
    <row r="591" ht="106.5" customHeight="1"/>
    <row r="592" ht="106.5" customHeight="1"/>
    <row r="593" ht="106.5" customHeight="1"/>
    <row r="594" ht="106.5" customHeight="1"/>
    <row r="595" ht="106.5" customHeight="1"/>
    <row r="596" ht="106.5" customHeight="1"/>
    <row r="597" ht="106.5" customHeight="1"/>
    <row r="598" ht="106.5" customHeight="1"/>
    <row r="599" ht="106.5" customHeight="1"/>
    <row r="600" ht="106.5" customHeight="1"/>
    <row r="601" ht="106.5" customHeight="1"/>
    <row r="602" ht="106.5" customHeight="1"/>
    <row r="603" ht="106.5" customHeight="1"/>
    <row r="604" ht="106.5" customHeight="1"/>
    <row r="605" ht="106.5" customHeight="1"/>
    <row r="606" ht="106.5" customHeight="1"/>
    <row r="607" ht="106.5" customHeight="1"/>
    <row r="608" ht="106.5" customHeight="1"/>
    <row r="609" ht="106.5" customHeight="1"/>
    <row r="610" ht="106.5" customHeight="1"/>
    <row r="611" ht="106.5" customHeight="1"/>
    <row r="612" ht="106.5" customHeight="1"/>
    <row r="613" ht="106.5" customHeight="1"/>
    <row r="614" ht="106.5" customHeight="1"/>
    <row r="615" ht="106.5" customHeight="1"/>
    <row r="616" ht="106.5" customHeight="1"/>
    <row r="617" ht="106.5" customHeight="1"/>
    <row r="618" ht="106.5" customHeight="1"/>
    <row r="619" ht="106.5" customHeight="1"/>
    <row r="620" ht="106.5" customHeight="1"/>
    <row r="621" ht="106.5" customHeight="1"/>
    <row r="622" ht="106.5" customHeight="1"/>
    <row r="623" ht="106.5" customHeight="1"/>
    <row r="624" ht="106.5" customHeight="1"/>
    <row r="625" ht="106.5" customHeight="1"/>
    <row r="626" ht="106.5" customHeight="1"/>
    <row r="627" ht="106.5" customHeight="1"/>
    <row r="628" ht="106.5" customHeight="1"/>
    <row r="629" ht="106.5" customHeight="1"/>
    <row r="630" ht="106.5" customHeight="1"/>
    <row r="631" ht="106.5" customHeight="1"/>
    <row r="632" ht="106.5" customHeight="1"/>
    <row r="633" ht="106.5" customHeight="1"/>
    <row r="634" ht="106.5" customHeight="1"/>
    <row r="635" ht="106.5" customHeight="1"/>
    <row r="636" ht="106.5" customHeight="1"/>
    <row r="637" ht="106.5" customHeight="1"/>
    <row r="638" ht="106.5" customHeight="1"/>
    <row r="639" ht="106.5" customHeight="1"/>
    <row r="640" ht="106.5" customHeight="1"/>
    <row r="641" ht="106.5" customHeight="1"/>
    <row r="642" ht="106.5" customHeight="1"/>
    <row r="643" ht="106.5" customHeight="1"/>
    <row r="644" ht="106.5" customHeight="1"/>
    <row r="645" ht="106.5" customHeight="1"/>
    <row r="646" ht="106.5" customHeight="1"/>
    <row r="647" ht="106.5" customHeight="1"/>
    <row r="648" ht="106.5" customHeight="1"/>
    <row r="649" ht="106.5" customHeight="1"/>
    <row r="650" ht="106.5" customHeight="1"/>
    <row r="651" ht="106.5" customHeight="1"/>
    <row r="652" ht="106.5" customHeight="1"/>
    <row r="653" ht="106.5" customHeight="1"/>
    <row r="654" ht="106.5" customHeight="1"/>
    <row r="655" ht="106.5" customHeight="1"/>
    <row r="656" ht="106.5" customHeight="1"/>
    <row r="657" ht="106.5" customHeight="1"/>
    <row r="658" ht="106.5" customHeight="1"/>
    <row r="659" ht="106.5" customHeight="1"/>
    <row r="660" ht="106.5" customHeight="1"/>
    <row r="661" ht="106.5" customHeight="1"/>
    <row r="662" ht="106.5" customHeight="1"/>
    <row r="663" ht="106.5" customHeight="1"/>
    <row r="664" ht="106.5" customHeight="1"/>
    <row r="665" ht="106.5" customHeight="1"/>
    <row r="666" ht="106.5" customHeight="1"/>
    <row r="667" ht="106.5" customHeight="1"/>
    <row r="668" ht="106.5" customHeight="1"/>
    <row r="669" ht="106.5" customHeight="1"/>
    <row r="670" ht="106.5" customHeight="1"/>
    <row r="671" ht="106.5" customHeight="1"/>
    <row r="672" ht="106.5" customHeight="1"/>
    <row r="673" ht="106.5" customHeight="1"/>
    <row r="674" ht="106.5" customHeight="1"/>
    <row r="675" ht="106.5" customHeight="1"/>
    <row r="676" ht="106.5" customHeight="1"/>
    <row r="677" ht="106.5" customHeight="1"/>
    <row r="678" ht="106.5" customHeight="1"/>
    <row r="679" ht="106.5" customHeight="1"/>
    <row r="680" ht="106.5" customHeight="1"/>
    <row r="681" ht="106.5" customHeight="1"/>
    <row r="682" ht="106.5" customHeight="1"/>
    <row r="683" ht="106.5" customHeight="1"/>
    <row r="684" ht="106.5" customHeight="1"/>
    <row r="685" ht="106.5" customHeight="1"/>
    <row r="686" ht="106.5" customHeight="1"/>
    <row r="687" ht="106.5" customHeight="1"/>
    <row r="688" ht="106.5" customHeight="1"/>
    <row r="689" ht="106.5" customHeight="1"/>
    <row r="690" ht="106.5" customHeight="1"/>
    <row r="691" ht="106.5" customHeight="1"/>
    <row r="692" ht="106.5" customHeight="1"/>
    <row r="693" ht="106.5" customHeight="1"/>
    <row r="694" ht="106.5" customHeight="1"/>
    <row r="695" ht="106.5" customHeight="1"/>
    <row r="696" ht="106.5" customHeight="1"/>
    <row r="697" ht="106.5" customHeight="1"/>
    <row r="698" ht="106.5" customHeight="1"/>
    <row r="699" ht="106.5" customHeight="1"/>
    <row r="700" ht="106.5" customHeight="1"/>
    <row r="701" ht="106.5" customHeight="1"/>
    <row r="702" ht="106.5" customHeight="1"/>
    <row r="703" ht="106.5" customHeight="1"/>
    <row r="704" ht="106.5" customHeight="1"/>
    <row r="705" ht="106.5" customHeight="1"/>
    <row r="706" ht="106.5" customHeight="1"/>
    <row r="707" ht="106.5" customHeight="1"/>
    <row r="708" ht="106.5" customHeight="1"/>
    <row r="709" ht="106.5" customHeight="1"/>
    <row r="710" ht="106.5" customHeight="1"/>
    <row r="711" ht="106.5" customHeight="1"/>
    <row r="712" ht="106.5" customHeight="1"/>
    <row r="713" ht="106.5" customHeight="1"/>
    <row r="714" ht="106.5" customHeight="1"/>
    <row r="715" ht="106.5" customHeight="1"/>
    <row r="716" ht="106.5" customHeight="1"/>
    <row r="717" ht="106.5" customHeight="1"/>
    <row r="718" ht="106.5" customHeight="1"/>
    <row r="719" ht="106.5" customHeight="1"/>
    <row r="720" ht="106.5" customHeight="1"/>
    <row r="721" ht="106.5" customHeight="1"/>
    <row r="722" ht="106.5" customHeight="1"/>
    <row r="723" ht="106.5" customHeight="1"/>
    <row r="724" ht="106.5" customHeight="1"/>
    <row r="725" ht="106.5" customHeight="1"/>
    <row r="726" ht="106.5" customHeight="1"/>
    <row r="727" ht="106.5" customHeight="1"/>
    <row r="728" ht="106.5" customHeight="1"/>
    <row r="729" ht="106.5" customHeight="1"/>
    <row r="730" ht="106.5" customHeight="1"/>
    <row r="731" ht="106.5" customHeight="1"/>
    <row r="732" ht="106.5" customHeight="1"/>
    <row r="733" ht="106.5" customHeight="1"/>
    <row r="734" ht="106.5" customHeight="1"/>
    <row r="735" ht="106.5" customHeight="1"/>
    <row r="736" ht="106.5" customHeight="1"/>
    <row r="737" ht="106.5" customHeight="1"/>
    <row r="738" ht="106.5" customHeight="1"/>
    <row r="739" ht="106.5" customHeight="1"/>
    <row r="740" ht="106.5" customHeight="1"/>
    <row r="741" ht="106.5" customHeight="1"/>
    <row r="742" ht="106.5" customHeight="1"/>
    <row r="743" ht="106.5" customHeight="1"/>
    <row r="744" ht="106.5" customHeight="1"/>
    <row r="745" ht="106.5" customHeight="1"/>
    <row r="746" ht="106.5" customHeight="1"/>
    <row r="747" ht="106.5" customHeight="1"/>
    <row r="748" ht="106.5" customHeight="1"/>
    <row r="749" ht="106.5" customHeight="1"/>
    <row r="750" ht="106.5" customHeight="1"/>
    <row r="751" ht="106.5" customHeight="1"/>
    <row r="752" ht="106.5" customHeight="1"/>
    <row r="753" ht="106.5" customHeight="1"/>
    <row r="754" ht="106.5" customHeight="1"/>
    <row r="755" ht="106.5" customHeight="1"/>
    <row r="756" ht="106.5" customHeight="1"/>
    <row r="757" ht="106.5" customHeight="1"/>
    <row r="758" ht="106.5" customHeight="1"/>
    <row r="759" ht="106.5" customHeight="1"/>
    <row r="760" ht="106.5" customHeight="1"/>
    <row r="761" ht="106.5" customHeight="1"/>
    <row r="762" ht="106.5" customHeight="1"/>
    <row r="763" ht="106.5" customHeight="1"/>
    <row r="764" ht="106.5" customHeight="1"/>
    <row r="765" ht="106.5" customHeight="1"/>
    <row r="766" ht="106.5" customHeight="1"/>
    <row r="767" ht="106.5" customHeight="1"/>
    <row r="768" ht="106.5" customHeight="1"/>
    <row r="769" ht="106.5" customHeight="1"/>
    <row r="770" ht="106.5" customHeight="1"/>
    <row r="771" ht="106.5" customHeight="1"/>
    <row r="772" ht="106.5" customHeight="1"/>
    <row r="773" ht="106.5" customHeight="1"/>
    <row r="774" ht="106.5" customHeight="1"/>
    <row r="775" ht="106.5" customHeight="1"/>
    <row r="776" ht="106.5" customHeight="1"/>
    <row r="777" ht="106.5" customHeight="1"/>
    <row r="778" ht="106.5" customHeight="1"/>
    <row r="779" ht="106.5" customHeight="1"/>
    <row r="780" ht="106.5" customHeight="1"/>
    <row r="781" ht="106.5" customHeight="1"/>
    <row r="782" ht="106.5" customHeight="1"/>
    <row r="783" ht="106.5" customHeight="1"/>
    <row r="784" ht="106.5" customHeight="1"/>
    <row r="785" ht="106.5" customHeight="1"/>
    <row r="786" ht="106.5" customHeight="1"/>
    <row r="787" ht="106.5" customHeight="1"/>
    <row r="788" ht="106.5" customHeight="1"/>
    <row r="789" ht="106.5" customHeight="1"/>
    <row r="790" ht="106.5" customHeight="1"/>
    <row r="791" ht="106.5" customHeight="1"/>
    <row r="792" ht="106.5" customHeight="1"/>
    <row r="793" ht="106.5" customHeight="1"/>
    <row r="794" ht="106.5" customHeight="1"/>
    <row r="795" ht="106.5" customHeight="1"/>
    <row r="796" ht="106.5" customHeight="1"/>
    <row r="797" ht="106.5" customHeight="1"/>
    <row r="798" ht="106.5" customHeight="1"/>
    <row r="799" ht="106.5" customHeight="1"/>
    <row r="800" ht="106.5" customHeight="1"/>
    <row r="801" ht="106.5" customHeight="1"/>
    <row r="802" ht="106.5" customHeight="1"/>
    <row r="803" ht="106.5" customHeight="1"/>
    <row r="804" ht="106.5" customHeight="1"/>
    <row r="805" ht="106.5" customHeight="1"/>
    <row r="806" ht="106.5" customHeight="1"/>
    <row r="807" ht="106.5" customHeight="1"/>
    <row r="808" ht="106.5" customHeight="1"/>
    <row r="809" ht="106.5" customHeight="1"/>
    <row r="810" ht="106.5" customHeight="1"/>
    <row r="811" ht="106.5" customHeight="1"/>
    <row r="812" ht="106.5" customHeight="1"/>
    <row r="813" ht="106.5" customHeight="1"/>
    <row r="814" ht="106.5" customHeight="1"/>
    <row r="815" ht="106.5" customHeight="1"/>
    <row r="816" ht="106.5" customHeight="1"/>
    <row r="817" ht="106.5" customHeight="1"/>
    <row r="818" ht="106.5" customHeight="1"/>
    <row r="819" ht="106.5" customHeight="1"/>
    <row r="820" ht="106.5" customHeight="1"/>
    <row r="821" ht="106.5" customHeight="1"/>
    <row r="822" ht="106.5" customHeight="1"/>
    <row r="823" ht="106.5" customHeight="1"/>
    <row r="824" ht="106.5" customHeight="1"/>
    <row r="825" ht="106.5" customHeight="1"/>
    <row r="826" ht="106.5" customHeight="1"/>
    <row r="827" ht="106.5" customHeight="1"/>
    <row r="828" ht="106.5" customHeight="1"/>
    <row r="829" ht="106.5" customHeight="1"/>
    <row r="830" ht="106.5" customHeight="1"/>
    <row r="831" ht="106.5" customHeight="1"/>
    <row r="832" ht="106.5" customHeight="1"/>
    <row r="833" ht="106.5" customHeight="1"/>
    <row r="834" ht="106.5" customHeight="1"/>
    <row r="835" ht="106.5" customHeight="1"/>
    <row r="836" ht="106.5" customHeight="1"/>
    <row r="837" ht="106.5" customHeight="1"/>
    <row r="838" ht="106.5" customHeight="1"/>
    <row r="839" ht="106.5" customHeight="1"/>
    <row r="840" ht="106.5" customHeight="1"/>
    <row r="841" ht="106.5" customHeight="1"/>
    <row r="842" ht="106.5" customHeight="1"/>
    <row r="843" ht="106.5" customHeight="1"/>
    <row r="844" ht="106.5" customHeight="1"/>
    <row r="845" ht="106.5" customHeight="1"/>
    <row r="846" ht="106.5" customHeight="1"/>
    <row r="847" ht="106.5" customHeight="1"/>
    <row r="848" ht="106.5" customHeight="1"/>
    <row r="849" ht="106.5" customHeight="1"/>
    <row r="850" ht="106.5" customHeight="1"/>
    <row r="851" ht="106.5" customHeight="1"/>
    <row r="852" ht="106.5" customHeight="1"/>
    <row r="853" ht="106.5" customHeight="1"/>
    <row r="854" ht="106.5" customHeight="1"/>
    <row r="855" ht="106.5" customHeight="1"/>
    <row r="856" ht="106.5" customHeight="1"/>
    <row r="857" ht="106.5" customHeight="1"/>
    <row r="858" ht="106.5" customHeight="1"/>
    <row r="859" ht="106.5" customHeight="1"/>
    <row r="860" ht="106.5" customHeight="1"/>
    <row r="861" ht="106.5" customHeight="1"/>
    <row r="862" ht="106.5" customHeight="1"/>
    <row r="863" ht="106.5" customHeight="1"/>
    <row r="864" ht="106.5" customHeight="1"/>
    <row r="865" ht="106.5" customHeight="1"/>
    <row r="866" ht="106.5" customHeight="1"/>
    <row r="867" ht="106.5" customHeight="1"/>
    <row r="868" ht="106.5" customHeight="1"/>
    <row r="869" ht="106.5" customHeight="1"/>
    <row r="870" ht="106.5" customHeight="1"/>
    <row r="871" ht="106.5" customHeight="1"/>
    <row r="872" ht="106.5" customHeight="1"/>
    <row r="873" ht="106.5" customHeight="1"/>
    <row r="874" ht="106.5" customHeight="1"/>
    <row r="875" ht="106.5" customHeight="1"/>
    <row r="876" ht="106.5" customHeight="1"/>
    <row r="877" ht="106.5" customHeight="1"/>
    <row r="878" ht="106.5" customHeight="1"/>
    <row r="879" ht="106.5" customHeight="1"/>
    <row r="880" ht="106.5" customHeight="1"/>
    <row r="881" ht="106.5" customHeight="1"/>
    <row r="882" ht="106.5" customHeight="1"/>
    <row r="883" ht="106.5" customHeight="1"/>
    <row r="884" ht="106.5" customHeight="1"/>
    <row r="885" ht="106.5" customHeight="1"/>
    <row r="886" ht="106.5" customHeight="1"/>
    <row r="887" ht="106.5" customHeight="1"/>
    <row r="888" ht="106.5" customHeight="1"/>
    <row r="889" ht="106.5" customHeight="1"/>
    <row r="890" ht="106.5" customHeight="1"/>
    <row r="891" ht="106.5" customHeight="1"/>
    <row r="892" ht="106.5" customHeight="1"/>
    <row r="893" ht="106.5" customHeight="1"/>
    <row r="894" ht="106.5" customHeight="1"/>
    <row r="895" ht="106.5" customHeight="1"/>
    <row r="896" ht="106.5" customHeight="1"/>
    <row r="897" ht="106.5" customHeight="1"/>
    <row r="898" ht="106.5" customHeight="1"/>
    <row r="899" ht="106.5" customHeight="1"/>
    <row r="900" ht="106.5" customHeight="1"/>
    <row r="901" ht="106.5" customHeight="1"/>
    <row r="902" ht="106.5" customHeight="1"/>
    <row r="903" ht="106.5" customHeight="1"/>
    <row r="904" ht="106.5" customHeight="1"/>
    <row r="905" ht="106.5" customHeight="1"/>
    <row r="906" ht="106.5" customHeight="1"/>
    <row r="907" ht="106.5" customHeight="1"/>
    <row r="908" ht="106.5" customHeight="1"/>
    <row r="909" ht="106.5" customHeight="1"/>
    <row r="910" ht="106.5" customHeight="1"/>
    <row r="911" ht="106.5" customHeight="1"/>
    <row r="912" ht="106.5" customHeight="1"/>
    <row r="913" ht="106.5" customHeight="1"/>
    <row r="914" ht="106.5" customHeight="1"/>
    <row r="915" ht="106.5" customHeight="1"/>
    <row r="916" ht="106.5" customHeight="1"/>
    <row r="917" ht="106.5" customHeight="1"/>
    <row r="918" ht="106.5" customHeight="1"/>
    <row r="919" ht="106.5" customHeight="1"/>
    <row r="920" ht="106.5" customHeight="1"/>
    <row r="921" ht="106.5" customHeight="1"/>
    <row r="922" ht="106.5" customHeight="1"/>
    <row r="923" ht="106.5" customHeight="1"/>
    <row r="924" ht="106.5" customHeight="1"/>
    <row r="925" ht="106.5" customHeight="1"/>
    <row r="926" ht="106.5" customHeight="1"/>
    <row r="927" ht="106.5" customHeight="1"/>
    <row r="928" ht="106.5" customHeight="1"/>
    <row r="929" ht="106.5" customHeight="1"/>
    <row r="930" ht="106.5" customHeight="1"/>
    <row r="931" ht="106.5" customHeight="1"/>
    <row r="932" ht="106.5" customHeight="1"/>
    <row r="933" ht="106.5" customHeight="1"/>
    <row r="934" ht="106.5" customHeight="1"/>
    <row r="935" ht="106.5" customHeight="1"/>
    <row r="936" ht="106.5" customHeight="1"/>
    <row r="937" ht="106.5" customHeight="1"/>
    <row r="938" ht="106.5" customHeight="1"/>
    <row r="939" ht="106.5" customHeight="1"/>
    <row r="940" ht="106.5" customHeight="1"/>
    <row r="941" ht="106.5" customHeight="1"/>
    <row r="942" ht="106.5" customHeight="1"/>
    <row r="943" ht="106.5" customHeight="1"/>
    <row r="944" ht="106.5" customHeight="1"/>
    <row r="945" ht="106.5" customHeight="1"/>
    <row r="946" ht="106.5" customHeight="1"/>
    <row r="947" ht="106.5" customHeight="1"/>
    <row r="948" ht="106.5" customHeight="1"/>
    <row r="949" ht="106.5" customHeight="1"/>
    <row r="950" ht="106.5" customHeight="1"/>
    <row r="951" ht="106.5" customHeight="1"/>
    <row r="952" ht="106.5" customHeight="1"/>
    <row r="953" ht="106.5" customHeight="1"/>
    <row r="954" ht="106.5" customHeight="1"/>
    <row r="955" ht="106.5" customHeight="1"/>
    <row r="956" ht="106.5" customHeight="1"/>
    <row r="957" ht="106.5" customHeight="1"/>
    <row r="958" ht="106.5" customHeight="1"/>
    <row r="959" ht="106.5" customHeight="1"/>
    <row r="960" ht="106.5" customHeight="1"/>
    <row r="961" ht="106.5" customHeight="1"/>
    <row r="962" ht="106.5" customHeight="1"/>
    <row r="963" ht="106.5" customHeight="1"/>
    <row r="964" ht="106.5" customHeight="1"/>
    <row r="965" ht="106.5" customHeight="1"/>
    <row r="966" ht="106.5" customHeight="1"/>
    <row r="967" ht="106.5" customHeight="1"/>
    <row r="968" ht="106.5" customHeight="1"/>
    <row r="969" ht="106.5" customHeight="1"/>
    <row r="970" ht="106.5" customHeight="1"/>
    <row r="971" ht="106.5" customHeight="1"/>
    <row r="972" ht="106.5" customHeight="1"/>
    <row r="973" ht="106.5" customHeight="1"/>
    <row r="974" ht="106.5" customHeight="1"/>
    <row r="975" ht="106.5" customHeight="1"/>
    <row r="976" ht="106.5" customHeight="1"/>
    <row r="977" ht="106.5" customHeight="1"/>
    <row r="978" ht="106.5" customHeight="1"/>
    <row r="979" ht="106.5" customHeight="1"/>
    <row r="980" ht="106.5" customHeight="1"/>
    <row r="981" ht="106.5" customHeight="1"/>
    <row r="982" ht="106.5" customHeight="1"/>
    <row r="983" ht="106.5" customHeight="1"/>
    <row r="984" ht="106.5" customHeight="1"/>
    <row r="985" ht="106.5" customHeight="1"/>
    <row r="986" ht="106.5" customHeight="1"/>
    <row r="987" ht="106.5" customHeight="1"/>
    <row r="988" ht="106.5" customHeight="1"/>
    <row r="989" ht="106.5" customHeight="1"/>
    <row r="990" ht="106.5" customHeight="1"/>
    <row r="991" ht="106.5" customHeight="1"/>
    <row r="992" ht="106.5" customHeight="1"/>
    <row r="993" ht="106.5" customHeight="1"/>
    <row r="994" ht="106.5" customHeight="1"/>
    <row r="995" ht="106.5" customHeight="1"/>
    <row r="996" ht="106.5" customHeight="1"/>
    <row r="997" ht="106.5" customHeight="1"/>
    <row r="998" ht="106.5" customHeight="1"/>
    <row r="999" ht="106.5" customHeight="1"/>
    <row r="1000" ht="106.5" customHeight="1"/>
  </sheetData>
  <dataValidations>
    <dataValidation type="list" allowBlank="1" sqref="V1:V2">
      <formula1>"1,2,3,4"</formula1>
    </dataValidation>
    <dataValidation type="list" allowBlank="1" sqref="W1:W3 AA1:AA3">
      <formula1>"1,2,3,4,5"</formula1>
    </dataValidation>
  </dataValidations>
  <drawing r:id="rId2"/>
  <legacy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6.43"/>
    <col customWidth="1" hidden="1" min="3" max="7" width="16.43"/>
    <col customWidth="1" min="8" max="11" width="16.43"/>
    <col customWidth="1" min="12" max="12" width="19.0"/>
    <col customWidth="1" min="13" max="17" width="16.43"/>
    <col customWidth="1" hidden="1" min="18" max="28" width="16.43"/>
    <col customWidth="1" min="29" max="31" width="16.43"/>
  </cols>
  <sheetData>
    <row r="1" ht="138.0" customHeight="1">
      <c r="A1" s="1" t="s">
        <v>0</v>
      </c>
      <c r="B1" s="1" t="s">
        <v>1</v>
      </c>
      <c r="C1" s="1" t="s">
        <v>2</v>
      </c>
      <c r="D1" s="2" t="s">
        <v>3</v>
      </c>
      <c r="E1" s="3" t="s">
        <v>4</v>
      </c>
      <c r="F1" s="3" t="s">
        <v>5</v>
      </c>
      <c r="G1" s="1" t="s">
        <v>6</v>
      </c>
      <c r="H1" s="1" t="s">
        <v>7</v>
      </c>
      <c r="I1" s="1" t="s">
        <v>8</v>
      </c>
      <c r="J1" s="1" t="s">
        <v>9</v>
      </c>
      <c r="K1" s="1" t="s">
        <v>10</v>
      </c>
      <c r="L1" s="1" t="s">
        <v>11</v>
      </c>
      <c r="M1" s="1" t="s">
        <v>12</v>
      </c>
      <c r="N1" s="1" t="s">
        <v>13</v>
      </c>
      <c r="O1" s="1" t="s">
        <v>14</v>
      </c>
      <c r="P1" s="1" t="s">
        <v>15</v>
      </c>
      <c r="Q1" s="3" t="s">
        <v>16</v>
      </c>
      <c r="R1" s="3" t="s">
        <v>17</v>
      </c>
      <c r="S1" s="4" t="s">
        <v>18</v>
      </c>
      <c r="T1" s="5" t="s">
        <v>19</v>
      </c>
      <c r="U1" s="5" t="s">
        <v>20</v>
      </c>
      <c r="V1" s="5" t="s">
        <v>21</v>
      </c>
      <c r="W1" s="5" t="s">
        <v>22</v>
      </c>
      <c r="X1" s="5" t="s">
        <v>23</v>
      </c>
      <c r="Y1" s="6" t="s">
        <v>24</v>
      </c>
      <c r="Z1" s="5" t="s">
        <v>25</v>
      </c>
      <c r="AA1" s="5" t="s">
        <v>22</v>
      </c>
      <c r="AB1" s="5" t="s">
        <v>23</v>
      </c>
      <c r="AC1" s="7" t="s">
        <v>3124</v>
      </c>
      <c r="AD1" s="5" t="s">
        <v>27</v>
      </c>
      <c r="AE1" s="12"/>
    </row>
    <row r="2" ht="168.75" hidden="1" customHeight="1">
      <c r="A2" s="13" t="s">
        <v>31</v>
      </c>
      <c r="B2" s="14" t="s">
        <v>32</v>
      </c>
      <c r="C2" s="15" t="s">
        <v>33</v>
      </c>
      <c r="D2" s="16" t="s">
        <v>34</v>
      </c>
      <c r="E2" s="17">
        <v>41667.208333333336</v>
      </c>
      <c r="F2" s="17">
        <v>42437.63888888889</v>
      </c>
      <c r="G2" s="15" t="s">
        <v>35</v>
      </c>
      <c r="H2" s="15" t="s">
        <v>36</v>
      </c>
      <c r="I2" s="15" t="s">
        <v>37</v>
      </c>
      <c r="J2" s="15" t="s">
        <v>38</v>
      </c>
      <c r="K2" s="15" t="s">
        <v>39</v>
      </c>
      <c r="L2" s="15" t="s">
        <v>40</v>
      </c>
      <c r="M2" s="15" t="s">
        <v>41</v>
      </c>
      <c r="N2" s="15" t="s">
        <v>42</v>
      </c>
      <c r="O2" s="15" t="s">
        <v>43</v>
      </c>
      <c r="P2" s="15" t="s">
        <v>44</v>
      </c>
      <c r="Q2" s="18" t="s">
        <v>45</v>
      </c>
      <c r="R2" s="18" t="s">
        <v>46</v>
      </c>
      <c r="S2" s="19" t="s">
        <v>47</v>
      </c>
      <c r="T2" s="20" t="s">
        <v>48</v>
      </c>
      <c r="U2" s="21" t="s">
        <v>49</v>
      </c>
      <c r="V2" s="22" t="s">
        <v>50</v>
      </c>
      <c r="W2" s="23" t="s">
        <v>51</v>
      </c>
      <c r="X2" s="24" t="s">
        <v>52</v>
      </c>
      <c r="Y2" s="25">
        <v>4.0</v>
      </c>
      <c r="Z2" s="26" t="s">
        <v>53</v>
      </c>
      <c r="AA2" s="27" t="s">
        <v>51</v>
      </c>
      <c r="AB2" s="14"/>
      <c r="AC2" s="25">
        <v>4.0</v>
      </c>
      <c r="AD2" s="28" t="s">
        <v>54</v>
      </c>
      <c r="AE2" s="37"/>
    </row>
    <row r="3" ht="168.75" hidden="1" customHeight="1">
      <c r="A3" s="13" t="s">
        <v>73</v>
      </c>
      <c r="B3" s="14" t="s">
        <v>74</v>
      </c>
      <c r="C3" s="15" t="s">
        <v>75</v>
      </c>
      <c r="D3" s="16" t="s">
        <v>76</v>
      </c>
      <c r="E3" s="17">
        <v>42031.208333333336</v>
      </c>
      <c r="F3" s="17">
        <v>43006.71666666667</v>
      </c>
      <c r="G3" s="15" t="s">
        <v>35</v>
      </c>
      <c r="H3" s="15" t="s">
        <v>77</v>
      </c>
      <c r="I3" s="15" t="s">
        <v>78</v>
      </c>
      <c r="J3" s="15" t="s">
        <v>62</v>
      </c>
      <c r="K3" s="15" t="s">
        <v>79</v>
      </c>
      <c r="L3" s="15" t="s">
        <v>80</v>
      </c>
      <c r="M3" s="15" t="s">
        <v>81</v>
      </c>
      <c r="N3" s="15" t="s">
        <v>82</v>
      </c>
      <c r="O3" s="15" t="s">
        <v>83</v>
      </c>
      <c r="P3" s="15" t="s">
        <v>84</v>
      </c>
      <c r="Q3" s="18" t="s">
        <v>85</v>
      </c>
      <c r="R3" s="18" t="s">
        <v>86</v>
      </c>
      <c r="S3" s="19" t="s">
        <v>47</v>
      </c>
      <c r="T3" s="26" t="str">
        <f t="shared" ref="T3:T4" si="1">IFS(W3=AA3,"Same Decision", TRUE, "Diff. Decisions")</f>
        <v>Same Decision</v>
      </c>
      <c r="U3" s="38" t="str">
        <f t="shared" ref="U3:U4" si="2">IFS(X3=AB3,"Same Rationale", TRUE, "Different Rationale")</f>
        <v>Same Rationale</v>
      </c>
      <c r="V3" s="22" t="s">
        <v>50</v>
      </c>
      <c r="W3" s="39" t="s">
        <v>51</v>
      </c>
      <c r="X3" s="24"/>
      <c r="Y3" s="25">
        <v>3.0</v>
      </c>
      <c r="Z3" s="26" t="s">
        <v>53</v>
      </c>
      <c r="AA3" s="27" t="s">
        <v>51</v>
      </c>
      <c r="AB3" s="24"/>
      <c r="AC3" s="25">
        <v>5.0</v>
      </c>
      <c r="AD3" s="28" t="str">
        <f t="shared" ref="AD3:AD19" si="3">HYPERLINK("https://docs.google.com/document/d/1vgJGancMRWOC5fpG_XZKlmvZ036cG_5jw0TJteY-90E/edit","Brian's Review Sheet")</f>
        <v>Brian's Review Sheet</v>
      </c>
      <c r="AE3" s="37"/>
    </row>
    <row r="4" ht="168.75" hidden="1" customHeight="1">
      <c r="A4" s="13" t="s">
        <v>101</v>
      </c>
      <c r="B4" s="14" t="s">
        <v>102</v>
      </c>
      <c r="C4" s="15" t="s">
        <v>103</v>
      </c>
      <c r="D4" s="16" t="s">
        <v>104</v>
      </c>
      <c r="E4" s="17">
        <v>41554.166666666664</v>
      </c>
      <c r="F4" s="17">
        <v>42651.430555555555</v>
      </c>
      <c r="G4" s="15" t="s">
        <v>59</v>
      </c>
      <c r="H4" s="15" t="s">
        <v>105</v>
      </c>
      <c r="I4" s="15" t="s">
        <v>106</v>
      </c>
      <c r="J4" s="15" t="s">
        <v>107</v>
      </c>
      <c r="K4" s="15" t="s">
        <v>108</v>
      </c>
      <c r="L4" s="15" t="s">
        <v>109</v>
      </c>
      <c r="M4" s="15" t="s">
        <v>110</v>
      </c>
      <c r="N4" s="15" t="s">
        <v>111</v>
      </c>
      <c r="O4" s="15" t="s">
        <v>112</v>
      </c>
      <c r="P4" s="15" t="s">
        <v>113</v>
      </c>
      <c r="Q4" s="18" t="s">
        <v>114</v>
      </c>
      <c r="R4" s="18" t="s">
        <v>115</v>
      </c>
      <c r="S4" s="19" t="s">
        <v>47</v>
      </c>
      <c r="T4" s="26" t="str">
        <f t="shared" si="1"/>
        <v>Same Decision</v>
      </c>
      <c r="U4" s="38" t="str">
        <f t="shared" si="2"/>
        <v>Different Rationale</v>
      </c>
      <c r="V4" s="22" t="s">
        <v>50</v>
      </c>
      <c r="W4" s="27" t="s">
        <v>51</v>
      </c>
      <c r="X4" s="14" t="s">
        <v>116</v>
      </c>
      <c r="Y4" s="25">
        <v>1.0</v>
      </c>
      <c r="Z4" s="26" t="s">
        <v>53</v>
      </c>
      <c r="AA4" s="39" t="s">
        <v>51</v>
      </c>
      <c r="AB4" s="24"/>
      <c r="AC4" s="25">
        <v>1.0</v>
      </c>
      <c r="AD4" s="28" t="str">
        <f t="shared" si="3"/>
        <v>Brian's Review Sheet</v>
      </c>
      <c r="AE4" s="37"/>
    </row>
    <row r="5" ht="138.0" hidden="1" customHeight="1">
      <c r="A5" s="42" t="s">
        <v>130</v>
      </c>
      <c r="B5" s="43" t="s">
        <v>131</v>
      </c>
      <c r="C5" s="44" t="s">
        <v>132</v>
      </c>
      <c r="D5" s="45" t="s">
        <v>133</v>
      </c>
      <c r="E5" s="46">
        <v>41611.208333333336</v>
      </c>
      <c r="F5" s="46">
        <v>42708.47222222222</v>
      </c>
      <c r="G5" s="47" t="s">
        <v>59</v>
      </c>
      <c r="H5" s="47" t="s">
        <v>134</v>
      </c>
      <c r="I5" s="47" t="s">
        <v>135</v>
      </c>
      <c r="J5" s="47" t="s">
        <v>136</v>
      </c>
      <c r="K5" s="47" t="s">
        <v>137</v>
      </c>
      <c r="L5" s="47" t="s">
        <v>138</v>
      </c>
      <c r="M5" s="47" t="s">
        <v>139</v>
      </c>
      <c r="N5" s="47" t="s">
        <v>140</v>
      </c>
      <c r="O5" s="47" t="s">
        <v>141</v>
      </c>
      <c r="P5" s="47" t="s">
        <v>142</v>
      </c>
      <c r="Q5" s="48" t="s">
        <v>143</v>
      </c>
      <c r="R5" s="48" t="s">
        <v>144</v>
      </c>
      <c r="S5" s="49" t="s">
        <v>47</v>
      </c>
      <c r="T5" s="50" t="str">
        <f t="shared" ref="T5:T19" si="4">IFS(W11=AA11,"Same Decision", TRUE, "Diff. Decisions")</f>
        <v>Same Decision</v>
      </c>
      <c r="U5" s="51" t="str">
        <f t="shared" ref="U5:U19" si="5">IFS(X11=AB11,"Same Rationale", TRUE, "Different Rationale")</f>
        <v>Different Rationale</v>
      </c>
      <c r="V5" s="52" t="s">
        <v>50</v>
      </c>
      <c r="W5" s="53" t="s">
        <v>51</v>
      </c>
      <c r="X5" s="43" t="s">
        <v>52</v>
      </c>
      <c r="Y5" s="25">
        <v>2.0</v>
      </c>
      <c r="Z5" s="50" t="s">
        <v>53</v>
      </c>
      <c r="AA5" s="53" t="s">
        <v>51</v>
      </c>
      <c r="AB5" s="54"/>
      <c r="AC5" s="25">
        <v>3.0</v>
      </c>
      <c r="AD5" s="55" t="str">
        <f t="shared" si="3"/>
        <v>Brian's Review Sheet</v>
      </c>
      <c r="AE5" s="297"/>
    </row>
    <row r="6" ht="138.0" hidden="1" customHeight="1">
      <c r="A6" s="42" t="s">
        <v>157</v>
      </c>
      <c r="B6" s="43" t="s">
        <v>158</v>
      </c>
      <c r="C6" s="44" t="s">
        <v>159</v>
      </c>
      <c r="D6" s="45" t="s">
        <v>160</v>
      </c>
      <c r="E6" s="46">
        <v>41591.208333333336</v>
      </c>
      <c r="F6" s="46">
        <v>43623.72083333333</v>
      </c>
      <c r="G6" s="47" t="s">
        <v>35</v>
      </c>
      <c r="H6" s="60" t="s">
        <v>3125</v>
      </c>
      <c r="I6" s="47" t="s">
        <v>162</v>
      </c>
      <c r="J6" s="47" t="s">
        <v>62</v>
      </c>
      <c r="K6" s="47" t="s">
        <v>163</v>
      </c>
      <c r="L6" s="47" t="s">
        <v>164</v>
      </c>
      <c r="M6" s="47" t="s">
        <v>165</v>
      </c>
      <c r="N6" s="47" t="s">
        <v>166</v>
      </c>
      <c r="O6" s="47" t="s">
        <v>167</v>
      </c>
      <c r="P6" s="47" t="s">
        <v>168</v>
      </c>
      <c r="Q6" s="48" t="s">
        <v>169</v>
      </c>
      <c r="R6" s="48" t="s">
        <v>170</v>
      </c>
      <c r="S6" s="49" t="s">
        <v>47</v>
      </c>
      <c r="T6" s="50" t="str">
        <f t="shared" si="4"/>
        <v>Same Decision</v>
      </c>
      <c r="U6" s="51" t="str">
        <f t="shared" si="5"/>
        <v>Same Rationale</v>
      </c>
      <c r="V6" s="52" t="s">
        <v>50</v>
      </c>
      <c r="W6" s="53" t="s">
        <v>51</v>
      </c>
      <c r="X6" s="43" t="s">
        <v>116</v>
      </c>
      <c r="Y6" s="25">
        <v>4.0</v>
      </c>
      <c r="Z6" s="50" t="s">
        <v>53</v>
      </c>
      <c r="AA6" s="53" t="s">
        <v>51</v>
      </c>
      <c r="AB6" s="54"/>
      <c r="AC6" s="25">
        <v>4.0</v>
      </c>
      <c r="AD6" s="55" t="str">
        <f t="shared" si="3"/>
        <v>Brian's Review Sheet</v>
      </c>
      <c r="AE6" s="297"/>
    </row>
    <row r="7" ht="138.0" hidden="1" customHeight="1">
      <c r="A7" s="42" t="s">
        <v>185</v>
      </c>
      <c r="B7" s="43" t="s">
        <v>186</v>
      </c>
      <c r="C7" s="44" t="s">
        <v>187</v>
      </c>
      <c r="D7" s="45" t="s">
        <v>160</v>
      </c>
      <c r="E7" s="46">
        <v>41716.166666666664</v>
      </c>
      <c r="F7" s="46">
        <v>42564.77638888889</v>
      </c>
      <c r="G7" s="47" t="s">
        <v>35</v>
      </c>
      <c r="H7" s="47" t="s">
        <v>188</v>
      </c>
      <c r="I7" s="47" t="s">
        <v>189</v>
      </c>
      <c r="J7" s="47" t="s">
        <v>190</v>
      </c>
      <c r="K7" s="47" t="s">
        <v>191</v>
      </c>
      <c r="L7" s="47" t="s">
        <v>192</v>
      </c>
      <c r="M7" s="47" t="s">
        <v>193</v>
      </c>
      <c r="N7" s="47" t="s">
        <v>194</v>
      </c>
      <c r="O7" s="47" t="s">
        <v>195</v>
      </c>
      <c r="P7" s="47" t="s">
        <v>196</v>
      </c>
      <c r="Q7" s="48" t="s">
        <v>197</v>
      </c>
      <c r="R7" s="48" t="s">
        <v>144</v>
      </c>
      <c r="S7" s="49" t="s">
        <v>47</v>
      </c>
      <c r="T7" s="56" t="str">
        <f t="shared" si="4"/>
        <v>Same Decision</v>
      </c>
      <c r="U7" s="57" t="str">
        <f t="shared" si="5"/>
        <v>Same Rationale</v>
      </c>
      <c r="V7" s="52" t="s">
        <v>50</v>
      </c>
      <c r="W7" s="53" t="s">
        <v>51</v>
      </c>
      <c r="X7" s="43" t="s">
        <v>72</v>
      </c>
      <c r="Y7" s="25">
        <v>4.0</v>
      </c>
      <c r="Z7" s="50" t="s">
        <v>53</v>
      </c>
      <c r="AA7" s="53" t="s">
        <v>51</v>
      </c>
      <c r="AB7" s="54" t="s">
        <v>69</v>
      </c>
      <c r="AC7" s="25">
        <v>4.0</v>
      </c>
      <c r="AD7" s="55" t="str">
        <f t="shared" si="3"/>
        <v>Brian's Review Sheet</v>
      </c>
      <c r="AE7" s="297"/>
    </row>
    <row r="8" ht="138.0" customHeight="1">
      <c r="A8" s="333" t="s">
        <v>211</v>
      </c>
      <c r="B8" s="328" t="s">
        <v>212</v>
      </c>
      <c r="C8" s="334" t="s">
        <v>213</v>
      </c>
      <c r="D8" s="406" t="s">
        <v>120</v>
      </c>
      <c r="E8" s="407">
        <v>41773.166666666664</v>
      </c>
      <c r="F8" s="407">
        <v>42797.7</v>
      </c>
      <c r="G8" s="408" t="s">
        <v>35</v>
      </c>
      <c r="H8" s="408" t="s">
        <v>214</v>
      </c>
      <c r="I8" s="408" t="s">
        <v>215</v>
      </c>
      <c r="J8" s="408" t="s">
        <v>62</v>
      </c>
      <c r="K8" s="408" t="s">
        <v>216</v>
      </c>
      <c r="L8" s="408" t="s">
        <v>217</v>
      </c>
      <c r="M8" s="408" t="s">
        <v>218</v>
      </c>
      <c r="N8" s="408" t="s">
        <v>219</v>
      </c>
      <c r="O8" s="408" t="s">
        <v>220</v>
      </c>
      <c r="P8" s="408" t="s">
        <v>221</v>
      </c>
      <c r="Q8" s="330" t="s">
        <v>222</v>
      </c>
      <c r="R8" s="330" t="s">
        <v>223</v>
      </c>
      <c r="S8" s="409" t="s">
        <v>47</v>
      </c>
      <c r="T8" s="333" t="str">
        <f t="shared" si="4"/>
        <v>Same Decision</v>
      </c>
      <c r="U8" s="333" t="str">
        <f t="shared" si="5"/>
        <v>Same Rationale</v>
      </c>
      <c r="V8" s="333" t="s">
        <v>50</v>
      </c>
      <c r="W8" s="334" t="s">
        <v>51</v>
      </c>
      <c r="X8" s="328" t="s">
        <v>52</v>
      </c>
      <c r="Y8" s="318">
        <v>2.0</v>
      </c>
      <c r="Z8" s="333" t="s">
        <v>53</v>
      </c>
      <c r="AA8" s="334" t="s">
        <v>51</v>
      </c>
      <c r="AB8" s="335" t="s">
        <v>72</v>
      </c>
      <c r="AC8" s="318">
        <v>3.0</v>
      </c>
      <c r="AD8" s="394" t="str">
        <f t="shared" si="3"/>
        <v>Brian's Review Sheet</v>
      </c>
      <c r="AE8" s="395"/>
    </row>
    <row r="9" ht="138.0" hidden="1" customHeight="1">
      <c r="A9" s="42" t="s">
        <v>238</v>
      </c>
      <c r="B9" s="43" t="s">
        <v>239</v>
      </c>
      <c r="C9" s="44" t="s">
        <v>240</v>
      </c>
      <c r="D9" s="45" t="s">
        <v>241</v>
      </c>
      <c r="E9" s="46">
        <v>42349.208333333336</v>
      </c>
      <c r="F9" s="46">
        <v>43027.083333333336</v>
      </c>
      <c r="G9" s="47" t="s">
        <v>35</v>
      </c>
      <c r="H9" s="60" t="s">
        <v>242</v>
      </c>
      <c r="I9" s="47" t="s">
        <v>243</v>
      </c>
      <c r="J9" s="47" t="s">
        <v>244</v>
      </c>
      <c r="K9" s="47" t="s">
        <v>245</v>
      </c>
      <c r="L9" s="47" t="s">
        <v>246</v>
      </c>
      <c r="M9" s="47" t="s">
        <v>247</v>
      </c>
      <c r="N9" s="47" t="s">
        <v>248</v>
      </c>
      <c r="O9" s="47" t="s">
        <v>249</v>
      </c>
      <c r="P9" s="47" t="s">
        <v>250</v>
      </c>
      <c r="Q9" s="48" t="s">
        <v>251</v>
      </c>
      <c r="R9" s="48" t="s">
        <v>252</v>
      </c>
      <c r="S9" s="49" t="s">
        <v>47</v>
      </c>
      <c r="T9" s="50" t="str">
        <f t="shared" si="4"/>
        <v>Same Decision</v>
      </c>
      <c r="U9" s="51" t="str">
        <f t="shared" si="5"/>
        <v>Different Rationale</v>
      </c>
      <c r="V9" s="52" t="s">
        <v>50</v>
      </c>
      <c r="W9" s="53" t="s">
        <v>51</v>
      </c>
      <c r="X9" s="43" t="s">
        <v>69</v>
      </c>
      <c r="Y9" s="25">
        <v>1.0</v>
      </c>
      <c r="Z9" s="50" t="s">
        <v>53</v>
      </c>
      <c r="AA9" s="53" t="s">
        <v>51</v>
      </c>
      <c r="AB9" s="54"/>
      <c r="AC9" s="25">
        <v>3.0</v>
      </c>
      <c r="AD9" s="55" t="str">
        <f t="shared" si="3"/>
        <v>Brian's Review Sheet</v>
      </c>
      <c r="AE9" s="297"/>
    </row>
    <row r="10" ht="138.0" hidden="1" customHeight="1">
      <c r="A10" s="42" t="s">
        <v>265</v>
      </c>
      <c r="B10" s="43" t="s">
        <v>266</v>
      </c>
      <c r="C10" s="44" t="s">
        <v>267</v>
      </c>
      <c r="D10" s="45" t="s">
        <v>268</v>
      </c>
      <c r="E10" s="46">
        <v>42487.166666666664</v>
      </c>
      <c r="F10" s="46">
        <v>43538.78055555555</v>
      </c>
      <c r="G10" s="47" t="s">
        <v>59</v>
      </c>
      <c r="H10" s="47" t="s">
        <v>269</v>
      </c>
      <c r="I10" s="47" t="s">
        <v>270</v>
      </c>
      <c r="J10" s="47" t="s">
        <v>62</v>
      </c>
      <c r="K10" s="47" t="s">
        <v>271</v>
      </c>
      <c r="L10" s="47" t="s">
        <v>272</v>
      </c>
      <c r="M10" s="47" t="s">
        <v>273</v>
      </c>
      <c r="N10" s="47" t="s">
        <v>274</v>
      </c>
      <c r="O10" s="47" t="s">
        <v>275</v>
      </c>
      <c r="P10" s="47" t="s">
        <v>276</v>
      </c>
      <c r="Q10" s="48" t="s">
        <v>277</v>
      </c>
      <c r="R10" s="48" t="s">
        <v>86</v>
      </c>
      <c r="S10" s="49" t="s">
        <v>47</v>
      </c>
      <c r="T10" s="56" t="str">
        <f t="shared" si="4"/>
        <v>Same Decision</v>
      </c>
      <c r="U10" s="57" t="str">
        <f t="shared" si="5"/>
        <v>Different Rationale</v>
      </c>
      <c r="V10" s="52" t="s">
        <v>50</v>
      </c>
      <c r="W10" s="53" t="s">
        <v>51</v>
      </c>
      <c r="X10" s="43" t="s">
        <v>69</v>
      </c>
      <c r="Y10" s="25">
        <v>3.0</v>
      </c>
      <c r="Z10" s="50" t="s">
        <v>53</v>
      </c>
      <c r="AA10" s="53" t="s">
        <v>51</v>
      </c>
      <c r="AB10" s="54"/>
      <c r="AC10" s="25">
        <v>1.0</v>
      </c>
      <c r="AD10" s="55" t="str">
        <f t="shared" si="3"/>
        <v>Brian's Review Sheet</v>
      </c>
      <c r="AE10" s="297"/>
    </row>
    <row r="11" ht="138.0" hidden="1" customHeight="1">
      <c r="A11" s="42" t="s">
        <v>291</v>
      </c>
      <c r="B11" s="43" t="s">
        <v>292</v>
      </c>
      <c r="C11" s="44" t="s">
        <v>293</v>
      </c>
      <c r="D11" s="45" t="s">
        <v>90</v>
      </c>
      <c r="E11" s="44" t="s">
        <v>62</v>
      </c>
      <c r="F11" s="46">
        <v>42397.82916666667</v>
      </c>
      <c r="G11" s="47" t="s">
        <v>35</v>
      </c>
      <c r="H11" s="60" t="s">
        <v>294</v>
      </c>
      <c r="I11" s="47" t="s">
        <v>295</v>
      </c>
      <c r="J11" s="47" t="s">
        <v>62</v>
      </c>
      <c r="K11" s="47" t="s">
        <v>296</v>
      </c>
      <c r="L11" s="47" t="s">
        <v>297</v>
      </c>
      <c r="M11" s="47" t="s">
        <v>298</v>
      </c>
      <c r="N11" s="47" t="s">
        <v>299</v>
      </c>
      <c r="O11" s="47" t="s">
        <v>300</v>
      </c>
      <c r="P11" s="47" t="s">
        <v>301</v>
      </c>
      <c r="Q11" s="48" t="s">
        <v>302</v>
      </c>
      <c r="R11" s="48" t="s">
        <v>144</v>
      </c>
      <c r="S11" s="49" t="s">
        <v>47</v>
      </c>
      <c r="T11" s="56" t="str">
        <f t="shared" si="4"/>
        <v>Same Decision</v>
      </c>
      <c r="U11" s="57" t="str">
        <f t="shared" si="5"/>
        <v>Different Rationale</v>
      </c>
      <c r="V11" s="52" t="s">
        <v>50</v>
      </c>
      <c r="W11" s="53" t="s">
        <v>51</v>
      </c>
      <c r="X11" s="43" t="s">
        <v>69</v>
      </c>
      <c r="Y11" s="25">
        <v>2.0</v>
      </c>
      <c r="Z11" s="50" t="s">
        <v>53</v>
      </c>
      <c r="AA11" s="53" t="s">
        <v>51</v>
      </c>
      <c r="AB11" s="54"/>
      <c r="AC11" s="25">
        <v>1.0</v>
      </c>
      <c r="AD11" s="55" t="str">
        <f t="shared" si="3"/>
        <v>Brian's Review Sheet</v>
      </c>
      <c r="AE11" s="297"/>
    </row>
    <row r="12" ht="138.0" hidden="1" customHeight="1">
      <c r="A12" s="42" t="s">
        <v>311</v>
      </c>
      <c r="B12" s="43" t="s">
        <v>312</v>
      </c>
      <c r="C12" s="44" t="s">
        <v>313</v>
      </c>
      <c r="D12" s="45" t="s">
        <v>314</v>
      </c>
      <c r="E12" s="46">
        <v>42475.166666666664</v>
      </c>
      <c r="F12" s="46">
        <v>43571.430555555555</v>
      </c>
      <c r="G12" s="47" t="s">
        <v>59</v>
      </c>
      <c r="H12" s="47" t="s">
        <v>315</v>
      </c>
      <c r="I12" s="47" t="s">
        <v>316</v>
      </c>
      <c r="J12" s="47" t="s">
        <v>317</v>
      </c>
      <c r="K12" s="47" t="s">
        <v>318</v>
      </c>
      <c r="L12" s="47" t="s">
        <v>319</v>
      </c>
      <c r="M12" s="47" t="s">
        <v>320</v>
      </c>
      <c r="N12" s="47" t="s">
        <v>321</v>
      </c>
      <c r="O12" s="47" t="s">
        <v>322</v>
      </c>
      <c r="P12" s="47" t="s">
        <v>323</v>
      </c>
      <c r="Q12" s="48" t="s">
        <v>324</v>
      </c>
      <c r="R12" s="48" t="s">
        <v>325</v>
      </c>
      <c r="S12" s="49" t="s">
        <v>47</v>
      </c>
      <c r="T12" s="56" t="str">
        <f t="shared" si="4"/>
        <v>Same Decision</v>
      </c>
      <c r="U12" s="57" t="str">
        <f t="shared" si="5"/>
        <v>Different Rationale</v>
      </c>
      <c r="V12" s="52" t="s">
        <v>50</v>
      </c>
      <c r="W12" s="53" t="s">
        <v>51</v>
      </c>
      <c r="X12" s="43"/>
      <c r="Y12" s="25">
        <v>1.0</v>
      </c>
      <c r="Z12" s="50" t="s">
        <v>53</v>
      </c>
      <c r="AA12" s="53" t="s">
        <v>51</v>
      </c>
      <c r="AB12" s="54"/>
      <c r="AC12" s="25">
        <v>2.0</v>
      </c>
      <c r="AD12" s="55" t="str">
        <f t="shared" si="3"/>
        <v>Brian's Review Sheet</v>
      </c>
      <c r="AE12" s="297"/>
    </row>
    <row r="13" ht="138.0" hidden="1" customHeight="1">
      <c r="A13" s="42" t="s">
        <v>335</v>
      </c>
      <c r="B13" s="43" t="s">
        <v>336</v>
      </c>
      <c r="C13" s="44" t="s">
        <v>337</v>
      </c>
      <c r="D13" s="45" t="s">
        <v>120</v>
      </c>
      <c r="E13" s="46">
        <v>42860.166666666664</v>
      </c>
      <c r="F13" s="46">
        <v>42860.69930555556</v>
      </c>
      <c r="G13" s="47" t="s">
        <v>59</v>
      </c>
      <c r="H13" s="60" t="s">
        <v>338</v>
      </c>
      <c r="I13" s="47" t="s">
        <v>339</v>
      </c>
      <c r="J13" s="47" t="s">
        <v>340</v>
      </c>
      <c r="K13" s="47" t="s">
        <v>341</v>
      </c>
      <c r="L13" s="47" t="s">
        <v>342</v>
      </c>
      <c r="M13" s="47" t="s">
        <v>343</v>
      </c>
      <c r="N13" s="47" t="s">
        <v>344</v>
      </c>
      <c r="O13" s="47" t="s">
        <v>345</v>
      </c>
      <c r="P13" s="47" t="s">
        <v>346</v>
      </c>
      <c r="Q13" s="48" t="s">
        <v>347</v>
      </c>
      <c r="R13" s="48" t="s">
        <v>115</v>
      </c>
      <c r="S13" s="49" t="s">
        <v>47</v>
      </c>
      <c r="T13" s="56" t="str">
        <f t="shared" si="4"/>
        <v>Same Decision</v>
      </c>
      <c r="U13" s="57" t="str">
        <f t="shared" si="5"/>
        <v>Different Rationale</v>
      </c>
      <c r="V13" s="52" t="s">
        <v>50</v>
      </c>
      <c r="W13" s="53" t="s">
        <v>51</v>
      </c>
      <c r="X13" s="43"/>
      <c r="Y13" s="25">
        <v>2.0</v>
      </c>
      <c r="Z13" s="50" t="s">
        <v>53</v>
      </c>
      <c r="AA13" s="53" t="s">
        <v>51</v>
      </c>
      <c r="AB13" s="54"/>
      <c r="AC13" s="25">
        <v>4.0</v>
      </c>
      <c r="AD13" s="55" t="str">
        <f t="shared" si="3"/>
        <v>Brian's Review Sheet</v>
      </c>
      <c r="AE13" s="297"/>
    </row>
    <row r="14" ht="138.0" hidden="1" customHeight="1">
      <c r="A14" s="42" t="s">
        <v>358</v>
      </c>
      <c r="B14" s="43" t="s">
        <v>359</v>
      </c>
      <c r="C14" s="44" t="s">
        <v>360</v>
      </c>
      <c r="D14" s="45" t="s">
        <v>120</v>
      </c>
      <c r="E14" s="44" t="s">
        <v>62</v>
      </c>
      <c r="F14" s="46">
        <v>42474.660416666666</v>
      </c>
      <c r="G14" s="47" t="s">
        <v>35</v>
      </c>
      <c r="H14" s="47" t="s">
        <v>361</v>
      </c>
      <c r="I14" s="47" t="s">
        <v>362</v>
      </c>
      <c r="J14" s="47" t="s">
        <v>363</v>
      </c>
      <c r="K14" s="47" t="s">
        <v>364</v>
      </c>
      <c r="L14" s="47" t="s">
        <v>365</v>
      </c>
      <c r="M14" s="47" t="s">
        <v>366</v>
      </c>
      <c r="N14" s="47" t="s">
        <v>367</v>
      </c>
      <c r="O14" s="47" t="s">
        <v>368</v>
      </c>
      <c r="P14" s="47" t="s">
        <v>369</v>
      </c>
      <c r="Q14" s="48" t="s">
        <v>370</v>
      </c>
      <c r="R14" s="48" t="s">
        <v>371</v>
      </c>
      <c r="S14" s="49" t="s">
        <v>47</v>
      </c>
      <c r="T14" s="56" t="str">
        <f t="shared" si="4"/>
        <v>Same Decision</v>
      </c>
      <c r="U14" s="57" t="str">
        <f t="shared" si="5"/>
        <v>Different Rationale</v>
      </c>
      <c r="V14" s="52" t="s">
        <v>50</v>
      </c>
      <c r="W14" s="53" t="s">
        <v>51</v>
      </c>
      <c r="X14" s="43"/>
      <c r="Y14" s="25">
        <v>2.0</v>
      </c>
      <c r="Z14" s="50" t="s">
        <v>53</v>
      </c>
      <c r="AA14" s="53" t="s">
        <v>51</v>
      </c>
      <c r="AB14" s="54"/>
      <c r="AC14" s="25">
        <v>3.0</v>
      </c>
      <c r="AD14" s="55" t="str">
        <f t="shared" si="3"/>
        <v>Brian's Review Sheet</v>
      </c>
      <c r="AE14" s="297"/>
    </row>
    <row r="15" ht="138.0" hidden="1" customHeight="1">
      <c r="A15" s="42" t="s">
        <v>383</v>
      </c>
      <c r="B15" s="43" t="s">
        <v>384</v>
      </c>
      <c r="C15" s="44" t="s">
        <v>385</v>
      </c>
      <c r="D15" s="45" t="s">
        <v>160</v>
      </c>
      <c r="E15" s="46">
        <v>42565.166666666664</v>
      </c>
      <c r="F15" s="46">
        <v>42902.722916666666</v>
      </c>
      <c r="G15" s="47" t="s">
        <v>35</v>
      </c>
      <c r="H15" s="47" t="s">
        <v>386</v>
      </c>
      <c r="I15" s="47" t="s">
        <v>387</v>
      </c>
      <c r="J15" s="47" t="s">
        <v>62</v>
      </c>
      <c r="K15" s="47" t="s">
        <v>388</v>
      </c>
      <c r="L15" s="47" t="s">
        <v>389</v>
      </c>
      <c r="M15" s="47" t="s">
        <v>390</v>
      </c>
      <c r="N15" s="47" t="s">
        <v>391</v>
      </c>
      <c r="O15" s="47" t="s">
        <v>392</v>
      </c>
      <c r="P15" s="47" t="s">
        <v>393</v>
      </c>
      <c r="Q15" s="48" t="s">
        <v>394</v>
      </c>
      <c r="R15" s="48" t="s">
        <v>395</v>
      </c>
      <c r="S15" s="49" t="s">
        <v>47</v>
      </c>
      <c r="T15" s="56" t="str">
        <f t="shared" si="4"/>
        <v>Same Decision</v>
      </c>
      <c r="U15" s="57" t="str">
        <f t="shared" si="5"/>
        <v>Different Rationale</v>
      </c>
      <c r="V15" s="52" t="s">
        <v>50</v>
      </c>
      <c r="W15" s="53" t="s">
        <v>51</v>
      </c>
      <c r="X15" s="43" t="s">
        <v>396</v>
      </c>
      <c r="Y15" s="25">
        <v>4.0</v>
      </c>
      <c r="Z15" s="50" t="s">
        <v>53</v>
      </c>
      <c r="AA15" s="53" t="s">
        <v>51</v>
      </c>
      <c r="AB15" s="54"/>
      <c r="AC15" s="25">
        <v>4.0</v>
      </c>
      <c r="AD15" s="55" t="str">
        <f t="shared" si="3"/>
        <v>Brian's Review Sheet</v>
      </c>
      <c r="AE15" s="297"/>
    </row>
    <row r="16" ht="138.0" hidden="1" customHeight="1">
      <c r="A16" s="42" t="s">
        <v>411</v>
      </c>
      <c r="B16" s="43" t="s">
        <v>412</v>
      </c>
      <c r="C16" s="44" t="s">
        <v>413</v>
      </c>
      <c r="D16" s="45" t="s">
        <v>148</v>
      </c>
      <c r="E16" s="46">
        <v>42543.166666666664</v>
      </c>
      <c r="F16" s="46">
        <v>43167.7</v>
      </c>
      <c r="G16" s="47" t="s">
        <v>35</v>
      </c>
      <c r="H16" s="47" t="s">
        <v>414</v>
      </c>
      <c r="I16" s="47" t="s">
        <v>415</v>
      </c>
      <c r="J16" s="47" t="s">
        <v>416</v>
      </c>
      <c r="K16" s="47" t="s">
        <v>417</v>
      </c>
      <c r="L16" s="47" t="s">
        <v>418</v>
      </c>
      <c r="M16" s="47" t="s">
        <v>419</v>
      </c>
      <c r="N16" s="47" t="s">
        <v>420</v>
      </c>
      <c r="O16" s="47" t="s">
        <v>421</v>
      </c>
      <c r="P16" s="47" t="s">
        <v>422</v>
      </c>
      <c r="Q16" s="48" t="s">
        <v>423</v>
      </c>
      <c r="R16" s="48" t="s">
        <v>223</v>
      </c>
      <c r="S16" s="49" t="s">
        <v>47</v>
      </c>
      <c r="T16" s="56" t="str">
        <f t="shared" si="4"/>
        <v>Same Decision</v>
      </c>
      <c r="U16" s="57" t="str">
        <f t="shared" si="5"/>
        <v>Different Rationale</v>
      </c>
      <c r="V16" s="52" t="s">
        <v>50</v>
      </c>
      <c r="W16" s="53" t="s">
        <v>51</v>
      </c>
      <c r="X16" s="43" t="s">
        <v>69</v>
      </c>
      <c r="Y16" s="25">
        <v>4.0</v>
      </c>
      <c r="Z16" s="50" t="s">
        <v>53</v>
      </c>
      <c r="AA16" s="53" t="s">
        <v>51</v>
      </c>
      <c r="AB16" s="54"/>
      <c r="AC16" s="25">
        <v>5.0</v>
      </c>
      <c r="AD16" s="55" t="str">
        <f t="shared" si="3"/>
        <v>Brian's Review Sheet</v>
      </c>
      <c r="AE16" s="297"/>
    </row>
    <row r="17" ht="138.0" hidden="1" customHeight="1">
      <c r="A17" s="42" t="s">
        <v>438</v>
      </c>
      <c r="B17" s="43" t="s">
        <v>439</v>
      </c>
      <c r="C17" s="44" t="s">
        <v>440</v>
      </c>
      <c r="D17" s="45" t="s">
        <v>441</v>
      </c>
      <c r="E17" s="46">
        <v>42530.166666666664</v>
      </c>
      <c r="F17" s="46">
        <v>43607.646527777775</v>
      </c>
      <c r="G17" s="47" t="s">
        <v>35</v>
      </c>
      <c r="H17" s="47" t="s">
        <v>442</v>
      </c>
      <c r="I17" s="47" t="s">
        <v>443</v>
      </c>
      <c r="J17" s="47" t="s">
        <v>444</v>
      </c>
      <c r="K17" s="47" t="s">
        <v>445</v>
      </c>
      <c r="L17" s="47" t="s">
        <v>446</v>
      </c>
      <c r="M17" s="47" t="s">
        <v>447</v>
      </c>
      <c r="N17" s="47" t="s">
        <v>448</v>
      </c>
      <c r="O17" s="47" t="s">
        <v>449</v>
      </c>
      <c r="P17" s="60" t="s">
        <v>450</v>
      </c>
      <c r="Q17" s="48" t="s">
        <v>451</v>
      </c>
      <c r="R17" s="48" t="s">
        <v>452</v>
      </c>
      <c r="S17" s="49" t="s">
        <v>47</v>
      </c>
      <c r="T17" s="56" t="str">
        <f t="shared" si="4"/>
        <v>Same Decision</v>
      </c>
      <c r="U17" s="57" t="str">
        <f t="shared" si="5"/>
        <v>Different Rationale</v>
      </c>
      <c r="V17" s="52" t="s">
        <v>50</v>
      </c>
      <c r="W17" s="53" t="s">
        <v>51</v>
      </c>
      <c r="X17" s="43" t="s">
        <v>69</v>
      </c>
      <c r="Y17" s="25">
        <v>2.0</v>
      </c>
      <c r="Z17" s="50" t="s">
        <v>53</v>
      </c>
      <c r="AA17" s="53" t="s">
        <v>51</v>
      </c>
      <c r="AB17" s="54"/>
      <c r="AC17" s="25">
        <v>3.0</v>
      </c>
      <c r="AD17" s="55" t="str">
        <f t="shared" si="3"/>
        <v>Brian's Review Sheet</v>
      </c>
      <c r="AE17" s="297"/>
    </row>
    <row r="18" ht="138.0" hidden="1" customHeight="1">
      <c r="A18" s="42" t="s">
        <v>463</v>
      </c>
      <c r="B18" s="43" t="s">
        <v>464</v>
      </c>
      <c r="C18" s="44" t="s">
        <v>465</v>
      </c>
      <c r="D18" s="45" t="s">
        <v>58</v>
      </c>
      <c r="E18" s="46">
        <v>42601.166666666664</v>
      </c>
      <c r="F18" s="46">
        <v>42898.603472222225</v>
      </c>
      <c r="G18" s="47" t="s">
        <v>35</v>
      </c>
      <c r="H18" s="47" t="s">
        <v>466</v>
      </c>
      <c r="I18" s="47" t="s">
        <v>467</v>
      </c>
      <c r="J18" s="47" t="s">
        <v>62</v>
      </c>
      <c r="K18" s="47" t="s">
        <v>468</v>
      </c>
      <c r="L18" s="47" t="s">
        <v>469</v>
      </c>
      <c r="M18" s="47" t="s">
        <v>470</v>
      </c>
      <c r="N18" s="47" t="s">
        <v>471</v>
      </c>
      <c r="O18" s="47" t="s">
        <v>472</v>
      </c>
      <c r="P18" s="47" t="s">
        <v>473</v>
      </c>
      <c r="Q18" s="48" t="s">
        <v>474</v>
      </c>
      <c r="R18" s="48" t="s">
        <v>86</v>
      </c>
      <c r="S18" s="49" t="s">
        <v>47</v>
      </c>
      <c r="T18" s="56" t="str">
        <f t="shared" si="4"/>
        <v>Same Decision</v>
      </c>
      <c r="U18" s="57" t="str">
        <f t="shared" si="5"/>
        <v>Different Rationale</v>
      </c>
      <c r="V18" s="52" t="s">
        <v>50</v>
      </c>
      <c r="W18" s="53" t="s">
        <v>51</v>
      </c>
      <c r="X18" s="43" t="s">
        <v>69</v>
      </c>
      <c r="Y18" s="25">
        <v>2.0</v>
      </c>
      <c r="Z18" s="50" t="s">
        <v>53</v>
      </c>
      <c r="AA18" s="53" t="s">
        <v>51</v>
      </c>
      <c r="AB18" s="54"/>
      <c r="AC18" s="25">
        <v>3.0</v>
      </c>
      <c r="AD18" s="55" t="str">
        <f t="shared" si="3"/>
        <v>Brian's Review Sheet</v>
      </c>
      <c r="AE18" s="297"/>
    </row>
    <row r="19" ht="138.0" hidden="1" customHeight="1">
      <c r="A19" s="42" t="s">
        <v>484</v>
      </c>
      <c r="B19" s="43" t="s">
        <v>485</v>
      </c>
      <c r="C19" s="44" t="s">
        <v>486</v>
      </c>
      <c r="D19" s="45" t="s">
        <v>120</v>
      </c>
      <c r="E19" s="44" t="s">
        <v>62</v>
      </c>
      <c r="F19" s="46">
        <v>42649.86666666667</v>
      </c>
      <c r="G19" s="47" t="s">
        <v>62</v>
      </c>
      <c r="H19" s="47" t="s">
        <v>487</v>
      </c>
      <c r="I19" s="47" t="s">
        <v>488</v>
      </c>
      <c r="J19" s="47" t="s">
        <v>489</v>
      </c>
      <c r="K19" s="47" t="s">
        <v>490</v>
      </c>
      <c r="L19" s="47" t="s">
        <v>491</v>
      </c>
      <c r="M19" s="47" t="s">
        <v>492</v>
      </c>
      <c r="N19" s="47" t="s">
        <v>493</v>
      </c>
      <c r="O19" s="47" t="s">
        <v>494</v>
      </c>
      <c r="P19" s="47" t="s">
        <v>495</v>
      </c>
      <c r="Q19" s="48" t="s">
        <v>496</v>
      </c>
      <c r="R19" s="48" t="s">
        <v>497</v>
      </c>
      <c r="S19" s="49" t="s">
        <v>47</v>
      </c>
      <c r="T19" s="56" t="str">
        <f t="shared" si="4"/>
        <v>Same Decision</v>
      </c>
      <c r="U19" s="57" t="str">
        <f t="shared" si="5"/>
        <v>Different Rationale</v>
      </c>
      <c r="V19" s="52" t="s">
        <v>50</v>
      </c>
      <c r="W19" s="53" t="s">
        <v>51</v>
      </c>
      <c r="X19" s="43" t="s">
        <v>72</v>
      </c>
      <c r="Y19" s="41"/>
      <c r="Z19" s="50" t="s">
        <v>53</v>
      </c>
      <c r="AA19" s="53" t="s">
        <v>51</v>
      </c>
      <c r="AB19" s="54"/>
      <c r="AC19" s="25">
        <v>3.0</v>
      </c>
      <c r="AD19" s="55" t="str">
        <f t="shared" si="3"/>
        <v>Brian's Review Sheet</v>
      </c>
      <c r="AE19" s="297"/>
    </row>
    <row r="20" ht="138.0" hidden="1" customHeight="1">
      <c r="A20" s="108" t="s">
        <v>511</v>
      </c>
      <c r="B20" s="43" t="s">
        <v>512</v>
      </c>
      <c r="C20" s="43" t="s">
        <v>513</v>
      </c>
      <c r="D20" s="109" t="s">
        <v>201</v>
      </c>
      <c r="E20" s="48">
        <v>42738.208333333336</v>
      </c>
      <c r="F20" s="48">
        <v>42842.839583333334</v>
      </c>
      <c r="G20" s="43" t="s">
        <v>59</v>
      </c>
      <c r="H20" s="43" t="s">
        <v>514</v>
      </c>
      <c r="I20" s="43" t="s">
        <v>515</v>
      </c>
      <c r="J20" s="43" t="s">
        <v>516</v>
      </c>
      <c r="K20" s="43" t="s">
        <v>517</v>
      </c>
      <c r="L20" s="110" t="s">
        <v>518</v>
      </c>
      <c r="M20" s="43" t="s">
        <v>519</v>
      </c>
      <c r="N20" s="43" t="s">
        <v>520</v>
      </c>
      <c r="O20" s="43" t="s">
        <v>521</v>
      </c>
      <c r="P20" s="43" t="s">
        <v>522</v>
      </c>
      <c r="Q20" s="43" t="s">
        <v>523</v>
      </c>
      <c r="R20" s="43" t="s">
        <v>223</v>
      </c>
      <c r="S20" s="111"/>
      <c r="T20" s="56" t="str">
        <f t="shared" ref="T20:T46" si="6">IFS(W20=AA20,"Same Decision", TRUE, "Diff. Decisions")</f>
        <v>Same Decision</v>
      </c>
      <c r="U20" s="57" t="str">
        <f t="shared" ref="U20:U46" si="7">IFS(X20=AB20,"Same Rationale", TRUE, "Different Rationale")</f>
        <v>Different Rationale</v>
      </c>
      <c r="V20" s="112" t="s">
        <v>524</v>
      </c>
      <c r="W20" s="53" t="s">
        <v>51</v>
      </c>
      <c r="X20" s="43" t="s">
        <v>72</v>
      </c>
      <c r="Y20" s="25">
        <v>1.0</v>
      </c>
      <c r="Z20" s="52" t="s">
        <v>50</v>
      </c>
      <c r="AA20" s="53" t="s">
        <v>51</v>
      </c>
      <c r="AB20" s="54"/>
      <c r="AC20" s="25">
        <v>2.0</v>
      </c>
      <c r="AD20" s="55" t="str">
        <f t="shared" ref="AD20:AD27" si="8">HYPERLINK("https://docs.google.com/document/d/1pSRoyrB8sXgVlZOkaxEcpRW3vl7yKjVe_ZJIhI7GlCg/edit","Emily's Protocol Word Doc")</f>
        <v>Emily's Protocol Word Doc</v>
      </c>
      <c r="AE20" s="297"/>
    </row>
    <row r="21" ht="138.0" customHeight="1">
      <c r="A21" s="327" t="s">
        <v>539</v>
      </c>
      <c r="B21" s="328" t="s">
        <v>540</v>
      </c>
      <c r="C21" s="328" t="s">
        <v>541</v>
      </c>
      <c r="D21" s="329" t="s">
        <v>120</v>
      </c>
      <c r="E21" s="330" t="s">
        <v>62</v>
      </c>
      <c r="F21" s="330">
        <v>42593.70763888889</v>
      </c>
      <c r="G21" s="328" t="s">
        <v>62</v>
      </c>
      <c r="H21" s="328" t="s">
        <v>542</v>
      </c>
      <c r="I21" s="328" t="s">
        <v>543</v>
      </c>
      <c r="J21" s="328" t="s">
        <v>544</v>
      </c>
      <c r="K21" s="328" t="s">
        <v>545</v>
      </c>
      <c r="L21" s="331" t="s">
        <v>546</v>
      </c>
      <c r="M21" s="328" t="s">
        <v>547</v>
      </c>
      <c r="N21" s="328" t="s">
        <v>548</v>
      </c>
      <c r="O21" s="328" t="s">
        <v>549</v>
      </c>
      <c r="P21" s="328" t="s">
        <v>550</v>
      </c>
      <c r="Q21" s="328" t="s">
        <v>551</v>
      </c>
      <c r="R21" s="328" t="s">
        <v>552</v>
      </c>
      <c r="S21" s="332"/>
      <c r="T21" s="333" t="str">
        <f t="shared" si="6"/>
        <v>Same Decision</v>
      </c>
      <c r="U21" s="333" t="str">
        <f t="shared" si="7"/>
        <v>Different Rationale</v>
      </c>
      <c r="V21" s="333" t="s">
        <v>524</v>
      </c>
      <c r="W21" s="334" t="s">
        <v>51</v>
      </c>
      <c r="X21" s="328" t="s">
        <v>52</v>
      </c>
      <c r="Y21" s="318">
        <v>1.0</v>
      </c>
      <c r="Z21" s="333" t="s">
        <v>50</v>
      </c>
      <c r="AA21" s="334" t="s">
        <v>51</v>
      </c>
      <c r="AB21" s="335"/>
      <c r="AC21" s="318">
        <v>3.0</v>
      </c>
      <c r="AD21" s="394" t="str">
        <f t="shared" si="8"/>
        <v>Emily's Protocol Word Doc</v>
      </c>
      <c r="AE21" s="395"/>
    </row>
    <row r="22" ht="138.0" hidden="1" customHeight="1">
      <c r="A22" s="108" t="s">
        <v>566</v>
      </c>
      <c r="B22" s="43" t="s">
        <v>567</v>
      </c>
      <c r="C22" s="43" t="s">
        <v>568</v>
      </c>
      <c r="D22" s="109" t="s">
        <v>120</v>
      </c>
      <c r="E22" s="48">
        <v>42842.166666666664</v>
      </c>
      <c r="F22" s="48">
        <v>43688.4375</v>
      </c>
      <c r="G22" s="43" t="s">
        <v>35</v>
      </c>
      <c r="H22" s="43" t="s">
        <v>569</v>
      </c>
      <c r="I22" s="43" t="s">
        <v>570</v>
      </c>
      <c r="J22" s="43" t="s">
        <v>62</v>
      </c>
      <c r="K22" s="43" t="s">
        <v>571</v>
      </c>
      <c r="L22" s="110" t="s">
        <v>572</v>
      </c>
      <c r="M22" s="43" t="s">
        <v>573</v>
      </c>
      <c r="N22" s="43" t="s">
        <v>574</v>
      </c>
      <c r="O22" s="43" t="s">
        <v>575</v>
      </c>
      <c r="P22" s="142" t="s">
        <v>576</v>
      </c>
      <c r="Q22" s="43" t="s">
        <v>577</v>
      </c>
      <c r="R22" s="43" t="s">
        <v>578</v>
      </c>
      <c r="S22" s="111"/>
      <c r="T22" s="56" t="str">
        <f t="shared" si="6"/>
        <v>Same Decision</v>
      </c>
      <c r="U22" s="57" t="str">
        <f t="shared" si="7"/>
        <v>Different Rationale</v>
      </c>
      <c r="V22" s="112" t="s">
        <v>524</v>
      </c>
      <c r="W22" s="53" t="s">
        <v>51</v>
      </c>
      <c r="X22" s="43" t="s">
        <v>72</v>
      </c>
      <c r="Y22" s="25">
        <v>2.0</v>
      </c>
      <c r="Z22" s="52" t="s">
        <v>50</v>
      </c>
      <c r="AA22" s="53" t="s">
        <v>51</v>
      </c>
      <c r="AB22" s="54"/>
      <c r="AC22" s="25">
        <v>3.0</v>
      </c>
      <c r="AD22" s="55" t="str">
        <f t="shared" si="8"/>
        <v>Emily's Protocol Word Doc</v>
      </c>
      <c r="AE22" s="297"/>
    </row>
    <row r="23" ht="138.0" hidden="1" customHeight="1">
      <c r="A23" s="108" t="s">
        <v>594</v>
      </c>
      <c r="B23" s="43" t="s">
        <v>595</v>
      </c>
      <c r="C23" s="43" t="s">
        <v>596</v>
      </c>
      <c r="D23" s="109" t="s">
        <v>597</v>
      </c>
      <c r="E23" s="48">
        <v>42667.166666666664</v>
      </c>
      <c r="F23" s="48">
        <v>42667.84722222222</v>
      </c>
      <c r="G23" s="43" t="s">
        <v>59</v>
      </c>
      <c r="H23" s="43" t="s">
        <v>598</v>
      </c>
      <c r="I23" s="43" t="s">
        <v>599</v>
      </c>
      <c r="J23" s="43" t="s">
        <v>215</v>
      </c>
      <c r="K23" s="43" t="s">
        <v>600</v>
      </c>
      <c r="L23" s="110" t="s">
        <v>601</v>
      </c>
      <c r="M23" s="43" t="s">
        <v>602</v>
      </c>
      <c r="N23" s="43" t="s">
        <v>603</v>
      </c>
      <c r="O23" s="43" t="s">
        <v>604</v>
      </c>
      <c r="P23" s="43" t="s">
        <v>605</v>
      </c>
      <c r="Q23" s="43" t="s">
        <v>606</v>
      </c>
      <c r="R23" s="43" t="s">
        <v>115</v>
      </c>
      <c r="S23" s="111"/>
      <c r="T23" s="56" t="str">
        <f t="shared" si="6"/>
        <v>Same Decision</v>
      </c>
      <c r="U23" s="57" t="str">
        <f t="shared" si="7"/>
        <v>Different Rationale</v>
      </c>
      <c r="V23" s="112" t="s">
        <v>524</v>
      </c>
      <c r="W23" s="53" t="s">
        <v>51</v>
      </c>
      <c r="X23" s="43" t="s">
        <v>72</v>
      </c>
      <c r="Y23" s="41"/>
      <c r="Z23" s="52" t="s">
        <v>50</v>
      </c>
      <c r="AA23" s="53" t="s">
        <v>51</v>
      </c>
      <c r="AB23" s="54"/>
      <c r="AC23" s="25">
        <v>1.0</v>
      </c>
      <c r="AD23" s="55" t="str">
        <f t="shared" si="8"/>
        <v>Emily's Protocol Word Doc</v>
      </c>
      <c r="AE23" s="297"/>
    </row>
    <row r="24" ht="138.0" hidden="1" customHeight="1">
      <c r="A24" s="108" t="s">
        <v>623</v>
      </c>
      <c r="B24" s="43" t="s">
        <v>624</v>
      </c>
      <c r="C24" s="43" t="s">
        <v>625</v>
      </c>
      <c r="D24" s="109" t="s">
        <v>120</v>
      </c>
      <c r="E24" s="48">
        <v>42656.166666666664</v>
      </c>
      <c r="F24" s="48">
        <v>42656.81180555555</v>
      </c>
      <c r="G24" s="43" t="s">
        <v>59</v>
      </c>
      <c r="H24" s="43" t="s">
        <v>626</v>
      </c>
      <c r="I24" s="43" t="s">
        <v>627</v>
      </c>
      <c r="J24" s="43" t="s">
        <v>62</v>
      </c>
      <c r="K24" s="43" t="s">
        <v>628</v>
      </c>
      <c r="L24" s="110" t="s">
        <v>629</v>
      </c>
      <c r="M24" s="43" t="s">
        <v>630</v>
      </c>
      <c r="N24" s="43" t="s">
        <v>631</v>
      </c>
      <c r="O24" s="43" t="s">
        <v>632</v>
      </c>
      <c r="P24" s="43" t="s">
        <v>633</v>
      </c>
      <c r="Q24" s="43" t="s">
        <v>634</v>
      </c>
      <c r="R24" s="43" t="s">
        <v>635</v>
      </c>
      <c r="S24" s="111"/>
      <c r="T24" s="56" t="str">
        <f t="shared" si="6"/>
        <v>Same Decision</v>
      </c>
      <c r="U24" s="57" t="str">
        <f t="shared" si="7"/>
        <v>Different Rationale</v>
      </c>
      <c r="V24" s="112" t="s">
        <v>524</v>
      </c>
      <c r="W24" s="53" t="s">
        <v>51</v>
      </c>
      <c r="X24" s="43" t="s">
        <v>72</v>
      </c>
      <c r="Y24" s="25">
        <v>3.0</v>
      </c>
      <c r="Z24" s="52" t="s">
        <v>50</v>
      </c>
      <c r="AA24" s="53" t="s">
        <v>51</v>
      </c>
      <c r="AB24" s="54"/>
      <c r="AC24" s="25">
        <v>3.0</v>
      </c>
      <c r="AD24" s="55" t="str">
        <f t="shared" si="8"/>
        <v>Emily's Protocol Word Doc</v>
      </c>
      <c r="AE24" s="297"/>
    </row>
    <row r="25" ht="138.0" hidden="1" customHeight="1">
      <c r="A25" s="108" t="s">
        <v>651</v>
      </c>
      <c r="B25" s="43" t="s">
        <v>652</v>
      </c>
      <c r="C25" s="43" t="s">
        <v>653</v>
      </c>
      <c r="D25" s="109" t="s">
        <v>654</v>
      </c>
      <c r="E25" s="48" t="s">
        <v>62</v>
      </c>
      <c r="F25" s="48">
        <v>43125.975694444445</v>
      </c>
      <c r="G25" s="43" t="s">
        <v>59</v>
      </c>
      <c r="H25" s="43" t="s">
        <v>655</v>
      </c>
      <c r="I25" s="43" t="s">
        <v>656</v>
      </c>
      <c r="J25" s="43" t="s">
        <v>657</v>
      </c>
      <c r="K25" s="43" t="s">
        <v>658</v>
      </c>
      <c r="L25" s="110" t="s">
        <v>659</v>
      </c>
      <c r="M25" s="43" t="s">
        <v>660</v>
      </c>
      <c r="N25" s="43" t="s">
        <v>661</v>
      </c>
      <c r="O25" s="43" t="s">
        <v>662</v>
      </c>
      <c r="P25" s="43" t="s">
        <v>663</v>
      </c>
      <c r="Q25" s="43" t="s">
        <v>664</v>
      </c>
      <c r="R25" s="43" t="s">
        <v>497</v>
      </c>
      <c r="S25" s="111"/>
      <c r="T25" s="56" t="str">
        <f t="shared" si="6"/>
        <v>Same Decision</v>
      </c>
      <c r="U25" s="57" t="str">
        <f t="shared" si="7"/>
        <v>Different Rationale</v>
      </c>
      <c r="V25" s="112" t="s">
        <v>524</v>
      </c>
      <c r="W25" s="53" t="s">
        <v>51</v>
      </c>
      <c r="X25" s="43" t="s">
        <v>72</v>
      </c>
      <c r="Y25" s="41"/>
      <c r="Z25" s="52" t="s">
        <v>50</v>
      </c>
      <c r="AA25" s="53" t="s">
        <v>51</v>
      </c>
      <c r="AB25" s="54"/>
      <c r="AC25" s="25">
        <v>1.0</v>
      </c>
      <c r="AD25" s="55" t="str">
        <f t="shared" si="8"/>
        <v>Emily's Protocol Word Doc</v>
      </c>
      <c r="AE25" s="297"/>
    </row>
    <row r="26" ht="138.0" hidden="1" customHeight="1">
      <c r="A26" s="108" t="s">
        <v>674</v>
      </c>
      <c r="B26" s="43" t="s">
        <v>675</v>
      </c>
      <c r="C26" s="43" t="s">
        <v>676</v>
      </c>
      <c r="D26" s="109" t="s">
        <v>677</v>
      </c>
      <c r="E26" s="48">
        <v>42818.166666666664</v>
      </c>
      <c r="F26" s="48">
        <v>43687.43819444445</v>
      </c>
      <c r="G26" s="43" t="s">
        <v>35</v>
      </c>
      <c r="H26" s="43" t="s">
        <v>678</v>
      </c>
      <c r="I26" s="43" t="s">
        <v>679</v>
      </c>
      <c r="J26" s="43" t="s">
        <v>680</v>
      </c>
      <c r="K26" s="43" t="s">
        <v>681</v>
      </c>
      <c r="L26" s="110" t="s">
        <v>682</v>
      </c>
      <c r="M26" s="43" t="s">
        <v>683</v>
      </c>
      <c r="N26" s="43" t="s">
        <v>684</v>
      </c>
      <c r="O26" s="43" t="s">
        <v>685</v>
      </c>
      <c r="P26" s="43" t="s">
        <v>686</v>
      </c>
      <c r="Q26" s="43" t="s">
        <v>687</v>
      </c>
      <c r="R26" s="43" t="s">
        <v>688</v>
      </c>
      <c r="S26" s="111"/>
      <c r="T26" s="56" t="str">
        <f t="shared" si="6"/>
        <v>Same Decision</v>
      </c>
      <c r="U26" s="57" t="str">
        <f t="shared" si="7"/>
        <v>Different Rationale</v>
      </c>
      <c r="V26" s="112" t="s">
        <v>524</v>
      </c>
      <c r="W26" s="53" t="s">
        <v>51</v>
      </c>
      <c r="X26" s="43" t="s">
        <v>52</v>
      </c>
      <c r="Y26" s="25">
        <v>2.0</v>
      </c>
      <c r="Z26" s="52" t="s">
        <v>50</v>
      </c>
      <c r="AA26" s="53" t="s">
        <v>51</v>
      </c>
      <c r="AB26" s="54"/>
      <c r="AC26" s="25">
        <v>3.0</v>
      </c>
      <c r="AD26" s="55" t="str">
        <f t="shared" si="8"/>
        <v>Emily's Protocol Word Doc</v>
      </c>
      <c r="AE26" s="297"/>
    </row>
    <row r="27" ht="138.0" hidden="1" customHeight="1">
      <c r="A27" s="108" t="s">
        <v>699</v>
      </c>
      <c r="B27" s="43" t="s">
        <v>700</v>
      </c>
      <c r="C27" s="43" t="s">
        <v>701</v>
      </c>
      <c r="D27" s="109" t="s">
        <v>582</v>
      </c>
      <c r="E27" s="48">
        <v>42768.208333333336</v>
      </c>
      <c r="F27" s="48">
        <v>43545.839583333334</v>
      </c>
      <c r="G27" s="43" t="s">
        <v>35</v>
      </c>
      <c r="H27" s="43" t="s">
        <v>702</v>
      </c>
      <c r="I27" s="43" t="s">
        <v>703</v>
      </c>
      <c r="J27" s="142" t="s">
        <v>704</v>
      </c>
      <c r="K27" s="43" t="s">
        <v>705</v>
      </c>
      <c r="L27" s="110" t="s">
        <v>706</v>
      </c>
      <c r="M27" s="43" t="s">
        <v>707</v>
      </c>
      <c r="N27" s="43" t="s">
        <v>708</v>
      </c>
      <c r="O27" s="43" t="s">
        <v>709</v>
      </c>
      <c r="P27" s="43" t="s">
        <v>710</v>
      </c>
      <c r="Q27" s="43" t="s">
        <v>711</v>
      </c>
      <c r="R27" s="43" t="s">
        <v>712</v>
      </c>
      <c r="S27" s="111"/>
      <c r="T27" s="56" t="str">
        <f t="shared" si="6"/>
        <v>Same Decision</v>
      </c>
      <c r="U27" s="57" t="str">
        <f t="shared" si="7"/>
        <v>Different Rationale</v>
      </c>
      <c r="V27" s="112" t="s">
        <v>524</v>
      </c>
      <c r="W27" s="53" t="s">
        <v>51</v>
      </c>
      <c r="X27" s="43" t="s">
        <v>52</v>
      </c>
      <c r="Y27" s="25">
        <v>4.0</v>
      </c>
      <c r="Z27" s="52" t="s">
        <v>50</v>
      </c>
      <c r="AA27" s="53" t="s">
        <v>51</v>
      </c>
      <c r="AB27" s="54"/>
      <c r="AC27" s="25">
        <v>4.0</v>
      </c>
      <c r="AD27" s="55" t="str">
        <f t="shared" si="8"/>
        <v>Emily's Protocol Word Doc</v>
      </c>
      <c r="AE27" s="297"/>
    </row>
    <row r="28" ht="138.0" hidden="1" customHeight="1">
      <c r="A28" s="108" t="s">
        <v>725</v>
      </c>
      <c r="B28" s="43" t="s">
        <v>726</v>
      </c>
      <c r="C28" s="43" t="s">
        <v>727</v>
      </c>
      <c r="D28" s="109" t="s">
        <v>728</v>
      </c>
      <c r="E28" s="48">
        <v>42706.208333333336</v>
      </c>
      <c r="F28" s="48">
        <v>43245.49930555555</v>
      </c>
      <c r="G28" s="43" t="s">
        <v>59</v>
      </c>
      <c r="H28" s="43" t="s">
        <v>729</v>
      </c>
      <c r="I28" s="43" t="s">
        <v>730</v>
      </c>
      <c r="J28" s="43" t="s">
        <v>731</v>
      </c>
      <c r="K28" s="43" t="s">
        <v>732</v>
      </c>
      <c r="L28" s="110" t="s">
        <v>733</v>
      </c>
      <c r="M28" s="43" t="s">
        <v>734</v>
      </c>
      <c r="N28" s="43" t="s">
        <v>735</v>
      </c>
      <c r="O28" s="43" t="s">
        <v>736</v>
      </c>
      <c r="P28" s="43" t="s">
        <v>737</v>
      </c>
      <c r="Q28" s="43" t="s">
        <v>738</v>
      </c>
      <c r="R28" s="43" t="s">
        <v>144</v>
      </c>
      <c r="S28" s="111"/>
      <c r="T28" s="56" t="str">
        <f t="shared" si="6"/>
        <v>Same Decision</v>
      </c>
      <c r="U28" s="57" t="str">
        <f t="shared" si="7"/>
        <v>Different Rationale</v>
      </c>
      <c r="V28" s="112" t="s">
        <v>524</v>
      </c>
      <c r="W28" s="53" t="s">
        <v>51</v>
      </c>
      <c r="X28" s="43" t="s">
        <v>52</v>
      </c>
      <c r="Y28" s="25"/>
      <c r="Z28" s="52" t="s">
        <v>50</v>
      </c>
      <c r="AA28" s="53" t="s">
        <v>51</v>
      </c>
      <c r="AB28" s="54"/>
      <c r="AC28" s="25">
        <v>1.0</v>
      </c>
      <c r="AD28" s="410" t="s">
        <v>3126</v>
      </c>
      <c r="AE28" s="297"/>
    </row>
    <row r="29" ht="138.0" hidden="1" customHeight="1">
      <c r="A29" s="108" t="s">
        <v>753</v>
      </c>
      <c r="B29" s="43" t="s">
        <v>754</v>
      </c>
      <c r="C29" s="43" t="s">
        <v>755</v>
      </c>
      <c r="D29" s="109" t="s">
        <v>756</v>
      </c>
      <c r="E29" s="48">
        <v>42738.208333333336</v>
      </c>
      <c r="F29" s="48">
        <v>43453.791666666664</v>
      </c>
      <c r="G29" s="43" t="s">
        <v>35</v>
      </c>
      <c r="H29" s="43" t="s">
        <v>757</v>
      </c>
      <c r="I29" s="43" t="s">
        <v>758</v>
      </c>
      <c r="J29" s="43" t="s">
        <v>759</v>
      </c>
      <c r="K29" s="43" t="s">
        <v>760</v>
      </c>
      <c r="L29" s="110" t="s">
        <v>761</v>
      </c>
      <c r="M29" s="43" t="s">
        <v>762</v>
      </c>
      <c r="N29" s="43" t="s">
        <v>763</v>
      </c>
      <c r="O29" s="43" t="s">
        <v>764</v>
      </c>
      <c r="P29" s="43" t="s">
        <v>765</v>
      </c>
      <c r="Q29" s="43" t="s">
        <v>766</v>
      </c>
      <c r="R29" s="43" t="s">
        <v>767</v>
      </c>
      <c r="S29" s="111"/>
      <c r="T29" s="56" t="str">
        <f t="shared" si="6"/>
        <v>Same Decision</v>
      </c>
      <c r="U29" s="57" t="str">
        <f t="shared" si="7"/>
        <v>Different Rationale</v>
      </c>
      <c r="V29" s="112" t="s">
        <v>524</v>
      </c>
      <c r="W29" s="53" t="s">
        <v>51</v>
      </c>
      <c r="X29" s="43" t="s">
        <v>72</v>
      </c>
      <c r="Y29" s="41"/>
      <c r="Z29" s="52" t="s">
        <v>50</v>
      </c>
      <c r="AA29" s="53" t="s">
        <v>51</v>
      </c>
      <c r="AB29" s="54"/>
      <c r="AC29" s="25">
        <v>1.0</v>
      </c>
      <c r="AD29" s="55" t="str">
        <f t="shared" ref="AD29:AD46" si="9">HYPERLINK("https://docs.google.com/document/d/1pSRoyrB8sXgVlZOkaxEcpRW3vl7yKjVe_ZJIhI7GlCg/edit","Emily's Protocol Word Doc")</f>
        <v>Emily's Protocol Word Doc</v>
      </c>
      <c r="AE29" s="297"/>
    </row>
    <row r="30" ht="138.0" hidden="1" customHeight="1">
      <c r="A30" s="108" t="s">
        <v>779</v>
      </c>
      <c r="B30" s="43" t="s">
        <v>780</v>
      </c>
      <c r="C30" s="43" t="s">
        <v>781</v>
      </c>
      <c r="D30" s="109" t="s">
        <v>782</v>
      </c>
      <c r="E30" s="48" t="s">
        <v>62</v>
      </c>
      <c r="F30" s="48">
        <v>42713.876388888886</v>
      </c>
      <c r="G30" s="43" t="s">
        <v>62</v>
      </c>
      <c r="H30" s="43" t="s">
        <v>783</v>
      </c>
      <c r="I30" s="43" t="s">
        <v>784</v>
      </c>
      <c r="J30" s="43" t="s">
        <v>62</v>
      </c>
      <c r="K30" s="43" t="s">
        <v>785</v>
      </c>
      <c r="L30" s="110" t="s">
        <v>786</v>
      </c>
      <c r="M30" s="43" t="s">
        <v>787</v>
      </c>
      <c r="N30" s="43" t="s">
        <v>788</v>
      </c>
      <c r="O30" s="43" t="s">
        <v>789</v>
      </c>
      <c r="P30" s="43" t="s">
        <v>790</v>
      </c>
      <c r="Q30" s="43" t="s">
        <v>791</v>
      </c>
      <c r="R30" s="43" t="s">
        <v>792</v>
      </c>
      <c r="S30" s="111"/>
      <c r="T30" s="56" t="str">
        <f t="shared" si="6"/>
        <v>Same Decision</v>
      </c>
      <c r="U30" s="57" t="str">
        <f t="shared" si="7"/>
        <v>Different Rationale</v>
      </c>
      <c r="V30" s="112" t="s">
        <v>524</v>
      </c>
      <c r="W30" s="53" t="s">
        <v>51</v>
      </c>
      <c r="X30" s="43" t="s">
        <v>52</v>
      </c>
      <c r="Y30" s="41"/>
      <c r="Z30" s="52" t="s">
        <v>50</v>
      </c>
      <c r="AA30" s="53" t="s">
        <v>51</v>
      </c>
      <c r="AB30" s="54"/>
      <c r="AC30" s="25">
        <v>1.0</v>
      </c>
      <c r="AD30" s="55" t="str">
        <f t="shared" si="9"/>
        <v>Emily's Protocol Word Doc</v>
      </c>
      <c r="AE30" s="297"/>
    </row>
    <row r="31" ht="138.0" hidden="1" customHeight="1">
      <c r="A31" s="108" t="s">
        <v>805</v>
      </c>
      <c r="B31" s="43" t="s">
        <v>806</v>
      </c>
      <c r="C31" s="43" t="s">
        <v>807</v>
      </c>
      <c r="D31" s="109" t="s">
        <v>597</v>
      </c>
      <c r="E31" s="48">
        <v>42803.208333333336</v>
      </c>
      <c r="F31" s="48">
        <v>43607.83611111111</v>
      </c>
      <c r="G31" s="43" t="s">
        <v>808</v>
      </c>
      <c r="H31" s="142" t="s">
        <v>809</v>
      </c>
      <c r="I31" s="43" t="s">
        <v>810</v>
      </c>
      <c r="J31" s="43" t="s">
        <v>811</v>
      </c>
      <c r="K31" s="43" t="s">
        <v>812</v>
      </c>
      <c r="L31" s="110" t="s">
        <v>813</v>
      </c>
      <c r="M31" s="43" t="s">
        <v>814</v>
      </c>
      <c r="N31" s="43" t="s">
        <v>815</v>
      </c>
      <c r="O31" s="43" t="s">
        <v>816</v>
      </c>
      <c r="P31" s="43" t="s">
        <v>817</v>
      </c>
      <c r="Q31" s="43" t="s">
        <v>818</v>
      </c>
      <c r="R31" s="43" t="s">
        <v>767</v>
      </c>
      <c r="S31" s="111"/>
      <c r="T31" s="56" t="str">
        <f t="shared" si="6"/>
        <v>Same Decision</v>
      </c>
      <c r="U31" s="57" t="str">
        <f t="shared" si="7"/>
        <v>Different Rationale</v>
      </c>
      <c r="V31" s="112" t="s">
        <v>524</v>
      </c>
      <c r="W31" s="53" t="s">
        <v>51</v>
      </c>
      <c r="X31" s="43" t="s">
        <v>72</v>
      </c>
      <c r="Y31" s="41"/>
      <c r="Z31" s="52" t="s">
        <v>50</v>
      </c>
      <c r="AA31" s="53" t="s">
        <v>51</v>
      </c>
      <c r="AB31" s="54"/>
      <c r="AC31" s="25">
        <v>3.0</v>
      </c>
      <c r="AD31" s="55" t="str">
        <f t="shared" si="9"/>
        <v>Emily's Protocol Word Doc</v>
      </c>
      <c r="AE31" s="297"/>
    </row>
    <row r="32" ht="138.0" hidden="1" customHeight="1">
      <c r="A32" s="108" t="s">
        <v>831</v>
      </c>
      <c r="B32" s="43" t="s">
        <v>832</v>
      </c>
      <c r="C32" s="43" t="s">
        <v>833</v>
      </c>
      <c r="D32" s="109" t="s">
        <v>834</v>
      </c>
      <c r="E32" s="48">
        <v>42892.166666666664</v>
      </c>
      <c r="F32" s="48">
        <v>43592.72777777778</v>
      </c>
      <c r="G32" s="43" t="s">
        <v>35</v>
      </c>
      <c r="H32" s="43" t="s">
        <v>835</v>
      </c>
      <c r="I32" s="43" t="s">
        <v>836</v>
      </c>
      <c r="J32" s="43" t="s">
        <v>62</v>
      </c>
      <c r="K32" s="43" t="s">
        <v>837</v>
      </c>
      <c r="L32" s="110" t="s">
        <v>838</v>
      </c>
      <c r="M32" s="43" t="s">
        <v>839</v>
      </c>
      <c r="N32" s="43" t="s">
        <v>840</v>
      </c>
      <c r="O32" s="43" t="s">
        <v>841</v>
      </c>
      <c r="P32" s="43" t="s">
        <v>842</v>
      </c>
      <c r="Q32" s="43" t="s">
        <v>843</v>
      </c>
      <c r="R32" s="43" t="s">
        <v>46</v>
      </c>
      <c r="S32" s="111"/>
      <c r="T32" s="56" t="str">
        <f t="shared" si="6"/>
        <v>Same Decision</v>
      </c>
      <c r="U32" s="57" t="str">
        <f t="shared" si="7"/>
        <v>Different Rationale</v>
      </c>
      <c r="V32" s="112" t="s">
        <v>524</v>
      </c>
      <c r="W32" s="53" t="s">
        <v>51</v>
      </c>
      <c r="X32" s="43" t="s">
        <v>72</v>
      </c>
      <c r="Y32" s="25">
        <v>2.0</v>
      </c>
      <c r="Z32" s="52" t="s">
        <v>50</v>
      </c>
      <c r="AA32" s="53" t="s">
        <v>51</v>
      </c>
      <c r="AB32" s="54"/>
      <c r="AC32" s="25">
        <v>3.0</v>
      </c>
      <c r="AD32" s="55" t="str">
        <f t="shared" si="9"/>
        <v>Emily's Protocol Word Doc</v>
      </c>
      <c r="AE32" s="297"/>
    </row>
    <row r="33" ht="138.0" hidden="1" customHeight="1">
      <c r="A33" s="108" t="s">
        <v>856</v>
      </c>
      <c r="B33" s="43" t="s">
        <v>857</v>
      </c>
      <c r="C33" s="43" t="s">
        <v>858</v>
      </c>
      <c r="D33" s="109" t="s">
        <v>859</v>
      </c>
      <c r="E33" s="48" t="s">
        <v>62</v>
      </c>
      <c r="F33" s="48">
        <v>42943.8875</v>
      </c>
      <c r="G33" s="43" t="s">
        <v>59</v>
      </c>
      <c r="H33" s="43" t="s">
        <v>860</v>
      </c>
      <c r="I33" s="43" t="s">
        <v>215</v>
      </c>
      <c r="J33" s="43" t="s">
        <v>37</v>
      </c>
      <c r="K33" s="43" t="s">
        <v>861</v>
      </c>
      <c r="L33" s="110" t="s">
        <v>862</v>
      </c>
      <c r="M33" s="43" t="s">
        <v>863</v>
      </c>
      <c r="N33" s="43" t="s">
        <v>661</v>
      </c>
      <c r="O33" s="43" t="s">
        <v>864</v>
      </c>
      <c r="P33" s="43" t="s">
        <v>865</v>
      </c>
      <c r="Q33" s="43" t="s">
        <v>866</v>
      </c>
      <c r="R33" s="43" t="s">
        <v>371</v>
      </c>
      <c r="S33" s="111"/>
      <c r="T33" s="56" t="str">
        <f t="shared" si="6"/>
        <v>Same Decision</v>
      </c>
      <c r="U33" s="57" t="str">
        <f t="shared" si="7"/>
        <v>Different Rationale</v>
      </c>
      <c r="V33" s="112" t="s">
        <v>524</v>
      </c>
      <c r="W33" s="53" t="s">
        <v>51</v>
      </c>
      <c r="X33" s="43" t="s">
        <v>72</v>
      </c>
      <c r="Y33" s="25">
        <v>1.0</v>
      </c>
      <c r="Z33" s="52" t="s">
        <v>50</v>
      </c>
      <c r="AA33" s="53" t="s">
        <v>51</v>
      </c>
      <c r="AB33" s="54"/>
      <c r="AC33" s="25">
        <v>1.0</v>
      </c>
      <c r="AD33" s="55" t="str">
        <f t="shared" si="9"/>
        <v>Emily's Protocol Word Doc</v>
      </c>
      <c r="AE33" s="297"/>
    </row>
    <row r="34" ht="138.0" hidden="1" customHeight="1">
      <c r="A34" s="108" t="s">
        <v>879</v>
      </c>
      <c r="B34" s="43" t="s">
        <v>880</v>
      </c>
      <c r="C34" s="43" t="s">
        <v>881</v>
      </c>
      <c r="D34" s="109" t="s">
        <v>882</v>
      </c>
      <c r="E34" s="48">
        <v>42909.166666666664</v>
      </c>
      <c r="F34" s="48">
        <v>42909.63402777778</v>
      </c>
      <c r="G34" s="43" t="s">
        <v>59</v>
      </c>
      <c r="H34" s="43" t="s">
        <v>883</v>
      </c>
      <c r="I34" s="43" t="s">
        <v>884</v>
      </c>
      <c r="J34" s="43" t="s">
        <v>885</v>
      </c>
      <c r="K34" s="43" t="s">
        <v>886</v>
      </c>
      <c r="L34" s="110" t="s">
        <v>887</v>
      </c>
      <c r="M34" s="43" t="s">
        <v>888</v>
      </c>
      <c r="N34" s="43" t="s">
        <v>889</v>
      </c>
      <c r="O34" s="43" t="s">
        <v>890</v>
      </c>
      <c r="P34" s="43" t="s">
        <v>891</v>
      </c>
      <c r="Q34" s="43" t="s">
        <v>892</v>
      </c>
      <c r="R34" s="43" t="s">
        <v>46</v>
      </c>
      <c r="S34" s="111"/>
      <c r="T34" s="56" t="str">
        <f t="shared" si="6"/>
        <v>Same Decision</v>
      </c>
      <c r="U34" s="57" t="str">
        <f t="shared" si="7"/>
        <v>Different Rationale</v>
      </c>
      <c r="V34" s="112" t="s">
        <v>524</v>
      </c>
      <c r="W34" s="53" t="s">
        <v>51</v>
      </c>
      <c r="X34" s="43" t="s">
        <v>52</v>
      </c>
      <c r="Y34" s="25">
        <v>1.0</v>
      </c>
      <c r="Z34" s="52" t="s">
        <v>50</v>
      </c>
      <c r="AA34" s="53" t="s">
        <v>51</v>
      </c>
      <c r="AB34" s="54"/>
      <c r="AC34" s="25">
        <v>3.0</v>
      </c>
      <c r="AD34" s="55" t="str">
        <f t="shared" si="9"/>
        <v>Emily's Protocol Word Doc</v>
      </c>
      <c r="AE34" s="297"/>
    </row>
    <row r="35" ht="138.0" hidden="1" customHeight="1">
      <c r="A35" s="108" t="s">
        <v>905</v>
      </c>
      <c r="B35" s="43" t="s">
        <v>906</v>
      </c>
      <c r="C35" s="43" t="s">
        <v>907</v>
      </c>
      <c r="D35" s="109" t="s">
        <v>859</v>
      </c>
      <c r="E35" s="48">
        <v>42783.208333333336</v>
      </c>
      <c r="F35" s="48">
        <v>42783.56805555556</v>
      </c>
      <c r="G35" s="43" t="s">
        <v>59</v>
      </c>
      <c r="H35" s="43" t="s">
        <v>908</v>
      </c>
      <c r="I35" s="43" t="s">
        <v>215</v>
      </c>
      <c r="J35" s="43" t="s">
        <v>909</v>
      </c>
      <c r="K35" s="43" t="s">
        <v>910</v>
      </c>
      <c r="L35" s="110" t="s">
        <v>911</v>
      </c>
      <c r="M35" s="43" t="s">
        <v>912</v>
      </c>
      <c r="N35" s="43" t="s">
        <v>913</v>
      </c>
      <c r="O35" s="43" t="s">
        <v>914</v>
      </c>
      <c r="P35" s="43" t="s">
        <v>915</v>
      </c>
      <c r="Q35" s="43" t="s">
        <v>916</v>
      </c>
      <c r="R35" s="43" t="s">
        <v>86</v>
      </c>
      <c r="S35" s="111"/>
      <c r="T35" s="56" t="str">
        <f t="shared" si="6"/>
        <v>Same Decision</v>
      </c>
      <c r="U35" s="57" t="str">
        <f t="shared" si="7"/>
        <v>Different Rationale</v>
      </c>
      <c r="V35" s="112" t="s">
        <v>524</v>
      </c>
      <c r="W35" s="53" t="s">
        <v>51</v>
      </c>
      <c r="X35" s="43" t="s">
        <v>72</v>
      </c>
      <c r="Y35" s="25">
        <v>1.0</v>
      </c>
      <c r="Z35" s="52" t="s">
        <v>50</v>
      </c>
      <c r="AA35" s="53" t="s">
        <v>51</v>
      </c>
      <c r="AB35" s="54"/>
      <c r="AC35" s="25">
        <v>3.0</v>
      </c>
      <c r="AD35" s="55" t="str">
        <f t="shared" si="9"/>
        <v>Emily's Protocol Word Doc</v>
      </c>
      <c r="AE35" s="297"/>
    </row>
    <row r="36" ht="138.0" hidden="1" customHeight="1">
      <c r="A36" s="108" t="s">
        <v>928</v>
      </c>
      <c r="B36" s="43" t="s">
        <v>929</v>
      </c>
      <c r="C36" s="43" t="s">
        <v>638</v>
      </c>
      <c r="D36" s="109" t="s">
        <v>639</v>
      </c>
      <c r="E36" s="48" t="s">
        <v>62</v>
      </c>
      <c r="F36" s="48">
        <v>42911.45138888889</v>
      </c>
      <c r="G36" s="43" t="s">
        <v>35</v>
      </c>
      <c r="H36" s="43" t="s">
        <v>930</v>
      </c>
      <c r="I36" s="43" t="s">
        <v>931</v>
      </c>
      <c r="J36" s="43" t="s">
        <v>62</v>
      </c>
      <c r="K36" s="43" t="s">
        <v>932</v>
      </c>
      <c r="L36" s="110" t="s">
        <v>933</v>
      </c>
      <c r="M36" s="43" t="s">
        <v>934</v>
      </c>
      <c r="N36" s="43" t="s">
        <v>935</v>
      </c>
      <c r="O36" s="43" t="s">
        <v>936</v>
      </c>
      <c r="P36" s="43" t="s">
        <v>937</v>
      </c>
      <c r="Q36" s="43" t="s">
        <v>938</v>
      </c>
      <c r="R36" s="43" t="s">
        <v>371</v>
      </c>
      <c r="S36" s="111"/>
      <c r="T36" s="56" t="str">
        <f t="shared" si="6"/>
        <v>Same Decision</v>
      </c>
      <c r="U36" s="57" t="str">
        <f t="shared" si="7"/>
        <v>Different Rationale</v>
      </c>
      <c r="V36" s="112" t="s">
        <v>524</v>
      </c>
      <c r="W36" s="53" t="s">
        <v>51</v>
      </c>
      <c r="X36" s="43" t="s">
        <v>72</v>
      </c>
      <c r="Y36" s="25">
        <v>3.0</v>
      </c>
      <c r="Z36" s="52" t="s">
        <v>50</v>
      </c>
      <c r="AA36" s="53" t="s">
        <v>51</v>
      </c>
      <c r="AB36" s="54"/>
      <c r="AC36" s="25">
        <v>3.0</v>
      </c>
      <c r="AD36" s="55" t="str">
        <f t="shared" si="9"/>
        <v>Emily's Protocol Word Doc</v>
      </c>
      <c r="AE36" s="297"/>
    </row>
    <row r="37" ht="138.0" hidden="1" customHeight="1">
      <c r="A37" s="108" t="s">
        <v>950</v>
      </c>
      <c r="B37" s="43" t="s">
        <v>951</v>
      </c>
      <c r="C37" s="43" t="s">
        <v>952</v>
      </c>
      <c r="D37" s="109" t="s">
        <v>677</v>
      </c>
      <c r="E37" s="48" t="s">
        <v>62</v>
      </c>
      <c r="F37" s="48">
        <v>43332.69097222222</v>
      </c>
      <c r="G37" s="43" t="s">
        <v>35</v>
      </c>
      <c r="H37" s="43" t="s">
        <v>953</v>
      </c>
      <c r="I37" s="43" t="s">
        <v>954</v>
      </c>
      <c r="J37" s="43" t="s">
        <v>955</v>
      </c>
      <c r="K37" s="43" t="s">
        <v>956</v>
      </c>
      <c r="L37" s="110" t="s">
        <v>957</v>
      </c>
      <c r="M37" s="43" t="s">
        <v>958</v>
      </c>
      <c r="N37" s="43" t="s">
        <v>959</v>
      </c>
      <c r="O37" s="43" t="s">
        <v>960</v>
      </c>
      <c r="P37" s="43" t="s">
        <v>961</v>
      </c>
      <c r="Q37" s="43" t="s">
        <v>962</v>
      </c>
      <c r="R37" s="43" t="s">
        <v>552</v>
      </c>
      <c r="S37" s="111"/>
      <c r="T37" s="56" t="str">
        <f t="shared" si="6"/>
        <v>Same Decision</v>
      </c>
      <c r="U37" s="57" t="str">
        <f t="shared" si="7"/>
        <v>Different Rationale</v>
      </c>
      <c r="V37" s="112" t="s">
        <v>524</v>
      </c>
      <c r="W37" s="53" t="s">
        <v>51</v>
      </c>
      <c r="X37" s="43" t="s">
        <v>52</v>
      </c>
      <c r="Y37" s="41"/>
      <c r="Z37" s="52" t="s">
        <v>50</v>
      </c>
      <c r="AA37" s="53" t="s">
        <v>51</v>
      </c>
      <c r="AB37" s="54"/>
      <c r="AC37" s="25">
        <v>4.0</v>
      </c>
      <c r="AD37" s="55" t="str">
        <f t="shared" si="9"/>
        <v>Emily's Protocol Word Doc</v>
      </c>
      <c r="AE37" s="297"/>
    </row>
    <row r="38" ht="138.0" hidden="1" customHeight="1">
      <c r="A38" s="108" t="s">
        <v>975</v>
      </c>
      <c r="B38" s="43" t="s">
        <v>976</v>
      </c>
      <c r="C38" s="43" t="s">
        <v>977</v>
      </c>
      <c r="D38" s="109" t="s">
        <v>160</v>
      </c>
      <c r="E38" s="48">
        <v>43213.166666666664</v>
      </c>
      <c r="F38" s="48">
        <v>43551.77222222222</v>
      </c>
      <c r="G38" s="43" t="s">
        <v>35</v>
      </c>
      <c r="H38" s="43" t="s">
        <v>978</v>
      </c>
      <c r="I38" s="43" t="s">
        <v>979</v>
      </c>
      <c r="J38" s="43" t="s">
        <v>980</v>
      </c>
      <c r="K38" s="43" t="s">
        <v>981</v>
      </c>
      <c r="L38" s="110" t="s">
        <v>982</v>
      </c>
      <c r="M38" s="43" t="s">
        <v>983</v>
      </c>
      <c r="N38" s="43" t="s">
        <v>984</v>
      </c>
      <c r="O38" s="43" t="s">
        <v>985</v>
      </c>
      <c r="P38" s="43" t="s">
        <v>986</v>
      </c>
      <c r="Q38" s="43" t="s">
        <v>987</v>
      </c>
      <c r="R38" s="43" t="s">
        <v>144</v>
      </c>
      <c r="S38" s="111"/>
      <c r="T38" s="56" t="str">
        <f t="shared" si="6"/>
        <v>Same Decision</v>
      </c>
      <c r="U38" s="57" t="str">
        <f t="shared" si="7"/>
        <v>Different Rationale</v>
      </c>
      <c r="V38" s="112" t="s">
        <v>524</v>
      </c>
      <c r="W38" s="53" t="s">
        <v>51</v>
      </c>
      <c r="X38" s="43" t="s">
        <v>72</v>
      </c>
      <c r="Y38" s="41"/>
      <c r="Z38" s="52" t="s">
        <v>50</v>
      </c>
      <c r="AA38" s="53" t="s">
        <v>51</v>
      </c>
      <c r="AB38" s="54"/>
      <c r="AC38" s="25">
        <v>1.0</v>
      </c>
      <c r="AD38" s="55" t="str">
        <f t="shared" si="9"/>
        <v>Emily's Protocol Word Doc</v>
      </c>
      <c r="AE38" s="297"/>
    </row>
    <row r="39" ht="138.0" hidden="1" customHeight="1">
      <c r="A39" s="108" t="s">
        <v>1000</v>
      </c>
      <c r="B39" s="43" t="s">
        <v>1001</v>
      </c>
      <c r="C39" s="43" t="s">
        <v>147</v>
      </c>
      <c r="D39" s="109" t="s">
        <v>148</v>
      </c>
      <c r="E39" s="48">
        <v>42879.166666666664</v>
      </c>
      <c r="F39" s="48">
        <v>43623.85277777778</v>
      </c>
      <c r="G39" s="43" t="s">
        <v>35</v>
      </c>
      <c r="H39" s="43" t="s">
        <v>1002</v>
      </c>
      <c r="I39" s="43" t="s">
        <v>1003</v>
      </c>
      <c r="J39" s="43" t="s">
        <v>1004</v>
      </c>
      <c r="K39" s="43" t="s">
        <v>1005</v>
      </c>
      <c r="L39" s="110" t="s">
        <v>1006</v>
      </c>
      <c r="M39" s="43" t="s">
        <v>1007</v>
      </c>
      <c r="N39" s="43" t="s">
        <v>1008</v>
      </c>
      <c r="O39" s="43" t="s">
        <v>1009</v>
      </c>
      <c r="P39" s="43" t="s">
        <v>1010</v>
      </c>
      <c r="Q39" s="43" t="s">
        <v>1011</v>
      </c>
      <c r="R39" s="43" t="s">
        <v>1012</v>
      </c>
      <c r="S39" s="111"/>
      <c r="T39" s="56" t="str">
        <f t="shared" si="6"/>
        <v>Same Decision</v>
      </c>
      <c r="U39" s="57" t="str">
        <f t="shared" si="7"/>
        <v>Different Rationale</v>
      </c>
      <c r="V39" s="112" t="s">
        <v>524</v>
      </c>
      <c r="W39" s="53" t="s">
        <v>51</v>
      </c>
      <c r="X39" s="43" t="s">
        <v>52</v>
      </c>
      <c r="Y39" s="41"/>
      <c r="Z39" s="52" t="s">
        <v>50</v>
      </c>
      <c r="AA39" s="53" t="s">
        <v>51</v>
      </c>
      <c r="AB39" s="54"/>
      <c r="AC39" s="25">
        <v>5.0</v>
      </c>
      <c r="AD39" s="55" t="str">
        <f t="shared" si="9"/>
        <v>Emily's Protocol Word Doc</v>
      </c>
      <c r="AE39" s="297"/>
    </row>
    <row r="40" ht="138.0" hidden="1" customHeight="1">
      <c r="A40" s="108" t="s">
        <v>1024</v>
      </c>
      <c r="B40" s="43" t="s">
        <v>1025</v>
      </c>
      <c r="C40" s="43" t="s">
        <v>57</v>
      </c>
      <c r="D40" s="109" t="s">
        <v>58</v>
      </c>
      <c r="E40" s="48">
        <v>42894.166666666664</v>
      </c>
      <c r="F40" s="48">
        <v>43586.444444444445</v>
      </c>
      <c r="G40" s="43" t="s">
        <v>35</v>
      </c>
      <c r="H40" s="43" t="s">
        <v>1026</v>
      </c>
      <c r="I40" s="43" t="s">
        <v>1027</v>
      </c>
      <c r="J40" s="43" t="s">
        <v>62</v>
      </c>
      <c r="K40" s="43" t="s">
        <v>1028</v>
      </c>
      <c r="L40" s="110" t="s">
        <v>1029</v>
      </c>
      <c r="M40" s="43" t="s">
        <v>1030</v>
      </c>
      <c r="N40" s="43" t="s">
        <v>1031</v>
      </c>
      <c r="O40" s="43" t="s">
        <v>1032</v>
      </c>
      <c r="P40" s="43" t="s">
        <v>1033</v>
      </c>
      <c r="Q40" s="43" t="s">
        <v>1034</v>
      </c>
      <c r="R40" s="43" t="s">
        <v>767</v>
      </c>
      <c r="S40" s="111"/>
      <c r="T40" s="56" t="str">
        <f t="shared" si="6"/>
        <v>Same Decision</v>
      </c>
      <c r="U40" s="57" t="str">
        <f t="shared" si="7"/>
        <v>Different Rationale</v>
      </c>
      <c r="V40" s="112" t="s">
        <v>524</v>
      </c>
      <c r="W40" s="53" t="s">
        <v>51</v>
      </c>
      <c r="X40" s="43" t="s">
        <v>72</v>
      </c>
      <c r="Y40" s="41"/>
      <c r="Z40" s="52" t="s">
        <v>50</v>
      </c>
      <c r="AA40" s="53" t="s">
        <v>51</v>
      </c>
      <c r="AB40" s="54"/>
      <c r="AC40" s="25">
        <v>3.0</v>
      </c>
      <c r="AD40" s="55" t="str">
        <f t="shared" si="9"/>
        <v>Emily's Protocol Word Doc</v>
      </c>
      <c r="AE40" s="297"/>
    </row>
    <row r="41" ht="138.0" hidden="1" customHeight="1">
      <c r="A41" s="108" t="s">
        <v>1047</v>
      </c>
      <c r="B41" s="43" t="s">
        <v>1048</v>
      </c>
      <c r="C41" s="43" t="s">
        <v>1049</v>
      </c>
      <c r="D41" s="109" t="s">
        <v>120</v>
      </c>
      <c r="E41" s="48" t="s">
        <v>62</v>
      </c>
      <c r="F41" s="48">
        <v>42981.45138888889</v>
      </c>
      <c r="G41" s="43" t="s">
        <v>59</v>
      </c>
      <c r="H41" s="43" t="s">
        <v>1050</v>
      </c>
      <c r="I41" s="43" t="s">
        <v>1051</v>
      </c>
      <c r="J41" s="43" t="s">
        <v>1052</v>
      </c>
      <c r="K41" s="43" t="s">
        <v>1053</v>
      </c>
      <c r="L41" s="110" t="s">
        <v>1054</v>
      </c>
      <c r="M41" s="43" t="s">
        <v>1055</v>
      </c>
      <c r="N41" s="43" t="s">
        <v>1056</v>
      </c>
      <c r="O41" s="43" t="s">
        <v>1057</v>
      </c>
      <c r="P41" s="43" t="s">
        <v>1058</v>
      </c>
      <c r="Q41" s="43" t="s">
        <v>1059</v>
      </c>
      <c r="R41" s="43" t="s">
        <v>371</v>
      </c>
      <c r="S41" s="111"/>
      <c r="T41" s="56" t="str">
        <f t="shared" si="6"/>
        <v>Same Decision</v>
      </c>
      <c r="U41" s="57" t="str">
        <f t="shared" si="7"/>
        <v>Different Rationale</v>
      </c>
      <c r="V41" s="112" t="s">
        <v>524</v>
      </c>
      <c r="W41" s="53" t="s">
        <v>51</v>
      </c>
      <c r="X41" s="43" t="s">
        <v>72</v>
      </c>
      <c r="Y41" s="41"/>
      <c r="Z41" s="52" t="s">
        <v>50</v>
      </c>
      <c r="AA41" s="53" t="s">
        <v>51</v>
      </c>
      <c r="AB41" s="54"/>
      <c r="AC41" s="25">
        <v>1.0</v>
      </c>
      <c r="AD41" s="55" t="str">
        <f t="shared" si="9"/>
        <v>Emily's Protocol Word Doc</v>
      </c>
      <c r="AE41" s="297"/>
    </row>
    <row r="42" ht="138.0" hidden="1" customHeight="1">
      <c r="A42" s="108" t="s">
        <v>1070</v>
      </c>
      <c r="B42" s="43" t="s">
        <v>1071</v>
      </c>
      <c r="C42" s="43" t="s">
        <v>1072</v>
      </c>
      <c r="D42" s="109" t="s">
        <v>120</v>
      </c>
      <c r="E42" s="48" t="s">
        <v>62</v>
      </c>
      <c r="F42" s="48">
        <v>43186.50347222222</v>
      </c>
      <c r="G42" s="43" t="s">
        <v>35</v>
      </c>
      <c r="H42" s="43" t="s">
        <v>1073</v>
      </c>
      <c r="I42" s="43" t="s">
        <v>1074</v>
      </c>
      <c r="J42" s="43" t="s">
        <v>1075</v>
      </c>
      <c r="K42" s="43" t="s">
        <v>1076</v>
      </c>
      <c r="L42" s="110" t="s">
        <v>1077</v>
      </c>
      <c r="M42" s="43" t="s">
        <v>1078</v>
      </c>
      <c r="N42" s="43" t="s">
        <v>1079</v>
      </c>
      <c r="O42" s="43" t="s">
        <v>1080</v>
      </c>
      <c r="P42" s="43" t="s">
        <v>1081</v>
      </c>
      <c r="Q42" s="43" t="s">
        <v>1082</v>
      </c>
      <c r="R42" s="43" t="s">
        <v>371</v>
      </c>
      <c r="S42" s="111"/>
      <c r="T42" s="56" t="str">
        <f t="shared" si="6"/>
        <v>Same Decision</v>
      </c>
      <c r="U42" s="57" t="str">
        <f t="shared" si="7"/>
        <v>Different Rationale</v>
      </c>
      <c r="V42" s="112" t="s">
        <v>524</v>
      </c>
      <c r="W42" s="53" t="s">
        <v>51</v>
      </c>
      <c r="X42" s="43" t="s">
        <v>72</v>
      </c>
      <c r="Y42" s="41"/>
      <c r="Z42" s="52" t="s">
        <v>50</v>
      </c>
      <c r="AA42" s="53" t="s">
        <v>51</v>
      </c>
      <c r="AB42" s="54"/>
      <c r="AC42" s="25">
        <v>1.0</v>
      </c>
      <c r="AD42" s="55" t="str">
        <f t="shared" si="9"/>
        <v>Emily's Protocol Word Doc</v>
      </c>
      <c r="AE42" s="297"/>
    </row>
    <row r="43" ht="138.0" hidden="1" customHeight="1">
      <c r="A43" s="108" t="s">
        <v>1093</v>
      </c>
      <c r="B43" s="43" t="s">
        <v>1094</v>
      </c>
      <c r="C43" s="43" t="s">
        <v>1095</v>
      </c>
      <c r="D43" s="109" t="s">
        <v>822</v>
      </c>
      <c r="E43" s="48">
        <v>42965.166666666664</v>
      </c>
      <c r="F43" s="48">
        <v>43447.78680555556</v>
      </c>
      <c r="G43" s="43" t="s">
        <v>35</v>
      </c>
      <c r="H43" s="43" t="s">
        <v>1096</v>
      </c>
      <c r="I43" s="43" t="s">
        <v>1097</v>
      </c>
      <c r="J43" s="43" t="s">
        <v>1098</v>
      </c>
      <c r="K43" s="43" t="s">
        <v>1099</v>
      </c>
      <c r="L43" s="110" t="s">
        <v>1100</v>
      </c>
      <c r="M43" s="43" t="s">
        <v>1101</v>
      </c>
      <c r="N43" s="43" t="s">
        <v>1102</v>
      </c>
      <c r="O43" s="43" t="s">
        <v>1103</v>
      </c>
      <c r="P43" s="43" t="s">
        <v>1104</v>
      </c>
      <c r="Q43" s="43" t="s">
        <v>1105</v>
      </c>
      <c r="R43" s="43" t="s">
        <v>635</v>
      </c>
      <c r="S43" s="111"/>
      <c r="T43" s="56" t="str">
        <f t="shared" si="6"/>
        <v>Same Decision</v>
      </c>
      <c r="U43" s="57" t="str">
        <f t="shared" si="7"/>
        <v>Different Rationale</v>
      </c>
      <c r="V43" s="112" t="s">
        <v>524</v>
      </c>
      <c r="W43" s="53" t="s">
        <v>51</v>
      </c>
      <c r="X43" s="43" t="s">
        <v>72</v>
      </c>
      <c r="Y43" s="41"/>
      <c r="Z43" s="52" t="s">
        <v>50</v>
      </c>
      <c r="AA43" s="53" t="s">
        <v>51</v>
      </c>
      <c r="AB43" s="54"/>
      <c r="AC43" s="25">
        <v>1.0</v>
      </c>
      <c r="AD43" s="55" t="str">
        <f t="shared" si="9"/>
        <v>Emily's Protocol Word Doc</v>
      </c>
      <c r="AE43" s="297"/>
    </row>
    <row r="44" ht="138.0" hidden="1" customHeight="1">
      <c r="A44" s="108" t="s">
        <v>1117</v>
      </c>
      <c r="B44" s="43" t="s">
        <v>1118</v>
      </c>
      <c r="C44" s="43" t="s">
        <v>1119</v>
      </c>
      <c r="D44" s="109" t="s">
        <v>148</v>
      </c>
      <c r="E44" s="48">
        <v>42963.166666666664</v>
      </c>
      <c r="F44" s="48">
        <v>43620.56180555555</v>
      </c>
      <c r="G44" s="43" t="s">
        <v>35</v>
      </c>
      <c r="H44" s="43" t="s">
        <v>1120</v>
      </c>
      <c r="I44" s="43" t="s">
        <v>1121</v>
      </c>
      <c r="J44" s="43" t="s">
        <v>1122</v>
      </c>
      <c r="K44" s="43" t="s">
        <v>1123</v>
      </c>
      <c r="L44" s="110" t="s">
        <v>1124</v>
      </c>
      <c r="M44" s="43" t="s">
        <v>1125</v>
      </c>
      <c r="N44" s="43" t="s">
        <v>1126</v>
      </c>
      <c r="O44" s="43" t="s">
        <v>1127</v>
      </c>
      <c r="P44" s="43" t="s">
        <v>1128</v>
      </c>
      <c r="Q44" s="43" t="s">
        <v>1129</v>
      </c>
      <c r="R44" s="43" t="s">
        <v>1130</v>
      </c>
      <c r="S44" s="111"/>
      <c r="T44" s="56" t="str">
        <f t="shared" si="6"/>
        <v>Same Decision</v>
      </c>
      <c r="U44" s="57" t="str">
        <f t="shared" si="7"/>
        <v>Different Rationale</v>
      </c>
      <c r="V44" s="112" t="s">
        <v>524</v>
      </c>
      <c r="W44" s="53" t="s">
        <v>51</v>
      </c>
      <c r="X44" s="43" t="s">
        <v>99</v>
      </c>
      <c r="Y44" s="41"/>
      <c r="Z44" s="52" t="s">
        <v>50</v>
      </c>
      <c r="AA44" s="53" t="s">
        <v>51</v>
      </c>
      <c r="AB44" s="54"/>
      <c r="AC44" s="25">
        <v>4.0</v>
      </c>
      <c r="AD44" s="55" t="str">
        <f t="shared" si="9"/>
        <v>Emily's Protocol Word Doc</v>
      </c>
      <c r="AE44" s="297"/>
    </row>
    <row r="45" ht="138.0" hidden="1" customHeight="1">
      <c r="A45" s="108" t="s">
        <v>1143</v>
      </c>
      <c r="B45" s="43" t="s">
        <v>1144</v>
      </c>
      <c r="C45" s="43" t="s">
        <v>1145</v>
      </c>
      <c r="D45" s="109" t="s">
        <v>1146</v>
      </c>
      <c r="E45" s="48" t="s">
        <v>62</v>
      </c>
      <c r="F45" s="48">
        <v>43286.65902777778</v>
      </c>
      <c r="G45" s="43" t="s">
        <v>35</v>
      </c>
      <c r="H45" s="43" t="s">
        <v>1147</v>
      </c>
      <c r="I45" s="43" t="s">
        <v>1148</v>
      </c>
      <c r="J45" s="43" t="s">
        <v>1149</v>
      </c>
      <c r="K45" s="43" t="s">
        <v>1150</v>
      </c>
      <c r="L45" s="110" t="s">
        <v>1151</v>
      </c>
      <c r="M45" s="43" t="s">
        <v>1152</v>
      </c>
      <c r="N45" s="43" t="s">
        <v>1153</v>
      </c>
      <c r="O45" s="43" t="s">
        <v>1154</v>
      </c>
      <c r="P45" s="142" t="s">
        <v>3127</v>
      </c>
      <c r="Q45" s="43" t="s">
        <v>62</v>
      </c>
      <c r="R45" s="43" t="s">
        <v>62</v>
      </c>
      <c r="S45" s="111"/>
      <c r="T45" s="56" t="str">
        <f t="shared" si="6"/>
        <v>Same Decision</v>
      </c>
      <c r="U45" s="57" t="str">
        <f t="shared" si="7"/>
        <v>Different Rationale</v>
      </c>
      <c r="V45" s="112" t="s">
        <v>524</v>
      </c>
      <c r="W45" s="53" t="s">
        <v>51</v>
      </c>
      <c r="X45" s="43" t="s">
        <v>72</v>
      </c>
      <c r="Y45" s="41"/>
      <c r="Z45" s="52" t="s">
        <v>50</v>
      </c>
      <c r="AA45" s="53" t="s">
        <v>51</v>
      </c>
      <c r="AB45" s="54"/>
      <c r="AC45" s="25">
        <v>3.0</v>
      </c>
      <c r="AD45" s="55" t="str">
        <f t="shared" si="9"/>
        <v>Emily's Protocol Word Doc</v>
      </c>
      <c r="AE45" s="297"/>
    </row>
    <row r="46" ht="138.0" hidden="1" customHeight="1">
      <c r="A46" s="108" t="s">
        <v>1168</v>
      </c>
      <c r="B46" s="43" t="s">
        <v>1169</v>
      </c>
      <c r="C46" s="43" t="s">
        <v>1170</v>
      </c>
      <c r="D46" s="109" t="s">
        <v>728</v>
      </c>
      <c r="E46" s="48" t="s">
        <v>62</v>
      </c>
      <c r="F46" s="48">
        <v>43195.45138888889</v>
      </c>
      <c r="G46" s="43" t="s">
        <v>35</v>
      </c>
      <c r="H46" s="43" t="s">
        <v>1171</v>
      </c>
      <c r="I46" s="43" t="s">
        <v>189</v>
      </c>
      <c r="J46" s="43" t="s">
        <v>1172</v>
      </c>
      <c r="K46" s="43" t="s">
        <v>1173</v>
      </c>
      <c r="L46" s="110" t="s">
        <v>1174</v>
      </c>
      <c r="M46" s="43" t="s">
        <v>1175</v>
      </c>
      <c r="N46" s="43" t="s">
        <v>1176</v>
      </c>
      <c r="O46" s="43" t="s">
        <v>1177</v>
      </c>
      <c r="P46" s="43" t="s">
        <v>1178</v>
      </c>
      <c r="Q46" s="43" t="s">
        <v>1179</v>
      </c>
      <c r="R46" s="43" t="s">
        <v>497</v>
      </c>
      <c r="S46" s="111"/>
      <c r="T46" s="56" t="str">
        <f t="shared" si="6"/>
        <v>Same Decision</v>
      </c>
      <c r="U46" s="57" t="str">
        <f t="shared" si="7"/>
        <v>Different Rationale</v>
      </c>
      <c r="V46" s="112" t="s">
        <v>524</v>
      </c>
      <c r="W46" s="53" t="s">
        <v>51</v>
      </c>
      <c r="X46" s="43" t="s">
        <v>72</v>
      </c>
      <c r="Y46" s="41"/>
      <c r="Z46" s="52" t="s">
        <v>50</v>
      </c>
      <c r="AA46" s="53" t="s">
        <v>51</v>
      </c>
      <c r="AB46" s="54"/>
      <c r="AC46" s="25">
        <v>3.0</v>
      </c>
      <c r="AD46" s="55" t="str">
        <f t="shared" si="9"/>
        <v>Emily's Protocol Word Doc</v>
      </c>
      <c r="AE46" s="297"/>
    </row>
    <row r="47">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row>
    <row r="48" ht="138.0" hidden="1" customHeight="1">
      <c r="A48" s="411" t="s">
        <v>1216</v>
      </c>
      <c r="B48" s="412" t="s">
        <v>1217</v>
      </c>
      <c r="C48" s="412" t="s">
        <v>305</v>
      </c>
      <c r="D48" s="413" t="s">
        <v>160</v>
      </c>
      <c r="E48" s="414" t="s">
        <v>62</v>
      </c>
      <c r="F48" s="414">
        <v>43054.68819444445</v>
      </c>
      <c r="G48" s="412" t="s">
        <v>62</v>
      </c>
      <c r="H48" s="412" t="s">
        <v>1218</v>
      </c>
      <c r="I48" s="412" t="s">
        <v>189</v>
      </c>
      <c r="J48" s="412" t="s">
        <v>1219</v>
      </c>
      <c r="K48" s="412" t="s">
        <v>1220</v>
      </c>
      <c r="L48" s="415" t="s">
        <v>1221</v>
      </c>
      <c r="M48" s="412" t="s">
        <v>1222</v>
      </c>
      <c r="N48" s="412" t="s">
        <v>1223</v>
      </c>
      <c r="O48" s="412" t="s">
        <v>1224</v>
      </c>
      <c r="P48" s="412" t="s">
        <v>1225</v>
      </c>
      <c r="Q48" s="412" t="s">
        <v>1226</v>
      </c>
      <c r="R48" s="412" t="s">
        <v>552</v>
      </c>
      <c r="S48" s="416"/>
      <c r="T48" s="417" t="str">
        <f t="shared" ref="T48:T60" si="10">IFS(W48=AA48,"Same Decision", TRUE, "Diff. Decisions")</f>
        <v>Same Decision</v>
      </c>
      <c r="U48" s="417" t="str">
        <f t="shared" ref="U48:U60" si="11">IFS(X48=AB48,"Same Rationale", TRUE, "Different Rationale")</f>
        <v>Different Rationale</v>
      </c>
      <c r="V48" s="417" t="s">
        <v>524</v>
      </c>
      <c r="W48" s="418" t="s">
        <v>51</v>
      </c>
      <c r="X48" s="412" t="s">
        <v>116</v>
      </c>
      <c r="Y48" s="419"/>
      <c r="Z48" s="417" t="s">
        <v>50</v>
      </c>
      <c r="AA48" s="418" t="s">
        <v>51</v>
      </c>
      <c r="AB48" s="420"/>
      <c r="AC48" s="421">
        <v>4.0</v>
      </c>
      <c r="AD48" s="303" t="str">
        <f t="shared" ref="AD48:AD58" si="12">HYPERLINK("https://docs.google.com/document/d/1pSRoyrB8sXgVlZOkaxEcpRW3vl7yKjVe_ZJIhI7GlCg/edit","Emily's Protocol Word Doc")</f>
        <v>Emily's Protocol Word Doc</v>
      </c>
      <c r="AE48" s="96"/>
    </row>
    <row r="49" ht="138.0" hidden="1" customHeight="1">
      <c r="A49" s="411" t="s">
        <v>1239</v>
      </c>
      <c r="B49" s="412" t="s">
        <v>1240</v>
      </c>
      <c r="C49" s="412" t="s">
        <v>1241</v>
      </c>
      <c r="D49" s="413" t="s">
        <v>201</v>
      </c>
      <c r="E49" s="414">
        <v>43383.166666666664</v>
      </c>
      <c r="F49" s="414">
        <v>43606.84375</v>
      </c>
      <c r="G49" s="412" t="s">
        <v>35</v>
      </c>
      <c r="H49" s="412" t="s">
        <v>1242</v>
      </c>
      <c r="I49" s="412" t="s">
        <v>1243</v>
      </c>
      <c r="J49" s="412" t="s">
        <v>1244</v>
      </c>
      <c r="K49" s="412" t="s">
        <v>1245</v>
      </c>
      <c r="L49" s="415" t="s">
        <v>1246</v>
      </c>
      <c r="M49" s="412" t="s">
        <v>1247</v>
      </c>
      <c r="N49" s="412" t="s">
        <v>1248</v>
      </c>
      <c r="O49" s="412" t="s">
        <v>1249</v>
      </c>
      <c r="P49" s="412" t="s">
        <v>1250</v>
      </c>
      <c r="Q49" s="412" t="s">
        <v>1251</v>
      </c>
      <c r="R49" s="412" t="s">
        <v>1252</v>
      </c>
      <c r="S49" s="416"/>
      <c r="T49" s="417" t="str">
        <f t="shared" si="10"/>
        <v>Same Decision</v>
      </c>
      <c r="U49" s="417" t="str">
        <f t="shared" si="11"/>
        <v>Different Rationale</v>
      </c>
      <c r="V49" s="417" t="s">
        <v>524</v>
      </c>
      <c r="W49" s="418" t="s">
        <v>51</v>
      </c>
      <c r="X49" s="412" t="s">
        <v>52</v>
      </c>
      <c r="Y49" s="419"/>
      <c r="Z49" s="417" t="s">
        <v>50</v>
      </c>
      <c r="AA49" s="418" t="s">
        <v>51</v>
      </c>
      <c r="AB49" s="420"/>
      <c r="AC49" s="421">
        <v>3.0</v>
      </c>
      <c r="AD49" s="303" t="str">
        <f t="shared" si="12"/>
        <v>Emily's Protocol Word Doc</v>
      </c>
      <c r="AE49" s="96"/>
    </row>
    <row r="50" ht="138.0" hidden="1" customHeight="1">
      <c r="A50" s="411" t="s">
        <v>1265</v>
      </c>
      <c r="B50" s="412" t="s">
        <v>1266</v>
      </c>
      <c r="C50" s="412" t="s">
        <v>1267</v>
      </c>
      <c r="D50" s="413" t="s">
        <v>227</v>
      </c>
      <c r="E50" s="414">
        <v>43171.166666666664</v>
      </c>
      <c r="F50" s="414">
        <v>43171.75347222222</v>
      </c>
      <c r="G50" s="412" t="s">
        <v>59</v>
      </c>
      <c r="H50" s="412" t="s">
        <v>1268</v>
      </c>
      <c r="I50" s="412" t="s">
        <v>1269</v>
      </c>
      <c r="J50" s="412" t="s">
        <v>62</v>
      </c>
      <c r="K50" s="412" t="s">
        <v>1270</v>
      </c>
      <c r="L50" s="415" t="s">
        <v>1271</v>
      </c>
      <c r="M50" s="412" t="s">
        <v>1272</v>
      </c>
      <c r="N50" s="412" t="s">
        <v>1273</v>
      </c>
      <c r="O50" s="412" t="s">
        <v>1274</v>
      </c>
      <c r="P50" s="412" t="s">
        <v>1275</v>
      </c>
      <c r="Q50" s="412" t="s">
        <v>1276</v>
      </c>
      <c r="R50" s="412" t="s">
        <v>144</v>
      </c>
      <c r="S50" s="416"/>
      <c r="T50" s="417" t="str">
        <f t="shared" si="10"/>
        <v>Same Decision</v>
      </c>
      <c r="U50" s="417" t="str">
        <f t="shared" si="11"/>
        <v>Different Rationale</v>
      </c>
      <c r="V50" s="417" t="s">
        <v>524</v>
      </c>
      <c r="W50" s="418" t="s">
        <v>51</v>
      </c>
      <c r="X50" s="412" t="s">
        <v>72</v>
      </c>
      <c r="Y50" s="419"/>
      <c r="Z50" s="417" t="s">
        <v>50</v>
      </c>
      <c r="AA50" s="418" t="s">
        <v>51</v>
      </c>
      <c r="AB50" s="420"/>
      <c r="AC50" s="421">
        <v>2.0</v>
      </c>
      <c r="AD50" s="303" t="str">
        <f t="shared" si="12"/>
        <v>Emily's Protocol Word Doc</v>
      </c>
      <c r="AE50" s="96"/>
    </row>
    <row r="51" ht="138.0" hidden="1" customHeight="1">
      <c r="A51" s="411" t="s">
        <v>1289</v>
      </c>
      <c r="B51" s="412" t="s">
        <v>1290</v>
      </c>
      <c r="C51" s="412" t="s">
        <v>1291</v>
      </c>
      <c r="D51" s="413" t="s">
        <v>120</v>
      </c>
      <c r="E51" s="414" t="s">
        <v>62</v>
      </c>
      <c r="F51" s="414">
        <v>43125.97777777778</v>
      </c>
      <c r="G51" s="412" t="s">
        <v>35</v>
      </c>
      <c r="H51" s="412" t="s">
        <v>1292</v>
      </c>
      <c r="I51" s="412" t="s">
        <v>1293</v>
      </c>
      <c r="J51" s="412" t="s">
        <v>1294</v>
      </c>
      <c r="K51" s="412" t="s">
        <v>1295</v>
      </c>
      <c r="L51" s="415" t="s">
        <v>1296</v>
      </c>
      <c r="M51" s="412" t="s">
        <v>1297</v>
      </c>
      <c r="N51" s="412" t="s">
        <v>1298</v>
      </c>
      <c r="O51" s="412" t="s">
        <v>1299</v>
      </c>
      <c r="P51" s="412" t="s">
        <v>1300</v>
      </c>
      <c r="Q51" s="412" t="s">
        <v>1301</v>
      </c>
      <c r="R51" s="412" t="s">
        <v>552</v>
      </c>
      <c r="S51" s="416"/>
      <c r="T51" s="417" t="str">
        <f t="shared" si="10"/>
        <v>Same Decision</v>
      </c>
      <c r="U51" s="417" t="str">
        <f t="shared" si="11"/>
        <v>Different Rationale</v>
      </c>
      <c r="V51" s="417" t="s">
        <v>524</v>
      </c>
      <c r="W51" s="418" t="s">
        <v>51</v>
      </c>
      <c r="X51" s="412" t="s">
        <v>72</v>
      </c>
      <c r="Y51" s="419"/>
      <c r="Z51" s="417" t="s">
        <v>50</v>
      </c>
      <c r="AA51" s="418" t="s">
        <v>51</v>
      </c>
      <c r="AB51" s="420"/>
      <c r="AC51" s="421">
        <v>3.0</v>
      </c>
      <c r="AD51" s="303" t="str">
        <f t="shared" si="12"/>
        <v>Emily's Protocol Word Doc</v>
      </c>
      <c r="AE51" s="96"/>
    </row>
    <row r="52" ht="138.0" hidden="1" customHeight="1">
      <c r="A52" s="411" t="s">
        <v>1314</v>
      </c>
      <c r="B52" s="412" t="s">
        <v>1315</v>
      </c>
      <c r="C52" s="412" t="s">
        <v>1316</v>
      </c>
      <c r="D52" s="413" t="s">
        <v>756</v>
      </c>
      <c r="E52" s="414">
        <v>43251.166666666664</v>
      </c>
      <c r="F52" s="414">
        <v>43592.63402777778</v>
      </c>
      <c r="G52" s="412" t="s">
        <v>59</v>
      </c>
      <c r="H52" s="412" t="s">
        <v>1317</v>
      </c>
      <c r="I52" s="412" t="s">
        <v>215</v>
      </c>
      <c r="J52" s="412" t="s">
        <v>1318</v>
      </c>
      <c r="K52" s="412" t="s">
        <v>1319</v>
      </c>
      <c r="L52" s="415" t="s">
        <v>1320</v>
      </c>
      <c r="M52" s="412" t="s">
        <v>1321</v>
      </c>
      <c r="N52" s="412" t="s">
        <v>1322</v>
      </c>
      <c r="O52" s="412" t="s">
        <v>1323</v>
      </c>
      <c r="P52" s="412" t="s">
        <v>1324</v>
      </c>
      <c r="Q52" s="412" t="s">
        <v>1325</v>
      </c>
      <c r="R52" s="412" t="s">
        <v>1326</v>
      </c>
      <c r="S52" s="416"/>
      <c r="T52" s="417" t="str">
        <f t="shared" si="10"/>
        <v>Same Decision</v>
      </c>
      <c r="U52" s="417" t="str">
        <f t="shared" si="11"/>
        <v>Different Rationale</v>
      </c>
      <c r="V52" s="417" t="s">
        <v>524</v>
      </c>
      <c r="W52" s="418" t="s">
        <v>51</v>
      </c>
      <c r="X52" s="412" t="s">
        <v>72</v>
      </c>
      <c r="Y52" s="419"/>
      <c r="Z52" s="417" t="s">
        <v>50</v>
      </c>
      <c r="AA52" s="418" t="s">
        <v>51</v>
      </c>
      <c r="AB52" s="420"/>
      <c r="AC52" s="421">
        <v>3.0</v>
      </c>
      <c r="AD52" s="303" t="str">
        <f t="shared" si="12"/>
        <v>Emily's Protocol Word Doc</v>
      </c>
      <c r="AE52" s="96"/>
    </row>
    <row r="53" ht="138.0" hidden="1" customHeight="1">
      <c r="A53" s="411" t="s">
        <v>1339</v>
      </c>
      <c r="B53" s="412" t="s">
        <v>1340</v>
      </c>
      <c r="C53" s="412" t="s">
        <v>1341</v>
      </c>
      <c r="D53" s="413" t="s">
        <v>160</v>
      </c>
      <c r="E53" s="414">
        <v>43255.166666666664</v>
      </c>
      <c r="F53" s="414">
        <v>43257.54722222222</v>
      </c>
      <c r="G53" s="412" t="s">
        <v>59</v>
      </c>
      <c r="H53" s="412" t="s">
        <v>1342</v>
      </c>
      <c r="I53" s="412" t="s">
        <v>1343</v>
      </c>
      <c r="J53" s="412" t="s">
        <v>1344</v>
      </c>
      <c r="K53" s="412" t="s">
        <v>1345</v>
      </c>
      <c r="L53" s="415" t="s">
        <v>1346</v>
      </c>
      <c r="M53" s="412" t="s">
        <v>1347</v>
      </c>
      <c r="N53" s="412" t="s">
        <v>1348</v>
      </c>
      <c r="O53" s="412" t="s">
        <v>1349</v>
      </c>
      <c r="P53" s="412" t="s">
        <v>1350</v>
      </c>
      <c r="Q53" s="412" t="s">
        <v>1351</v>
      </c>
      <c r="R53" s="412" t="s">
        <v>86</v>
      </c>
      <c r="S53" s="416"/>
      <c r="T53" s="417" t="str">
        <f t="shared" si="10"/>
        <v>Same Decision</v>
      </c>
      <c r="U53" s="417" t="str">
        <f t="shared" si="11"/>
        <v>Different Rationale</v>
      </c>
      <c r="V53" s="417" t="s">
        <v>524</v>
      </c>
      <c r="W53" s="418" t="s">
        <v>51</v>
      </c>
      <c r="X53" s="412" t="s">
        <v>72</v>
      </c>
      <c r="Y53" s="419"/>
      <c r="Z53" s="417" t="s">
        <v>50</v>
      </c>
      <c r="AA53" s="418" t="s">
        <v>51</v>
      </c>
      <c r="AB53" s="420"/>
      <c r="AC53" s="421">
        <v>3.0</v>
      </c>
      <c r="AD53" s="303" t="str">
        <f t="shared" si="12"/>
        <v>Emily's Protocol Word Doc</v>
      </c>
      <c r="AE53" s="96"/>
    </row>
    <row r="54" ht="138.0" hidden="1" customHeight="1">
      <c r="A54" s="411" t="s">
        <v>1363</v>
      </c>
      <c r="B54" s="412" t="s">
        <v>1364</v>
      </c>
      <c r="C54" s="412" t="s">
        <v>1365</v>
      </c>
      <c r="D54" s="413" t="s">
        <v>1366</v>
      </c>
      <c r="E54" s="414" t="s">
        <v>62</v>
      </c>
      <c r="F54" s="414">
        <v>43464.493055555555</v>
      </c>
      <c r="G54" s="412" t="s">
        <v>59</v>
      </c>
      <c r="H54" s="412" t="s">
        <v>1367</v>
      </c>
      <c r="I54" s="412" t="s">
        <v>1368</v>
      </c>
      <c r="J54" s="412" t="s">
        <v>1369</v>
      </c>
      <c r="K54" s="412" t="s">
        <v>1370</v>
      </c>
      <c r="L54" s="415" t="s">
        <v>1371</v>
      </c>
      <c r="M54" s="412" t="s">
        <v>1372</v>
      </c>
      <c r="N54" s="412" t="s">
        <v>1373</v>
      </c>
      <c r="O54" s="412" t="s">
        <v>1374</v>
      </c>
      <c r="P54" s="412" t="s">
        <v>1375</v>
      </c>
      <c r="Q54" s="412" t="s">
        <v>1376</v>
      </c>
      <c r="R54" s="412" t="s">
        <v>86</v>
      </c>
      <c r="S54" s="416"/>
      <c r="T54" s="417" t="str">
        <f t="shared" si="10"/>
        <v>Same Decision</v>
      </c>
      <c r="U54" s="417" t="str">
        <f t="shared" si="11"/>
        <v>Different Rationale</v>
      </c>
      <c r="V54" s="417" t="s">
        <v>524</v>
      </c>
      <c r="W54" s="418" t="s">
        <v>51</v>
      </c>
      <c r="X54" s="412" t="s">
        <v>72</v>
      </c>
      <c r="Y54" s="419"/>
      <c r="Z54" s="417" t="s">
        <v>50</v>
      </c>
      <c r="AA54" s="418" t="s">
        <v>51</v>
      </c>
      <c r="AB54" s="420"/>
      <c r="AC54" s="421">
        <v>3.0</v>
      </c>
      <c r="AD54" s="303" t="str">
        <f t="shared" si="12"/>
        <v>Emily's Protocol Word Doc</v>
      </c>
      <c r="AE54" s="96"/>
    </row>
    <row r="55" ht="138.0" hidden="1" customHeight="1">
      <c r="A55" s="411" t="s">
        <v>1389</v>
      </c>
      <c r="B55" s="412" t="s">
        <v>1390</v>
      </c>
      <c r="C55" s="412" t="s">
        <v>1391</v>
      </c>
      <c r="D55" s="413" t="s">
        <v>314</v>
      </c>
      <c r="E55" s="414" t="s">
        <v>62</v>
      </c>
      <c r="F55" s="414">
        <v>43397.60555555556</v>
      </c>
      <c r="G55" s="412" t="s">
        <v>62</v>
      </c>
      <c r="H55" s="412" t="s">
        <v>1392</v>
      </c>
      <c r="I55" s="412" t="s">
        <v>1393</v>
      </c>
      <c r="J55" s="412" t="s">
        <v>317</v>
      </c>
      <c r="K55" s="412" t="s">
        <v>1394</v>
      </c>
      <c r="L55" s="415" t="s">
        <v>1395</v>
      </c>
      <c r="M55" s="412" t="s">
        <v>1396</v>
      </c>
      <c r="N55" s="412" t="s">
        <v>1397</v>
      </c>
      <c r="O55" s="412" t="s">
        <v>1398</v>
      </c>
      <c r="P55" s="412" t="s">
        <v>1399</v>
      </c>
      <c r="Q55" s="412" t="s">
        <v>1400</v>
      </c>
      <c r="R55" s="412" t="s">
        <v>552</v>
      </c>
      <c r="S55" s="416"/>
      <c r="T55" s="417" t="str">
        <f t="shared" si="10"/>
        <v>Same Decision</v>
      </c>
      <c r="U55" s="417" t="str">
        <f t="shared" si="11"/>
        <v>Different Rationale</v>
      </c>
      <c r="V55" s="417" t="s">
        <v>524</v>
      </c>
      <c r="W55" s="418" t="s">
        <v>51</v>
      </c>
      <c r="X55" s="412" t="s">
        <v>52</v>
      </c>
      <c r="Y55" s="419"/>
      <c r="Z55" s="417" t="s">
        <v>50</v>
      </c>
      <c r="AA55" s="418" t="s">
        <v>51</v>
      </c>
      <c r="AB55" s="420"/>
      <c r="AC55" s="421">
        <v>1.0</v>
      </c>
      <c r="AD55" s="303" t="str">
        <f t="shared" si="12"/>
        <v>Emily's Protocol Word Doc</v>
      </c>
      <c r="AE55" s="96"/>
    </row>
    <row r="56" ht="138.0" hidden="1" customHeight="1">
      <c r="A56" s="411" t="s">
        <v>1411</v>
      </c>
      <c r="B56" s="412" t="s">
        <v>1412</v>
      </c>
      <c r="C56" s="412" t="s">
        <v>1413</v>
      </c>
      <c r="D56" s="413" t="s">
        <v>742</v>
      </c>
      <c r="E56" s="414">
        <v>43269.166666666664</v>
      </c>
      <c r="F56" s="414">
        <v>43563.56805555556</v>
      </c>
      <c r="G56" s="412" t="s">
        <v>35</v>
      </c>
      <c r="H56" s="422" t="s">
        <v>3128</v>
      </c>
      <c r="I56" s="412" t="s">
        <v>1415</v>
      </c>
      <c r="J56" s="412" t="s">
        <v>62</v>
      </c>
      <c r="K56" s="412" t="s">
        <v>1416</v>
      </c>
      <c r="L56" s="415" t="s">
        <v>1417</v>
      </c>
      <c r="M56" s="412" t="s">
        <v>1418</v>
      </c>
      <c r="N56" s="412" t="s">
        <v>1419</v>
      </c>
      <c r="O56" s="412" t="s">
        <v>1420</v>
      </c>
      <c r="P56" s="412" t="s">
        <v>1421</v>
      </c>
      <c r="Q56" s="412" t="s">
        <v>1422</v>
      </c>
      <c r="R56" s="412" t="s">
        <v>1423</v>
      </c>
      <c r="S56" s="416"/>
      <c r="T56" s="417" t="str">
        <f t="shared" si="10"/>
        <v>Same Decision</v>
      </c>
      <c r="U56" s="417" t="str">
        <f t="shared" si="11"/>
        <v>Different Rationale</v>
      </c>
      <c r="V56" s="417" t="s">
        <v>524</v>
      </c>
      <c r="W56" s="418" t="s">
        <v>51</v>
      </c>
      <c r="X56" s="412" t="s">
        <v>72</v>
      </c>
      <c r="Y56" s="419"/>
      <c r="Z56" s="417" t="s">
        <v>50</v>
      </c>
      <c r="AA56" s="418" t="s">
        <v>51</v>
      </c>
      <c r="AB56" s="420"/>
      <c r="AC56" s="421">
        <v>3.0</v>
      </c>
      <c r="AD56" s="303" t="str">
        <f t="shared" si="12"/>
        <v>Emily's Protocol Word Doc</v>
      </c>
      <c r="AE56" s="96"/>
    </row>
    <row r="57" ht="138.0" hidden="1" customHeight="1">
      <c r="A57" s="411" t="s">
        <v>1435</v>
      </c>
      <c r="B57" s="412" t="s">
        <v>1436</v>
      </c>
      <c r="C57" s="412" t="s">
        <v>1437</v>
      </c>
      <c r="D57" s="413" t="s">
        <v>201</v>
      </c>
      <c r="E57" s="414" t="s">
        <v>62</v>
      </c>
      <c r="F57" s="414">
        <v>43262.69513888889</v>
      </c>
      <c r="G57" s="412" t="s">
        <v>59</v>
      </c>
      <c r="H57" s="412" t="s">
        <v>1438</v>
      </c>
      <c r="I57" s="412" t="s">
        <v>1439</v>
      </c>
      <c r="J57" s="412" t="s">
        <v>1440</v>
      </c>
      <c r="K57" s="412" t="s">
        <v>1441</v>
      </c>
      <c r="L57" s="415" t="s">
        <v>1442</v>
      </c>
      <c r="M57" s="412" t="s">
        <v>1443</v>
      </c>
      <c r="N57" s="412" t="s">
        <v>1444</v>
      </c>
      <c r="O57" s="412" t="s">
        <v>1445</v>
      </c>
      <c r="P57" s="412" t="s">
        <v>1446</v>
      </c>
      <c r="Q57" s="412" t="s">
        <v>1447</v>
      </c>
      <c r="R57" s="412" t="s">
        <v>86</v>
      </c>
      <c r="S57" s="416"/>
      <c r="T57" s="417" t="str">
        <f t="shared" si="10"/>
        <v>Same Decision</v>
      </c>
      <c r="U57" s="417" t="str">
        <f t="shared" si="11"/>
        <v>Different Rationale</v>
      </c>
      <c r="V57" s="417" t="s">
        <v>524</v>
      </c>
      <c r="W57" s="418" t="s">
        <v>51</v>
      </c>
      <c r="X57" s="412" t="s">
        <v>72</v>
      </c>
      <c r="Y57" s="419"/>
      <c r="Z57" s="417" t="s">
        <v>50</v>
      </c>
      <c r="AA57" s="418" t="s">
        <v>51</v>
      </c>
      <c r="AB57" s="420"/>
      <c r="AC57" s="421">
        <v>3.0</v>
      </c>
      <c r="AD57" s="303" t="str">
        <f t="shared" si="12"/>
        <v>Emily's Protocol Word Doc</v>
      </c>
      <c r="AE57" s="96"/>
    </row>
    <row r="58" ht="138.0" hidden="1" customHeight="1">
      <c r="A58" s="411" t="s">
        <v>1460</v>
      </c>
      <c r="B58" s="412" t="s">
        <v>1461</v>
      </c>
      <c r="C58" s="412" t="s">
        <v>1462</v>
      </c>
      <c r="D58" s="413" t="s">
        <v>58</v>
      </c>
      <c r="E58" s="414">
        <v>43312.166666666664</v>
      </c>
      <c r="F58" s="414">
        <v>43619.8125</v>
      </c>
      <c r="G58" s="412" t="s">
        <v>35</v>
      </c>
      <c r="H58" s="412" t="s">
        <v>1463</v>
      </c>
      <c r="I58" s="412" t="s">
        <v>1464</v>
      </c>
      <c r="J58" s="412" t="s">
        <v>62</v>
      </c>
      <c r="K58" s="412" t="s">
        <v>1465</v>
      </c>
      <c r="L58" s="415" t="s">
        <v>1466</v>
      </c>
      <c r="M58" s="412" t="s">
        <v>1467</v>
      </c>
      <c r="N58" s="412" t="s">
        <v>1468</v>
      </c>
      <c r="O58" s="412" t="s">
        <v>1469</v>
      </c>
      <c r="P58" s="422" t="s">
        <v>3129</v>
      </c>
      <c r="Q58" s="412" t="s">
        <v>1471</v>
      </c>
      <c r="R58" s="412" t="s">
        <v>767</v>
      </c>
      <c r="S58" s="416"/>
      <c r="T58" s="417" t="str">
        <f t="shared" si="10"/>
        <v>Same Decision</v>
      </c>
      <c r="U58" s="417" t="str">
        <f t="shared" si="11"/>
        <v>Different Rationale</v>
      </c>
      <c r="V58" s="417" t="s">
        <v>524</v>
      </c>
      <c r="W58" s="418" t="s">
        <v>51</v>
      </c>
      <c r="X58" s="412" t="s">
        <v>72</v>
      </c>
      <c r="Y58" s="419"/>
      <c r="Z58" s="417" t="s">
        <v>50</v>
      </c>
      <c r="AA58" s="418" t="s">
        <v>51</v>
      </c>
      <c r="AB58" s="420"/>
      <c r="AC58" s="421">
        <v>2.0</v>
      </c>
      <c r="AD58" s="303" t="str">
        <f t="shared" si="12"/>
        <v>Emily's Protocol Word Doc</v>
      </c>
      <c r="AE58" s="96"/>
    </row>
    <row r="59" ht="138.0" hidden="1" customHeight="1">
      <c r="A59" s="411" t="s">
        <v>1484</v>
      </c>
      <c r="B59" s="412" t="s">
        <v>1485</v>
      </c>
      <c r="C59" s="412" t="s">
        <v>226</v>
      </c>
      <c r="D59" s="413" t="s">
        <v>227</v>
      </c>
      <c r="E59" s="414" t="s">
        <v>62</v>
      </c>
      <c r="F59" s="414">
        <v>43384.90347222222</v>
      </c>
      <c r="G59" s="412" t="s">
        <v>62</v>
      </c>
      <c r="H59" s="412" t="s">
        <v>1486</v>
      </c>
      <c r="I59" s="412" t="s">
        <v>229</v>
      </c>
      <c r="J59" s="412" t="s">
        <v>1487</v>
      </c>
      <c r="K59" s="412" t="s">
        <v>1488</v>
      </c>
      <c r="L59" s="415" t="s">
        <v>1489</v>
      </c>
      <c r="M59" s="412" t="s">
        <v>233</v>
      </c>
      <c r="N59" s="412" t="s">
        <v>1490</v>
      </c>
      <c r="O59" s="412" t="s">
        <v>1491</v>
      </c>
      <c r="P59" s="412" t="s">
        <v>1492</v>
      </c>
      <c r="Q59" s="412" t="s">
        <v>1493</v>
      </c>
      <c r="R59" s="412" t="s">
        <v>371</v>
      </c>
      <c r="S59" s="416"/>
      <c r="T59" s="417" t="str">
        <f t="shared" si="10"/>
        <v>Same Decision</v>
      </c>
      <c r="U59" s="417" t="str">
        <f t="shared" si="11"/>
        <v>Different Rationale</v>
      </c>
      <c r="V59" s="417" t="s">
        <v>524</v>
      </c>
      <c r="W59" s="418" t="s">
        <v>51</v>
      </c>
      <c r="X59" s="412" t="s">
        <v>72</v>
      </c>
      <c r="Y59" s="419"/>
      <c r="Z59" s="417" t="s">
        <v>50</v>
      </c>
      <c r="AA59" s="418" t="s">
        <v>51</v>
      </c>
      <c r="AB59" s="420"/>
      <c r="AC59" s="421">
        <v>4.0</v>
      </c>
      <c r="AD59" s="423" t="s">
        <v>3130</v>
      </c>
      <c r="AE59" s="96"/>
    </row>
    <row r="60" ht="138.0" hidden="1" customHeight="1">
      <c r="A60" s="411" t="s">
        <v>1506</v>
      </c>
      <c r="B60" s="412" t="s">
        <v>1507</v>
      </c>
      <c r="C60" s="412" t="s">
        <v>1508</v>
      </c>
      <c r="D60" s="413" t="s">
        <v>148</v>
      </c>
      <c r="E60" s="414">
        <v>43342.166666666664</v>
      </c>
      <c r="F60" s="414">
        <v>43619.85625</v>
      </c>
      <c r="G60" s="412" t="s">
        <v>35</v>
      </c>
      <c r="H60" s="412" t="s">
        <v>1509</v>
      </c>
      <c r="I60" s="412" t="s">
        <v>979</v>
      </c>
      <c r="J60" s="412" t="s">
        <v>62</v>
      </c>
      <c r="K60" s="412" t="s">
        <v>1510</v>
      </c>
      <c r="L60" s="415" t="s">
        <v>1511</v>
      </c>
      <c r="M60" s="412" t="s">
        <v>1512</v>
      </c>
      <c r="N60" s="412" t="s">
        <v>1513</v>
      </c>
      <c r="O60" s="412" t="s">
        <v>1514</v>
      </c>
      <c r="P60" s="412" t="s">
        <v>1515</v>
      </c>
      <c r="Q60" s="412" t="s">
        <v>1516</v>
      </c>
      <c r="R60" s="412" t="s">
        <v>1517</v>
      </c>
      <c r="S60" s="416"/>
      <c r="T60" s="417" t="str">
        <f t="shared" si="10"/>
        <v>Same Decision</v>
      </c>
      <c r="U60" s="417" t="str">
        <f t="shared" si="11"/>
        <v>Different Rationale</v>
      </c>
      <c r="V60" s="417" t="s">
        <v>524</v>
      </c>
      <c r="W60" s="418" t="s">
        <v>51</v>
      </c>
      <c r="X60" s="412" t="s">
        <v>99</v>
      </c>
      <c r="Y60" s="419"/>
      <c r="Z60" s="417" t="s">
        <v>50</v>
      </c>
      <c r="AA60" s="418" t="s">
        <v>51</v>
      </c>
      <c r="AB60" s="420"/>
      <c r="AC60" s="421">
        <v>4.0</v>
      </c>
      <c r="AD60" s="303" t="str">
        <f>HYPERLINK("https://docs.google.com/document/d/1pSRoyrB8sXgVlZOkaxEcpRW3vl7yKjVe_ZJIhI7GlCg/edit","Emily's Protocol Word Doc")</f>
        <v>Emily's Protocol Word Doc</v>
      </c>
      <c r="AE60" s="96"/>
    </row>
    <row r="61">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row>
    <row r="62" ht="138.0" hidden="1" customHeight="1">
      <c r="A62" s="108" t="s">
        <v>1554</v>
      </c>
      <c r="B62" s="43" t="s">
        <v>1555</v>
      </c>
      <c r="C62" s="43" t="s">
        <v>1556</v>
      </c>
      <c r="D62" s="109" t="s">
        <v>1557</v>
      </c>
      <c r="E62" s="48">
        <v>43381.166666666664</v>
      </c>
      <c r="F62" s="48">
        <v>43598.82916666667</v>
      </c>
      <c r="G62" s="43" t="s">
        <v>35</v>
      </c>
      <c r="H62" s="43" t="s">
        <v>1558</v>
      </c>
      <c r="I62" s="43" t="s">
        <v>1559</v>
      </c>
      <c r="J62" s="43" t="s">
        <v>62</v>
      </c>
      <c r="K62" s="43" t="s">
        <v>1560</v>
      </c>
      <c r="L62" s="110" t="s">
        <v>1561</v>
      </c>
      <c r="M62" s="43" t="s">
        <v>1562</v>
      </c>
      <c r="N62" s="43" t="s">
        <v>1563</v>
      </c>
      <c r="O62" s="43" t="s">
        <v>1564</v>
      </c>
      <c r="P62" s="142" t="s">
        <v>3131</v>
      </c>
      <c r="Q62" s="43" t="s">
        <v>1566</v>
      </c>
      <c r="R62" s="43" t="s">
        <v>223</v>
      </c>
      <c r="S62" s="111"/>
      <c r="T62" s="56" t="str">
        <f t="shared" ref="T62:T80" si="13">IFS(W62=AA62,"Same Decision", TRUE, "Diff. Decisions")</f>
        <v>Same Decision</v>
      </c>
      <c r="U62" s="57" t="str">
        <f t="shared" ref="U62:U80" si="14">IFS(X62=AB62,"Same Rationale", TRUE, "Different Rationale")</f>
        <v>Different Rationale</v>
      </c>
      <c r="V62" s="112" t="s">
        <v>524</v>
      </c>
      <c r="W62" s="53" t="s">
        <v>51</v>
      </c>
      <c r="X62" s="43" t="s">
        <v>72</v>
      </c>
      <c r="Y62" s="41"/>
      <c r="Z62" s="52" t="s">
        <v>50</v>
      </c>
      <c r="AA62" s="53" t="s">
        <v>51</v>
      </c>
      <c r="AB62" s="54"/>
      <c r="AC62" s="25">
        <v>1.0</v>
      </c>
      <c r="AD62" s="55" t="str">
        <f t="shared" ref="AD62:AD80" si="15">HYPERLINK("https://docs.google.com/document/d/1pSRoyrB8sXgVlZOkaxEcpRW3vl7yKjVe_ZJIhI7GlCg/edit","Emily's Protocol Word Doc")</f>
        <v>Emily's Protocol Word Doc</v>
      </c>
      <c r="AE62" s="297"/>
    </row>
    <row r="63" ht="138.0" hidden="1" customHeight="1">
      <c r="A63" s="108" t="s">
        <v>1578</v>
      </c>
      <c r="B63" s="43" t="s">
        <v>1579</v>
      </c>
      <c r="C63" s="43" t="s">
        <v>1580</v>
      </c>
      <c r="D63" s="109" t="s">
        <v>90</v>
      </c>
      <c r="E63" s="48">
        <v>43335.166666666664</v>
      </c>
      <c r="F63" s="48">
        <v>43598.61597222222</v>
      </c>
      <c r="G63" s="43" t="s">
        <v>35</v>
      </c>
      <c r="H63" s="43" t="s">
        <v>1581</v>
      </c>
      <c r="I63" s="43" t="s">
        <v>1582</v>
      </c>
      <c r="J63" s="43" t="s">
        <v>1583</v>
      </c>
      <c r="K63" s="43" t="s">
        <v>1584</v>
      </c>
      <c r="L63" s="110" t="s">
        <v>1585</v>
      </c>
      <c r="M63" s="43" t="s">
        <v>1586</v>
      </c>
      <c r="N63" s="43" t="s">
        <v>1587</v>
      </c>
      <c r="O63" s="43" t="s">
        <v>1588</v>
      </c>
      <c r="P63" s="43" t="s">
        <v>1589</v>
      </c>
      <c r="Q63" s="43" t="s">
        <v>1590</v>
      </c>
      <c r="R63" s="43" t="s">
        <v>1591</v>
      </c>
      <c r="S63" s="111"/>
      <c r="T63" s="56" t="str">
        <f t="shared" si="13"/>
        <v>Same Decision</v>
      </c>
      <c r="U63" s="57" t="str">
        <f t="shared" si="14"/>
        <v>Different Rationale</v>
      </c>
      <c r="V63" s="112" t="s">
        <v>524</v>
      </c>
      <c r="W63" s="53" t="s">
        <v>51</v>
      </c>
      <c r="X63" s="43" t="s">
        <v>72</v>
      </c>
      <c r="Y63" s="41"/>
      <c r="Z63" s="52" t="s">
        <v>50</v>
      </c>
      <c r="AA63" s="53" t="s">
        <v>51</v>
      </c>
      <c r="AB63" s="54"/>
      <c r="AC63" s="25">
        <v>4.0</v>
      </c>
      <c r="AD63" s="55" t="str">
        <f t="shared" si="15"/>
        <v>Emily's Protocol Word Doc</v>
      </c>
      <c r="AE63" s="297"/>
    </row>
    <row r="64" ht="138.0" hidden="1" customHeight="1">
      <c r="A64" s="108" t="s">
        <v>1606</v>
      </c>
      <c r="B64" s="43" t="s">
        <v>1607</v>
      </c>
      <c r="C64" s="43" t="s">
        <v>1608</v>
      </c>
      <c r="D64" s="109" t="s">
        <v>756</v>
      </c>
      <c r="E64" s="48">
        <v>43432.208333333336</v>
      </c>
      <c r="F64" s="48">
        <v>43432.58541666667</v>
      </c>
      <c r="G64" s="43" t="s">
        <v>59</v>
      </c>
      <c r="H64" s="43" t="s">
        <v>1609</v>
      </c>
      <c r="I64" s="43" t="s">
        <v>1610</v>
      </c>
      <c r="J64" s="43" t="s">
        <v>62</v>
      </c>
      <c r="K64" s="43" t="s">
        <v>1611</v>
      </c>
      <c r="L64" s="110" t="s">
        <v>1612</v>
      </c>
      <c r="M64" s="43" t="s">
        <v>1613</v>
      </c>
      <c r="N64" s="43" t="s">
        <v>1614</v>
      </c>
      <c r="O64" s="43" t="s">
        <v>1615</v>
      </c>
      <c r="P64" s="43" t="s">
        <v>1616</v>
      </c>
      <c r="Q64" s="43" t="s">
        <v>1617</v>
      </c>
      <c r="R64" s="43" t="s">
        <v>86</v>
      </c>
      <c r="S64" s="111"/>
      <c r="T64" s="56" t="str">
        <f t="shared" si="13"/>
        <v>Same Decision</v>
      </c>
      <c r="U64" s="57" t="str">
        <f t="shared" si="14"/>
        <v>Different Rationale</v>
      </c>
      <c r="V64" s="112" t="s">
        <v>524</v>
      </c>
      <c r="W64" s="53" t="s">
        <v>51</v>
      </c>
      <c r="X64" s="43" t="s">
        <v>72</v>
      </c>
      <c r="Y64" s="41"/>
      <c r="Z64" s="52" t="s">
        <v>50</v>
      </c>
      <c r="AA64" s="53" t="s">
        <v>51</v>
      </c>
      <c r="AB64" s="54"/>
      <c r="AC64" s="25">
        <v>3.0</v>
      </c>
      <c r="AD64" s="55" t="str">
        <f t="shared" si="15"/>
        <v>Emily's Protocol Word Doc</v>
      </c>
      <c r="AE64" s="297"/>
    </row>
    <row r="65" ht="138.0" hidden="1" customHeight="1">
      <c r="A65" s="108" t="s">
        <v>1629</v>
      </c>
      <c r="B65" s="43" t="s">
        <v>1630</v>
      </c>
      <c r="C65" s="43" t="s">
        <v>1631</v>
      </c>
      <c r="D65" s="109" t="s">
        <v>90</v>
      </c>
      <c r="E65" s="48">
        <v>43592.166666666664</v>
      </c>
      <c r="F65" s="48">
        <v>43605.808333333334</v>
      </c>
      <c r="G65" s="43" t="s">
        <v>35</v>
      </c>
      <c r="H65" s="43" t="s">
        <v>1632</v>
      </c>
      <c r="I65" s="43" t="s">
        <v>1633</v>
      </c>
      <c r="J65" s="43" t="s">
        <v>1634</v>
      </c>
      <c r="K65" s="43" t="s">
        <v>1635</v>
      </c>
      <c r="L65" s="110" t="s">
        <v>1636</v>
      </c>
      <c r="M65" s="43" t="s">
        <v>1637</v>
      </c>
      <c r="N65" s="43" t="s">
        <v>1638</v>
      </c>
      <c r="O65" s="43" t="s">
        <v>1639</v>
      </c>
      <c r="P65" s="43" t="s">
        <v>1640</v>
      </c>
      <c r="Q65" s="43" t="s">
        <v>1641</v>
      </c>
      <c r="R65" s="43" t="s">
        <v>1326</v>
      </c>
      <c r="S65" s="111"/>
      <c r="T65" s="56" t="str">
        <f t="shared" si="13"/>
        <v>Same Decision</v>
      </c>
      <c r="U65" s="57" t="str">
        <f t="shared" si="14"/>
        <v>Different Rationale</v>
      </c>
      <c r="V65" s="112" t="s">
        <v>524</v>
      </c>
      <c r="W65" s="53" t="s">
        <v>51</v>
      </c>
      <c r="X65" s="43" t="s">
        <v>72</v>
      </c>
      <c r="Y65" s="41"/>
      <c r="Z65" s="52" t="s">
        <v>50</v>
      </c>
      <c r="AA65" s="53" t="s">
        <v>51</v>
      </c>
      <c r="AB65" s="54"/>
      <c r="AC65" s="25">
        <v>3.0</v>
      </c>
      <c r="AD65" s="55" t="str">
        <f t="shared" si="15"/>
        <v>Emily's Protocol Word Doc</v>
      </c>
      <c r="AE65" s="297"/>
    </row>
    <row r="66" ht="138.0" hidden="1" customHeight="1">
      <c r="A66" s="108" t="s">
        <v>1654</v>
      </c>
      <c r="B66" s="43" t="s">
        <v>1655</v>
      </c>
      <c r="C66" s="43" t="s">
        <v>1656</v>
      </c>
      <c r="D66" s="109" t="s">
        <v>756</v>
      </c>
      <c r="E66" s="48" t="s">
        <v>62</v>
      </c>
      <c r="F66" s="48">
        <v>43430.575694444444</v>
      </c>
      <c r="G66" s="43" t="s">
        <v>35</v>
      </c>
      <c r="H66" s="43" t="s">
        <v>1657</v>
      </c>
      <c r="I66" s="43" t="s">
        <v>1658</v>
      </c>
      <c r="J66" s="43" t="s">
        <v>62</v>
      </c>
      <c r="K66" s="43" t="s">
        <v>1659</v>
      </c>
      <c r="L66" s="110" t="s">
        <v>1660</v>
      </c>
      <c r="M66" s="43" t="s">
        <v>1661</v>
      </c>
      <c r="N66" s="43" t="s">
        <v>1662</v>
      </c>
      <c r="O66" s="43" t="s">
        <v>1663</v>
      </c>
      <c r="P66" s="43" t="s">
        <v>1664</v>
      </c>
      <c r="Q66" s="43" t="s">
        <v>1665</v>
      </c>
      <c r="R66" s="43" t="s">
        <v>371</v>
      </c>
      <c r="S66" s="111"/>
      <c r="T66" s="56" t="str">
        <f t="shared" si="13"/>
        <v>Same Decision</v>
      </c>
      <c r="U66" s="57" t="str">
        <f t="shared" si="14"/>
        <v>Different Rationale</v>
      </c>
      <c r="V66" s="112" t="s">
        <v>524</v>
      </c>
      <c r="W66" s="53" t="s">
        <v>51</v>
      </c>
      <c r="X66" s="43" t="s">
        <v>72</v>
      </c>
      <c r="Y66" s="41"/>
      <c r="Z66" s="52" t="s">
        <v>50</v>
      </c>
      <c r="AA66" s="53" t="s">
        <v>51</v>
      </c>
      <c r="AB66" s="54"/>
      <c r="AC66" s="25">
        <v>3.0</v>
      </c>
      <c r="AD66" s="55" t="str">
        <f t="shared" si="15"/>
        <v>Emily's Protocol Word Doc</v>
      </c>
      <c r="AE66" s="297"/>
    </row>
    <row r="67" ht="138.0" hidden="1" customHeight="1">
      <c r="A67" s="108" t="s">
        <v>1678</v>
      </c>
      <c r="B67" s="43" t="s">
        <v>1679</v>
      </c>
      <c r="C67" s="43" t="s">
        <v>1680</v>
      </c>
      <c r="D67" s="109" t="s">
        <v>120</v>
      </c>
      <c r="E67" s="48">
        <v>43479.208333333336</v>
      </c>
      <c r="F67" s="48">
        <v>43687.438888888886</v>
      </c>
      <c r="G67" s="43" t="s">
        <v>35</v>
      </c>
      <c r="H67" s="43" t="s">
        <v>1681</v>
      </c>
      <c r="I67" s="43" t="s">
        <v>1682</v>
      </c>
      <c r="J67" s="43" t="s">
        <v>1683</v>
      </c>
      <c r="K67" s="43" t="s">
        <v>1684</v>
      </c>
      <c r="L67" s="110" t="s">
        <v>1685</v>
      </c>
      <c r="M67" s="43" t="s">
        <v>1686</v>
      </c>
      <c r="N67" s="43" t="s">
        <v>1687</v>
      </c>
      <c r="O67" s="43" t="s">
        <v>1688</v>
      </c>
      <c r="P67" s="43" t="s">
        <v>1689</v>
      </c>
      <c r="Q67" s="43" t="s">
        <v>1690</v>
      </c>
      <c r="R67" s="43" t="s">
        <v>223</v>
      </c>
      <c r="S67" s="111"/>
      <c r="T67" s="56" t="str">
        <f t="shared" si="13"/>
        <v>Same Decision</v>
      </c>
      <c r="U67" s="57" t="str">
        <f t="shared" si="14"/>
        <v>Different Rationale</v>
      </c>
      <c r="V67" s="112" t="s">
        <v>524</v>
      </c>
      <c r="W67" s="53" t="s">
        <v>51</v>
      </c>
      <c r="X67" s="43" t="s">
        <v>116</v>
      </c>
      <c r="Y67" s="41"/>
      <c r="Z67" s="52" t="s">
        <v>50</v>
      </c>
      <c r="AA67" s="53" t="s">
        <v>51</v>
      </c>
      <c r="AB67" s="54"/>
      <c r="AC67" s="25">
        <v>5.0</v>
      </c>
      <c r="AD67" s="55" t="str">
        <f t="shared" si="15"/>
        <v>Emily's Protocol Word Doc</v>
      </c>
      <c r="AE67" s="297"/>
    </row>
    <row r="68" ht="138.0" hidden="1" customHeight="1">
      <c r="A68" s="108" t="s">
        <v>1702</v>
      </c>
      <c r="B68" s="43" t="s">
        <v>1703</v>
      </c>
      <c r="C68" s="43" t="s">
        <v>1704</v>
      </c>
      <c r="D68" s="109" t="s">
        <v>1705</v>
      </c>
      <c r="E68" s="48">
        <v>43431.208333333336</v>
      </c>
      <c r="F68" s="48">
        <v>43431.73125</v>
      </c>
      <c r="G68" s="43" t="s">
        <v>59</v>
      </c>
      <c r="H68" s="43" t="s">
        <v>1706</v>
      </c>
      <c r="I68" s="43" t="s">
        <v>1707</v>
      </c>
      <c r="J68" s="43" t="s">
        <v>1708</v>
      </c>
      <c r="K68" s="43" t="s">
        <v>1709</v>
      </c>
      <c r="L68" s="110" t="s">
        <v>1710</v>
      </c>
      <c r="M68" s="43" t="s">
        <v>1711</v>
      </c>
      <c r="N68" s="43" t="s">
        <v>1712</v>
      </c>
      <c r="O68" s="43" t="s">
        <v>1713</v>
      </c>
      <c r="P68" s="43" t="s">
        <v>1714</v>
      </c>
      <c r="Q68" s="43" t="s">
        <v>1715</v>
      </c>
      <c r="R68" s="43" t="s">
        <v>144</v>
      </c>
      <c r="S68" s="111"/>
      <c r="T68" s="56" t="str">
        <f t="shared" si="13"/>
        <v>Same Decision</v>
      </c>
      <c r="U68" s="57" t="str">
        <f t="shared" si="14"/>
        <v>Different Rationale</v>
      </c>
      <c r="V68" s="112" t="s">
        <v>524</v>
      </c>
      <c r="W68" s="53" t="s">
        <v>51</v>
      </c>
      <c r="X68" s="43" t="s">
        <v>72</v>
      </c>
      <c r="Y68" s="41"/>
      <c r="Z68" s="52" t="s">
        <v>50</v>
      </c>
      <c r="AA68" s="53" t="s">
        <v>51</v>
      </c>
      <c r="AB68" s="54"/>
      <c r="AC68" s="25">
        <v>1.0</v>
      </c>
      <c r="AD68" s="55" t="str">
        <f t="shared" si="15"/>
        <v>Emily's Protocol Word Doc</v>
      </c>
      <c r="AE68" s="297"/>
    </row>
    <row r="69" ht="138.0" hidden="1" customHeight="1">
      <c r="A69" s="108" t="s">
        <v>1716</v>
      </c>
      <c r="B69" s="43" t="s">
        <v>1717</v>
      </c>
      <c r="C69" s="43" t="s">
        <v>895</v>
      </c>
      <c r="D69" s="109" t="s">
        <v>90</v>
      </c>
      <c r="E69" s="48">
        <v>43402.166666666664</v>
      </c>
      <c r="F69" s="48">
        <v>43402.72361111111</v>
      </c>
      <c r="G69" s="43" t="s">
        <v>59</v>
      </c>
      <c r="H69" s="43" t="s">
        <v>1718</v>
      </c>
      <c r="I69" s="43" t="s">
        <v>1719</v>
      </c>
      <c r="J69" s="43" t="s">
        <v>62</v>
      </c>
      <c r="K69" s="43" t="s">
        <v>1720</v>
      </c>
      <c r="L69" s="110" t="s">
        <v>1721</v>
      </c>
      <c r="M69" s="43" t="s">
        <v>1722</v>
      </c>
      <c r="N69" s="43" t="s">
        <v>1723</v>
      </c>
      <c r="O69" s="43" t="s">
        <v>1724</v>
      </c>
      <c r="P69" s="43" t="s">
        <v>1725</v>
      </c>
      <c r="Q69" s="43" t="s">
        <v>1726</v>
      </c>
      <c r="R69" s="43" t="s">
        <v>144</v>
      </c>
      <c r="S69" s="111"/>
      <c r="T69" s="56" t="str">
        <f t="shared" si="13"/>
        <v>Same Decision</v>
      </c>
      <c r="U69" s="57" t="str">
        <f t="shared" si="14"/>
        <v>Different Rationale</v>
      </c>
      <c r="V69" s="112" t="s">
        <v>524</v>
      </c>
      <c r="W69" s="53" t="s">
        <v>51</v>
      </c>
      <c r="X69" s="43" t="s">
        <v>52</v>
      </c>
      <c r="Y69" s="41"/>
      <c r="Z69" s="52" t="s">
        <v>50</v>
      </c>
      <c r="AA69" s="53" t="s">
        <v>51</v>
      </c>
      <c r="AB69" s="54"/>
      <c r="AC69" s="25">
        <v>4.0</v>
      </c>
      <c r="AD69" s="55" t="str">
        <f t="shared" si="15"/>
        <v>Emily's Protocol Word Doc</v>
      </c>
      <c r="AE69" s="297"/>
    </row>
    <row r="70" ht="138.0" hidden="1" customHeight="1">
      <c r="A70" s="108" t="s">
        <v>1727</v>
      </c>
      <c r="B70" s="43" t="s">
        <v>1728</v>
      </c>
      <c r="C70" s="43" t="s">
        <v>1729</v>
      </c>
      <c r="D70" s="109" t="s">
        <v>728</v>
      </c>
      <c r="E70" s="48" t="s">
        <v>62</v>
      </c>
      <c r="F70" s="48">
        <v>43425.902083333334</v>
      </c>
      <c r="G70" s="43" t="s">
        <v>62</v>
      </c>
      <c r="H70" s="43" t="s">
        <v>1730</v>
      </c>
      <c r="I70" s="43" t="s">
        <v>1731</v>
      </c>
      <c r="J70" s="43" t="s">
        <v>731</v>
      </c>
      <c r="K70" s="43" t="s">
        <v>1732</v>
      </c>
      <c r="L70" s="110" t="s">
        <v>1733</v>
      </c>
      <c r="M70" s="43" t="s">
        <v>1734</v>
      </c>
      <c r="N70" s="43" t="s">
        <v>1735</v>
      </c>
      <c r="O70" s="43" t="s">
        <v>1736</v>
      </c>
      <c r="P70" s="43" t="s">
        <v>1737</v>
      </c>
      <c r="Q70" s="43" t="s">
        <v>1738</v>
      </c>
      <c r="R70" s="43" t="s">
        <v>552</v>
      </c>
      <c r="S70" s="111"/>
      <c r="T70" s="56" t="str">
        <f t="shared" si="13"/>
        <v>Same Decision</v>
      </c>
      <c r="U70" s="57" t="str">
        <f t="shared" si="14"/>
        <v>Different Rationale</v>
      </c>
      <c r="V70" s="112" t="s">
        <v>524</v>
      </c>
      <c r="W70" s="53" t="s">
        <v>51</v>
      </c>
      <c r="X70" s="43" t="s">
        <v>72</v>
      </c>
      <c r="Y70" s="41"/>
      <c r="Z70" s="52" t="s">
        <v>50</v>
      </c>
      <c r="AA70" s="53" t="s">
        <v>51</v>
      </c>
      <c r="AB70" s="54"/>
      <c r="AC70" s="25">
        <v>1.0</v>
      </c>
      <c r="AD70" s="55" t="str">
        <f t="shared" si="15"/>
        <v>Emily's Protocol Word Doc</v>
      </c>
      <c r="AE70" s="297"/>
    </row>
    <row r="71" ht="138.0" hidden="1" customHeight="1">
      <c r="A71" s="108" t="s">
        <v>1739</v>
      </c>
      <c r="B71" s="43" t="s">
        <v>1740</v>
      </c>
      <c r="C71" s="43" t="s">
        <v>1741</v>
      </c>
      <c r="D71" s="109" t="s">
        <v>728</v>
      </c>
      <c r="E71" s="48">
        <v>43483.208333333336</v>
      </c>
      <c r="F71" s="48">
        <v>43687.43958333333</v>
      </c>
      <c r="G71" s="43" t="s">
        <v>35</v>
      </c>
      <c r="H71" s="43" t="s">
        <v>1742</v>
      </c>
      <c r="I71" s="43" t="s">
        <v>1743</v>
      </c>
      <c r="J71" s="43" t="s">
        <v>62</v>
      </c>
      <c r="K71" s="43" t="s">
        <v>1744</v>
      </c>
      <c r="L71" s="110" t="s">
        <v>1745</v>
      </c>
      <c r="M71" s="43" t="s">
        <v>1746</v>
      </c>
      <c r="N71" s="43" t="s">
        <v>1747</v>
      </c>
      <c r="O71" s="43" t="s">
        <v>1748</v>
      </c>
      <c r="P71" s="43" t="s">
        <v>1749</v>
      </c>
      <c r="Q71" s="43" t="s">
        <v>1750</v>
      </c>
      <c r="R71" s="43" t="s">
        <v>115</v>
      </c>
      <c r="S71" s="111"/>
      <c r="T71" s="56" t="str">
        <f t="shared" si="13"/>
        <v>Same Decision</v>
      </c>
      <c r="U71" s="57" t="str">
        <f t="shared" si="14"/>
        <v>Different Rationale</v>
      </c>
      <c r="V71" s="112" t="s">
        <v>524</v>
      </c>
      <c r="W71" s="53" t="s">
        <v>51</v>
      </c>
      <c r="X71" s="43" t="s">
        <v>72</v>
      </c>
      <c r="Y71" s="41"/>
      <c r="Z71" s="52" t="s">
        <v>50</v>
      </c>
      <c r="AA71" s="53" t="s">
        <v>51</v>
      </c>
      <c r="AB71" s="54"/>
      <c r="AC71" s="25">
        <v>1.0</v>
      </c>
      <c r="AD71" s="55" t="str">
        <f t="shared" si="15"/>
        <v>Emily's Protocol Word Doc</v>
      </c>
      <c r="AE71" s="297"/>
    </row>
    <row r="72" ht="138.0" hidden="1" customHeight="1">
      <c r="A72" s="108" t="s">
        <v>1751</v>
      </c>
      <c r="B72" s="43" t="s">
        <v>1752</v>
      </c>
      <c r="C72" s="43" t="s">
        <v>1753</v>
      </c>
      <c r="D72" s="109" t="s">
        <v>597</v>
      </c>
      <c r="E72" s="48">
        <v>43605.166666666664</v>
      </c>
      <c r="F72" s="48">
        <v>43605.82013888889</v>
      </c>
      <c r="G72" s="43" t="s">
        <v>35</v>
      </c>
      <c r="H72" s="43" t="s">
        <v>1754</v>
      </c>
      <c r="I72" s="43" t="s">
        <v>1755</v>
      </c>
      <c r="J72" s="43" t="s">
        <v>1756</v>
      </c>
      <c r="K72" s="43" t="s">
        <v>1757</v>
      </c>
      <c r="L72" s="110" t="s">
        <v>1758</v>
      </c>
      <c r="M72" s="43" t="s">
        <v>1759</v>
      </c>
      <c r="N72" s="43" t="s">
        <v>1760</v>
      </c>
      <c r="O72" s="43" t="s">
        <v>1761</v>
      </c>
      <c r="P72" s="43" t="s">
        <v>1762</v>
      </c>
      <c r="Q72" s="43" t="s">
        <v>1763</v>
      </c>
      <c r="R72" s="43" t="s">
        <v>144</v>
      </c>
      <c r="S72" s="111"/>
      <c r="T72" s="56" t="str">
        <f t="shared" si="13"/>
        <v>Same Decision</v>
      </c>
      <c r="U72" s="57" t="str">
        <f t="shared" si="14"/>
        <v>Different Rationale</v>
      </c>
      <c r="V72" s="112" t="s">
        <v>524</v>
      </c>
      <c r="W72" s="53" t="s">
        <v>51</v>
      </c>
      <c r="X72" s="43" t="s">
        <v>72</v>
      </c>
      <c r="Y72" s="41"/>
      <c r="Z72" s="52" t="s">
        <v>50</v>
      </c>
      <c r="AA72" s="53" t="s">
        <v>51</v>
      </c>
      <c r="AB72" s="54"/>
      <c r="AC72" s="25">
        <v>3.0</v>
      </c>
      <c r="AD72" s="55" t="str">
        <f t="shared" si="15"/>
        <v>Emily's Protocol Word Doc</v>
      </c>
      <c r="AE72" s="297"/>
    </row>
    <row r="73" ht="138.0" hidden="1" customHeight="1">
      <c r="A73" s="108" t="s">
        <v>1764</v>
      </c>
      <c r="B73" s="43" t="s">
        <v>1765</v>
      </c>
      <c r="C73" s="43" t="s">
        <v>1766</v>
      </c>
      <c r="D73" s="109" t="s">
        <v>677</v>
      </c>
      <c r="E73" s="48">
        <v>43455.208333333336</v>
      </c>
      <c r="F73" s="48">
        <v>43455.739583333336</v>
      </c>
      <c r="G73" s="43" t="s">
        <v>59</v>
      </c>
      <c r="H73" s="43" t="s">
        <v>1767</v>
      </c>
      <c r="I73" s="43" t="s">
        <v>1768</v>
      </c>
      <c r="J73" s="43" t="s">
        <v>1769</v>
      </c>
      <c r="K73" s="43" t="s">
        <v>1770</v>
      </c>
      <c r="L73" s="110" t="s">
        <v>1771</v>
      </c>
      <c r="M73" s="43" t="s">
        <v>1772</v>
      </c>
      <c r="N73" s="43" t="s">
        <v>1773</v>
      </c>
      <c r="O73" s="43" t="s">
        <v>1774</v>
      </c>
      <c r="P73" s="43" t="s">
        <v>1775</v>
      </c>
      <c r="Q73" s="43" t="s">
        <v>1776</v>
      </c>
      <c r="R73" s="43" t="s">
        <v>1326</v>
      </c>
      <c r="S73" s="111"/>
      <c r="T73" s="56" t="str">
        <f t="shared" si="13"/>
        <v>Same Decision</v>
      </c>
      <c r="U73" s="57" t="str">
        <f t="shared" si="14"/>
        <v>Different Rationale</v>
      </c>
      <c r="V73" s="112" t="s">
        <v>524</v>
      </c>
      <c r="W73" s="53" t="s">
        <v>51</v>
      </c>
      <c r="X73" s="43" t="s">
        <v>72</v>
      </c>
      <c r="Y73" s="41"/>
      <c r="Z73" s="52" t="s">
        <v>50</v>
      </c>
      <c r="AA73" s="53" t="s">
        <v>51</v>
      </c>
      <c r="AB73" s="54"/>
      <c r="AC73" s="25">
        <v>2.0</v>
      </c>
      <c r="AD73" s="55" t="str">
        <f t="shared" si="15"/>
        <v>Emily's Protocol Word Doc</v>
      </c>
      <c r="AE73" s="297"/>
    </row>
    <row r="74" ht="138.0" hidden="1" customHeight="1">
      <c r="A74" s="108" t="s">
        <v>1777</v>
      </c>
      <c r="B74" s="43" t="s">
        <v>1778</v>
      </c>
      <c r="C74" s="43" t="s">
        <v>1779</v>
      </c>
      <c r="D74" s="109" t="s">
        <v>528</v>
      </c>
      <c r="E74" s="48">
        <v>43451.208333333336</v>
      </c>
      <c r="F74" s="48">
        <v>43451.635416666664</v>
      </c>
      <c r="G74" s="43" t="s">
        <v>59</v>
      </c>
      <c r="H74" s="43" t="s">
        <v>1780</v>
      </c>
      <c r="I74" s="43" t="s">
        <v>1781</v>
      </c>
      <c r="J74" s="43" t="s">
        <v>62</v>
      </c>
      <c r="K74" s="43" t="s">
        <v>1782</v>
      </c>
      <c r="L74" s="110" t="s">
        <v>1783</v>
      </c>
      <c r="M74" s="43" t="s">
        <v>1784</v>
      </c>
      <c r="N74" s="43" t="s">
        <v>1785</v>
      </c>
      <c r="O74" s="43" t="s">
        <v>1786</v>
      </c>
      <c r="P74" s="43" t="s">
        <v>1787</v>
      </c>
      <c r="Q74" s="43" t="s">
        <v>1788</v>
      </c>
      <c r="R74" s="43" t="s">
        <v>144</v>
      </c>
      <c r="S74" s="111"/>
      <c r="T74" s="56" t="str">
        <f t="shared" si="13"/>
        <v>Same Decision</v>
      </c>
      <c r="U74" s="57" t="str">
        <f t="shared" si="14"/>
        <v>Different Rationale</v>
      </c>
      <c r="V74" s="112" t="s">
        <v>524</v>
      </c>
      <c r="W74" s="53" t="s">
        <v>51</v>
      </c>
      <c r="X74" s="43" t="s">
        <v>72</v>
      </c>
      <c r="Y74" s="41"/>
      <c r="Z74" s="52" t="s">
        <v>50</v>
      </c>
      <c r="AA74" s="53" t="s">
        <v>51</v>
      </c>
      <c r="AB74" s="54"/>
      <c r="AC74" s="25">
        <v>3.0</v>
      </c>
      <c r="AD74" s="55" t="str">
        <f t="shared" si="15"/>
        <v>Emily's Protocol Word Doc</v>
      </c>
      <c r="AE74" s="297"/>
    </row>
    <row r="75" ht="138.0" hidden="1" customHeight="1">
      <c r="A75" s="108" t="s">
        <v>1789</v>
      </c>
      <c r="B75" s="43" t="s">
        <v>1790</v>
      </c>
      <c r="C75" s="43" t="s">
        <v>1791</v>
      </c>
      <c r="D75" s="109" t="s">
        <v>58</v>
      </c>
      <c r="E75" s="48">
        <v>43591.166666666664</v>
      </c>
      <c r="F75" s="48">
        <v>43591.70416666667</v>
      </c>
      <c r="G75" s="43" t="s">
        <v>59</v>
      </c>
      <c r="H75" s="43" t="s">
        <v>1792</v>
      </c>
      <c r="I75" s="43" t="s">
        <v>1793</v>
      </c>
      <c r="J75" s="43" t="s">
        <v>62</v>
      </c>
      <c r="K75" s="43" t="s">
        <v>1794</v>
      </c>
      <c r="L75" s="110" t="s">
        <v>1795</v>
      </c>
      <c r="M75" s="43" t="s">
        <v>1796</v>
      </c>
      <c r="N75" s="43" t="s">
        <v>1797</v>
      </c>
      <c r="O75" s="43" t="s">
        <v>1798</v>
      </c>
      <c r="P75" s="43" t="s">
        <v>1799</v>
      </c>
      <c r="Q75" s="43" t="s">
        <v>1800</v>
      </c>
      <c r="R75" s="43" t="s">
        <v>86</v>
      </c>
      <c r="S75" s="111"/>
      <c r="T75" s="56" t="str">
        <f t="shared" si="13"/>
        <v>Same Decision</v>
      </c>
      <c r="U75" s="57" t="str">
        <f t="shared" si="14"/>
        <v>Different Rationale</v>
      </c>
      <c r="V75" s="112" t="s">
        <v>524</v>
      </c>
      <c r="W75" s="53" t="s">
        <v>51</v>
      </c>
      <c r="X75" s="43" t="s">
        <v>72</v>
      </c>
      <c r="Y75" s="41"/>
      <c r="Z75" s="52" t="s">
        <v>50</v>
      </c>
      <c r="AA75" s="53" t="s">
        <v>51</v>
      </c>
      <c r="AB75" s="54"/>
      <c r="AC75" s="25">
        <v>3.0</v>
      </c>
      <c r="AD75" s="55" t="str">
        <f t="shared" si="15"/>
        <v>Emily's Protocol Word Doc</v>
      </c>
      <c r="AE75" s="297"/>
    </row>
    <row r="76" ht="138.0" hidden="1" customHeight="1">
      <c r="A76" s="108" t="s">
        <v>1801</v>
      </c>
      <c r="B76" s="43" t="s">
        <v>1802</v>
      </c>
      <c r="C76" s="43" t="s">
        <v>1803</v>
      </c>
      <c r="D76" s="109" t="s">
        <v>90</v>
      </c>
      <c r="E76" s="48">
        <v>43602.166666666664</v>
      </c>
      <c r="F76" s="48">
        <v>43602.61041666667</v>
      </c>
      <c r="G76" s="43" t="s">
        <v>59</v>
      </c>
      <c r="H76" s="43" t="s">
        <v>1804</v>
      </c>
      <c r="I76" s="43" t="s">
        <v>1805</v>
      </c>
      <c r="J76" s="43" t="s">
        <v>1806</v>
      </c>
      <c r="K76" s="43" t="s">
        <v>1807</v>
      </c>
      <c r="L76" s="110" t="s">
        <v>1808</v>
      </c>
      <c r="M76" s="43" t="s">
        <v>1809</v>
      </c>
      <c r="N76" s="43" t="s">
        <v>1810</v>
      </c>
      <c r="O76" s="43" t="s">
        <v>1811</v>
      </c>
      <c r="P76" s="43" t="s">
        <v>1812</v>
      </c>
      <c r="Q76" s="43" t="s">
        <v>1813</v>
      </c>
      <c r="R76" s="43" t="s">
        <v>115</v>
      </c>
      <c r="S76" s="111"/>
      <c r="T76" s="56" t="str">
        <f t="shared" si="13"/>
        <v>Same Decision</v>
      </c>
      <c r="U76" s="57" t="str">
        <f t="shared" si="14"/>
        <v>Different Rationale</v>
      </c>
      <c r="V76" s="112" t="s">
        <v>524</v>
      </c>
      <c r="W76" s="53" t="s">
        <v>51</v>
      </c>
      <c r="X76" s="43" t="s">
        <v>72</v>
      </c>
      <c r="Y76" s="41"/>
      <c r="Z76" s="52" t="s">
        <v>50</v>
      </c>
      <c r="AA76" s="53" t="s">
        <v>51</v>
      </c>
      <c r="AB76" s="54"/>
      <c r="AC76" s="25">
        <v>3.0</v>
      </c>
      <c r="AD76" s="55" t="str">
        <f t="shared" si="15"/>
        <v>Emily's Protocol Word Doc</v>
      </c>
      <c r="AE76" s="297"/>
    </row>
    <row r="77" ht="138.0" hidden="1" customHeight="1">
      <c r="A77" s="108" t="s">
        <v>1814</v>
      </c>
      <c r="B77" s="43" t="s">
        <v>1815</v>
      </c>
      <c r="C77" s="43" t="s">
        <v>1816</v>
      </c>
      <c r="D77" s="109" t="s">
        <v>822</v>
      </c>
      <c r="E77" s="48">
        <v>43621.166666666664</v>
      </c>
      <c r="F77" s="48">
        <v>43621.65555555555</v>
      </c>
      <c r="G77" s="43" t="s">
        <v>59</v>
      </c>
      <c r="H77" s="43" t="s">
        <v>1817</v>
      </c>
      <c r="I77" s="43" t="s">
        <v>215</v>
      </c>
      <c r="J77" s="43" t="s">
        <v>62</v>
      </c>
      <c r="K77" s="43" t="s">
        <v>1818</v>
      </c>
      <c r="L77" s="110" t="s">
        <v>1819</v>
      </c>
      <c r="M77" s="43" t="s">
        <v>1820</v>
      </c>
      <c r="N77" s="43" t="s">
        <v>1821</v>
      </c>
      <c r="O77" s="43" t="s">
        <v>1822</v>
      </c>
      <c r="P77" s="43" t="s">
        <v>1823</v>
      </c>
      <c r="Q77" s="43" t="s">
        <v>1824</v>
      </c>
      <c r="R77" s="43" t="s">
        <v>46</v>
      </c>
      <c r="S77" s="111"/>
      <c r="T77" s="56" t="str">
        <f t="shared" si="13"/>
        <v>Same Decision</v>
      </c>
      <c r="U77" s="57" t="str">
        <f t="shared" si="14"/>
        <v>Different Rationale</v>
      </c>
      <c r="V77" s="112" t="s">
        <v>524</v>
      </c>
      <c r="W77" s="53" t="s">
        <v>51</v>
      </c>
      <c r="X77" s="43" t="s">
        <v>72</v>
      </c>
      <c r="Y77" s="41"/>
      <c r="Z77" s="52" t="s">
        <v>50</v>
      </c>
      <c r="AA77" s="53" t="s">
        <v>51</v>
      </c>
      <c r="AB77" s="54"/>
      <c r="AC77" s="25">
        <v>3.0</v>
      </c>
      <c r="AD77" s="55" t="str">
        <f t="shared" si="15"/>
        <v>Emily's Protocol Word Doc</v>
      </c>
      <c r="AE77" s="297"/>
    </row>
    <row r="78" ht="138.0" hidden="1" customHeight="1">
      <c r="A78" s="108" t="s">
        <v>1825</v>
      </c>
      <c r="B78" s="43" t="s">
        <v>1826</v>
      </c>
      <c r="C78" s="43" t="s">
        <v>1827</v>
      </c>
      <c r="D78" s="109" t="s">
        <v>822</v>
      </c>
      <c r="E78" s="48">
        <v>43614.166666666664</v>
      </c>
      <c r="F78" s="48">
        <v>43614.64166666667</v>
      </c>
      <c r="G78" s="43" t="s">
        <v>35</v>
      </c>
      <c r="H78" s="43" t="s">
        <v>1828</v>
      </c>
      <c r="I78" s="43" t="s">
        <v>1829</v>
      </c>
      <c r="J78" s="43" t="s">
        <v>62</v>
      </c>
      <c r="K78" s="43" t="s">
        <v>1830</v>
      </c>
      <c r="L78" s="110" t="s">
        <v>1831</v>
      </c>
      <c r="M78" s="43" t="s">
        <v>1832</v>
      </c>
      <c r="N78" s="43" t="s">
        <v>1833</v>
      </c>
      <c r="O78" s="43" t="s">
        <v>1834</v>
      </c>
      <c r="P78" s="43" t="s">
        <v>1835</v>
      </c>
      <c r="Q78" s="43" t="s">
        <v>1836</v>
      </c>
      <c r="R78" s="43" t="s">
        <v>144</v>
      </c>
      <c r="S78" s="111"/>
      <c r="T78" s="56" t="str">
        <f t="shared" si="13"/>
        <v>Same Decision</v>
      </c>
      <c r="U78" s="57" t="str">
        <f t="shared" si="14"/>
        <v>Different Rationale</v>
      </c>
      <c r="V78" s="112" t="s">
        <v>524</v>
      </c>
      <c r="W78" s="53" t="s">
        <v>51</v>
      </c>
      <c r="X78" s="43" t="s">
        <v>72</v>
      </c>
      <c r="Y78" s="41"/>
      <c r="Z78" s="52" t="s">
        <v>50</v>
      </c>
      <c r="AA78" s="53" t="s">
        <v>51</v>
      </c>
      <c r="AB78" s="54"/>
      <c r="AC78" s="25">
        <v>4.0</v>
      </c>
      <c r="AD78" s="55" t="str">
        <f t="shared" si="15"/>
        <v>Emily's Protocol Word Doc</v>
      </c>
      <c r="AE78" s="297"/>
    </row>
    <row r="79" ht="138.0" hidden="1" customHeight="1">
      <c r="A79" s="108" t="s">
        <v>1837</v>
      </c>
      <c r="B79" s="43" t="s">
        <v>1838</v>
      </c>
      <c r="C79" s="43" t="s">
        <v>1839</v>
      </c>
      <c r="D79" s="109" t="s">
        <v>834</v>
      </c>
      <c r="E79" s="48" t="s">
        <v>62</v>
      </c>
      <c r="F79" s="48">
        <v>43609.822222222225</v>
      </c>
      <c r="G79" s="43" t="s">
        <v>59</v>
      </c>
      <c r="H79" s="43" t="s">
        <v>1840</v>
      </c>
      <c r="I79" s="43" t="s">
        <v>1829</v>
      </c>
      <c r="J79" s="43" t="s">
        <v>62</v>
      </c>
      <c r="K79" s="43" t="s">
        <v>1830</v>
      </c>
      <c r="L79" s="110" t="s">
        <v>1831</v>
      </c>
      <c r="M79" s="43" t="s">
        <v>1841</v>
      </c>
      <c r="N79" s="43" t="s">
        <v>1833</v>
      </c>
      <c r="O79" s="43" t="s">
        <v>1834</v>
      </c>
      <c r="P79" s="43" t="s">
        <v>1835</v>
      </c>
      <c r="Q79" s="43" t="s">
        <v>1842</v>
      </c>
      <c r="R79" s="43" t="s">
        <v>552</v>
      </c>
      <c r="S79" s="111"/>
      <c r="T79" s="56" t="str">
        <f t="shared" si="13"/>
        <v>Same Decision</v>
      </c>
      <c r="U79" s="57" t="str">
        <f t="shared" si="14"/>
        <v>Different Rationale</v>
      </c>
      <c r="V79" s="112" t="s">
        <v>524</v>
      </c>
      <c r="W79" s="53" t="s">
        <v>51</v>
      </c>
      <c r="X79" s="43" t="s">
        <v>72</v>
      </c>
      <c r="Y79" s="41"/>
      <c r="Z79" s="52" t="s">
        <v>50</v>
      </c>
      <c r="AA79" s="53" t="s">
        <v>51</v>
      </c>
      <c r="AB79" s="54"/>
      <c r="AC79" s="25">
        <v>4.0</v>
      </c>
      <c r="AD79" s="55" t="str">
        <f t="shared" si="15"/>
        <v>Emily's Protocol Word Doc</v>
      </c>
      <c r="AE79" s="297"/>
    </row>
    <row r="80" ht="138.0" hidden="1" customHeight="1">
      <c r="A80" s="108" t="s">
        <v>1843</v>
      </c>
      <c r="B80" s="44" t="s">
        <v>1844</v>
      </c>
      <c r="C80" s="44" t="s">
        <v>1845</v>
      </c>
      <c r="D80" s="45" t="s">
        <v>822</v>
      </c>
      <c r="E80" s="150">
        <v>41386.166666666664</v>
      </c>
      <c r="F80" s="150">
        <v>43688.4375</v>
      </c>
      <c r="G80" s="44" t="s">
        <v>35</v>
      </c>
      <c r="H80" s="44" t="s">
        <v>1846</v>
      </c>
      <c r="I80" s="43" t="s">
        <v>1847</v>
      </c>
      <c r="J80" s="47" t="s">
        <v>37</v>
      </c>
      <c r="K80" s="47" t="s">
        <v>1848</v>
      </c>
      <c r="L80" s="151" t="s">
        <v>1849</v>
      </c>
      <c r="M80" s="43" t="s">
        <v>1850</v>
      </c>
      <c r="N80" s="43" t="s">
        <v>1851</v>
      </c>
      <c r="O80" s="47" t="s">
        <v>1852</v>
      </c>
      <c r="P80" s="47" t="s">
        <v>1853</v>
      </c>
      <c r="Q80" s="44" t="s">
        <v>1854</v>
      </c>
      <c r="R80" s="44" t="s">
        <v>1855</v>
      </c>
      <c r="S80" s="111"/>
      <c r="T80" s="56" t="str">
        <f t="shared" si="13"/>
        <v>Same Decision</v>
      </c>
      <c r="U80" s="57" t="str">
        <f t="shared" si="14"/>
        <v>Different Rationale</v>
      </c>
      <c r="V80" s="112" t="s">
        <v>524</v>
      </c>
      <c r="W80" s="53" t="s">
        <v>51</v>
      </c>
      <c r="X80" s="43" t="s">
        <v>396</v>
      </c>
      <c r="Y80" s="41"/>
      <c r="Z80" s="52" t="s">
        <v>50</v>
      </c>
      <c r="AA80" s="53" t="s">
        <v>51</v>
      </c>
      <c r="AB80" s="54"/>
      <c r="AC80" s="25">
        <v>5.0</v>
      </c>
      <c r="AD80" s="55" t="str">
        <f t="shared" si="15"/>
        <v>Emily's Protocol Word Doc</v>
      </c>
      <c r="AE80" s="297"/>
    </row>
    <row r="81" ht="138.0" customHeight="1">
      <c r="Y81" s="181"/>
    </row>
    <row r="82" ht="138.0" customHeight="1">
      <c r="Y82" s="181"/>
    </row>
    <row r="83" ht="138.0" customHeight="1">
      <c r="Y83" s="181"/>
    </row>
    <row r="84" ht="138.0" customHeight="1">
      <c r="Y84" s="181"/>
    </row>
    <row r="85" ht="138.0" customHeight="1">
      <c r="Y85" s="181"/>
    </row>
    <row r="86" ht="138.0" customHeight="1">
      <c r="Y86" s="181"/>
    </row>
    <row r="87" ht="138.0" customHeight="1">
      <c r="Y87" s="181"/>
    </row>
    <row r="88" ht="138.0" customHeight="1">
      <c r="Y88" s="181"/>
    </row>
    <row r="89" ht="138.0" customHeight="1">
      <c r="Y89" s="181"/>
    </row>
    <row r="90" ht="138.0" customHeight="1">
      <c r="Y90" s="181"/>
    </row>
    <row r="91" ht="138.0" customHeight="1">
      <c r="Y91" s="181"/>
    </row>
    <row r="92" ht="138.0" customHeight="1">
      <c r="Y92" s="181"/>
    </row>
    <row r="93" ht="138.0" customHeight="1">
      <c r="Y93" s="181"/>
    </row>
    <row r="94" ht="138.0" customHeight="1">
      <c r="Y94" s="181"/>
    </row>
    <row r="95" ht="138.0" customHeight="1">
      <c r="Y95" s="181"/>
    </row>
    <row r="96" ht="138.0" customHeight="1">
      <c r="Y96" s="181"/>
    </row>
    <row r="97" ht="138.0" customHeight="1">
      <c r="Y97" s="181"/>
    </row>
    <row r="98" ht="138.0" customHeight="1">
      <c r="Y98" s="181"/>
    </row>
    <row r="99" ht="138.0" customHeight="1">
      <c r="Y99" s="181"/>
    </row>
    <row r="100" ht="138.0" customHeight="1">
      <c r="Y100" s="181"/>
    </row>
    <row r="101" ht="138.0" customHeight="1">
      <c r="Y101" s="181"/>
    </row>
    <row r="102" ht="138.0" customHeight="1">
      <c r="Y102" s="181"/>
    </row>
    <row r="103" ht="138.0" customHeight="1">
      <c r="Y103" s="181"/>
    </row>
    <row r="104" ht="138.0" customHeight="1">
      <c r="Y104" s="181"/>
    </row>
    <row r="105" ht="138.0" customHeight="1">
      <c r="Y105" s="181"/>
    </row>
    <row r="106" ht="138.0" customHeight="1">
      <c r="Y106" s="181"/>
    </row>
    <row r="107" ht="138.0" customHeight="1">
      <c r="Y107" s="181"/>
    </row>
    <row r="108" ht="138.0" customHeight="1">
      <c r="Y108" s="181"/>
    </row>
    <row r="109" ht="138.0" customHeight="1">
      <c r="Y109" s="181"/>
    </row>
    <row r="110" ht="138.0" customHeight="1">
      <c r="Y110" s="181"/>
    </row>
    <row r="111" ht="138.0" customHeight="1">
      <c r="Y111" s="181"/>
    </row>
    <row r="112" ht="138.0" customHeight="1">
      <c r="Y112" s="181"/>
    </row>
    <row r="113" ht="138.0" customHeight="1">
      <c r="Y113" s="181"/>
    </row>
    <row r="114" ht="138.0" customHeight="1">
      <c r="Y114" s="181"/>
    </row>
    <row r="115" ht="138.0" customHeight="1">
      <c r="Y115" s="181"/>
    </row>
    <row r="116" ht="138.0" customHeight="1">
      <c r="Y116" s="181"/>
    </row>
    <row r="117" ht="138.0" customHeight="1">
      <c r="Y117" s="181"/>
    </row>
    <row r="118" ht="138.0" customHeight="1">
      <c r="Y118" s="181"/>
    </row>
    <row r="119" ht="138.0" customHeight="1">
      <c r="Y119" s="181"/>
    </row>
    <row r="120" ht="138.0" customHeight="1">
      <c r="Y120" s="181"/>
    </row>
    <row r="121" ht="138.0" customHeight="1">
      <c r="Y121" s="181"/>
    </row>
    <row r="122" ht="138.0" customHeight="1">
      <c r="Y122" s="181"/>
    </row>
    <row r="123" ht="138.0" customHeight="1">
      <c r="Y123" s="181"/>
    </row>
    <row r="124" ht="138.0" customHeight="1">
      <c r="Y124" s="181"/>
    </row>
    <row r="125" ht="138.0" customHeight="1">
      <c r="Y125" s="181"/>
    </row>
    <row r="126" ht="138.0" customHeight="1">
      <c r="Y126" s="181"/>
    </row>
    <row r="127" ht="138.0" customHeight="1">
      <c r="Y127" s="181"/>
    </row>
    <row r="128" ht="138.0" customHeight="1">
      <c r="Y128" s="181"/>
    </row>
    <row r="129" ht="138.0" customHeight="1">
      <c r="Y129" s="181"/>
    </row>
    <row r="130" ht="138.0" customHeight="1">
      <c r="Y130" s="181"/>
    </row>
    <row r="131" ht="138.0" customHeight="1">
      <c r="Y131" s="181"/>
    </row>
    <row r="132" ht="138.0" customHeight="1">
      <c r="Y132" s="181"/>
    </row>
    <row r="133" ht="138.0" customHeight="1">
      <c r="Y133" s="181"/>
    </row>
    <row r="134" ht="138.0" customHeight="1">
      <c r="Y134" s="181"/>
    </row>
    <row r="135" ht="138.0" customHeight="1">
      <c r="Y135" s="181"/>
    </row>
    <row r="136" ht="138.0" customHeight="1">
      <c r="Y136" s="181"/>
    </row>
    <row r="137" ht="138.0" customHeight="1">
      <c r="Y137" s="181"/>
    </row>
    <row r="138" ht="138.0" customHeight="1">
      <c r="Y138" s="181"/>
    </row>
    <row r="139" ht="138.0" customHeight="1">
      <c r="Y139" s="181"/>
    </row>
    <row r="140" ht="138.0" customHeight="1">
      <c r="Y140" s="181"/>
    </row>
    <row r="141" ht="138.0" customHeight="1">
      <c r="Y141" s="181"/>
    </row>
    <row r="142" ht="138.0" customHeight="1">
      <c r="Y142" s="181"/>
    </row>
    <row r="143" ht="138.0" customHeight="1">
      <c r="Y143" s="181"/>
    </row>
    <row r="144" ht="138.0" customHeight="1">
      <c r="Y144" s="181"/>
    </row>
    <row r="145" ht="138.0" customHeight="1">
      <c r="Y145" s="181"/>
    </row>
    <row r="146" ht="138.0" customHeight="1">
      <c r="Y146" s="181"/>
    </row>
    <row r="147" ht="138.0" customHeight="1">
      <c r="Y147" s="181"/>
    </row>
    <row r="148" ht="138.0" customHeight="1">
      <c r="Y148" s="181"/>
    </row>
    <row r="149" ht="138.0" customHeight="1">
      <c r="Y149" s="181"/>
    </row>
    <row r="150" ht="138.0" customHeight="1">
      <c r="Y150" s="181"/>
    </row>
    <row r="151" ht="138.0" customHeight="1">
      <c r="Y151" s="181"/>
    </row>
    <row r="152" ht="138.0" customHeight="1">
      <c r="Y152" s="181"/>
    </row>
    <row r="153" ht="138.0" customHeight="1">
      <c r="Y153" s="181"/>
    </row>
    <row r="154" ht="138.0" customHeight="1">
      <c r="Y154" s="181"/>
    </row>
    <row r="155" ht="138.0" customHeight="1">
      <c r="Y155" s="181"/>
    </row>
    <row r="156" ht="138.0" customHeight="1">
      <c r="Y156" s="181"/>
    </row>
    <row r="157" ht="138.0" customHeight="1">
      <c r="Y157" s="181"/>
    </row>
    <row r="158" ht="138.0" customHeight="1">
      <c r="Y158" s="181"/>
    </row>
    <row r="159" ht="138.0" customHeight="1">
      <c r="Y159" s="181"/>
    </row>
    <row r="160" ht="138.0" customHeight="1">
      <c r="Y160" s="181"/>
    </row>
    <row r="161" ht="138.0" customHeight="1">
      <c r="Y161" s="181"/>
    </row>
    <row r="162" ht="138.0" customHeight="1">
      <c r="Y162" s="181"/>
    </row>
    <row r="163" ht="138.0" customHeight="1">
      <c r="Y163" s="181"/>
    </row>
    <row r="164" ht="138.0" customHeight="1">
      <c r="Y164" s="181"/>
    </row>
    <row r="165" ht="138.0" customHeight="1">
      <c r="Y165" s="181"/>
    </row>
    <row r="166" ht="138.0" customHeight="1">
      <c r="Y166" s="181"/>
    </row>
    <row r="167" ht="138.0" customHeight="1">
      <c r="Y167" s="181"/>
    </row>
    <row r="168" ht="138.0" customHeight="1">
      <c r="Y168" s="181"/>
    </row>
    <row r="169" ht="138.0" customHeight="1">
      <c r="Y169" s="181"/>
    </row>
    <row r="170" ht="138.0" customHeight="1">
      <c r="Y170" s="181"/>
    </row>
    <row r="171" ht="138.0" customHeight="1">
      <c r="Y171" s="181"/>
    </row>
    <row r="172" ht="138.0" customHeight="1">
      <c r="Y172" s="181"/>
    </row>
    <row r="173" ht="138.0" customHeight="1">
      <c r="Y173" s="181"/>
    </row>
    <row r="174" ht="138.0" customHeight="1">
      <c r="Y174" s="181"/>
    </row>
    <row r="175" ht="138.0" customHeight="1">
      <c r="Y175" s="181"/>
    </row>
    <row r="176" ht="138.0" customHeight="1">
      <c r="Y176" s="181"/>
    </row>
    <row r="177" ht="138.0" customHeight="1">
      <c r="Y177" s="181"/>
    </row>
    <row r="178" ht="138.0" customHeight="1">
      <c r="Y178" s="181"/>
    </row>
    <row r="179" ht="138.0" customHeight="1">
      <c r="Y179" s="181"/>
    </row>
    <row r="180" ht="138.0" customHeight="1">
      <c r="Y180" s="181"/>
    </row>
    <row r="181" ht="138.0" customHeight="1">
      <c r="Y181" s="181"/>
    </row>
    <row r="182" ht="138.0" customHeight="1">
      <c r="Y182" s="181"/>
    </row>
    <row r="183" ht="138.0" customHeight="1">
      <c r="Y183" s="181"/>
    </row>
    <row r="184" ht="138.0" customHeight="1">
      <c r="Y184" s="181"/>
    </row>
    <row r="185" ht="138.0" customHeight="1">
      <c r="Y185" s="181"/>
    </row>
    <row r="186" ht="138.0" customHeight="1">
      <c r="Y186" s="181"/>
    </row>
    <row r="187" ht="138.0" customHeight="1">
      <c r="Y187" s="181"/>
    </row>
    <row r="188" ht="138.0" customHeight="1">
      <c r="Y188" s="181"/>
    </row>
    <row r="189" ht="138.0" customHeight="1">
      <c r="Y189" s="181"/>
    </row>
    <row r="190" ht="138.0" customHeight="1">
      <c r="Y190" s="181"/>
    </row>
    <row r="191" ht="138.0" customHeight="1">
      <c r="Y191" s="181"/>
    </row>
    <row r="192" ht="138.0" customHeight="1">
      <c r="Y192" s="181"/>
    </row>
    <row r="193" ht="138.0" customHeight="1">
      <c r="Y193" s="181"/>
    </row>
    <row r="194" ht="138.0" customHeight="1">
      <c r="Y194" s="181"/>
    </row>
    <row r="195" ht="138.0" customHeight="1">
      <c r="Y195" s="181"/>
    </row>
    <row r="196" ht="138.0" customHeight="1">
      <c r="Y196" s="181"/>
    </row>
    <row r="197" ht="138.0" customHeight="1">
      <c r="Y197" s="181"/>
    </row>
    <row r="198" ht="138.0" customHeight="1">
      <c r="Y198" s="181"/>
    </row>
    <row r="199" ht="138.0" customHeight="1">
      <c r="Y199" s="181"/>
    </row>
    <row r="200" ht="138.0" customHeight="1">
      <c r="Y200" s="181"/>
    </row>
    <row r="201" ht="138.0" customHeight="1">
      <c r="Y201" s="181"/>
    </row>
    <row r="202" ht="138.0" customHeight="1">
      <c r="Y202" s="181"/>
    </row>
    <row r="203" ht="138.0" customHeight="1">
      <c r="Y203" s="181"/>
    </row>
    <row r="204" ht="138.0" customHeight="1">
      <c r="Y204" s="181"/>
    </row>
    <row r="205" ht="138.0" customHeight="1">
      <c r="Y205" s="181"/>
    </row>
    <row r="206" ht="138.0" customHeight="1">
      <c r="Y206" s="181"/>
    </row>
    <row r="207" ht="138.0" customHeight="1">
      <c r="Y207" s="181"/>
    </row>
    <row r="208" ht="138.0" customHeight="1">
      <c r="Y208" s="181"/>
    </row>
    <row r="209" ht="138.0" customHeight="1">
      <c r="Y209" s="181"/>
    </row>
    <row r="210" ht="138.0" customHeight="1">
      <c r="Y210" s="181"/>
    </row>
    <row r="211" ht="138.0" customHeight="1">
      <c r="Y211" s="181"/>
    </row>
    <row r="212" ht="138.0" customHeight="1">
      <c r="Y212" s="181"/>
    </row>
    <row r="213" ht="138.0" customHeight="1">
      <c r="Y213" s="181"/>
    </row>
    <row r="214" ht="138.0" customHeight="1">
      <c r="Y214" s="181"/>
    </row>
    <row r="215" ht="138.0" customHeight="1">
      <c r="Y215" s="181"/>
    </row>
    <row r="216" ht="138.0" customHeight="1">
      <c r="Y216" s="181"/>
    </row>
    <row r="217" ht="138.0" customHeight="1">
      <c r="Y217" s="181"/>
    </row>
    <row r="218" ht="138.0" customHeight="1">
      <c r="Y218" s="181"/>
    </row>
    <row r="219" ht="138.0" customHeight="1">
      <c r="Y219" s="181"/>
    </row>
    <row r="220" ht="138.0" customHeight="1">
      <c r="Y220" s="181"/>
    </row>
    <row r="221" ht="138.0" customHeight="1">
      <c r="Y221" s="181"/>
    </row>
    <row r="222" ht="138.0" customHeight="1">
      <c r="Y222" s="181"/>
    </row>
    <row r="223" ht="138.0" customHeight="1">
      <c r="Y223" s="181"/>
    </row>
    <row r="224" ht="138.0" customHeight="1">
      <c r="Y224" s="181"/>
    </row>
    <row r="225" ht="138.0" customHeight="1">
      <c r="Y225" s="181"/>
    </row>
    <row r="226" ht="138.0" customHeight="1">
      <c r="Y226" s="181"/>
    </row>
    <row r="227" ht="138.0" customHeight="1">
      <c r="Y227" s="181"/>
    </row>
    <row r="228" ht="138.0" customHeight="1">
      <c r="Y228" s="181"/>
    </row>
    <row r="229" ht="138.0" customHeight="1">
      <c r="Y229" s="181"/>
    </row>
    <row r="230" ht="138.0" customHeight="1">
      <c r="Y230" s="181"/>
    </row>
    <row r="231" ht="138.0" customHeight="1">
      <c r="Y231" s="181"/>
    </row>
    <row r="232" ht="138.0" customHeight="1">
      <c r="Y232" s="181"/>
    </row>
    <row r="233" ht="138.0" customHeight="1">
      <c r="Y233" s="181"/>
    </row>
    <row r="234" ht="138.0" customHeight="1">
      <c r="Y234" s="181"/>
    </row>
    <row r="235" ht="138.0" customHeight="1">
      <c r="Y235" s="181"/>
    </row>
    <row r="236" ht="138.0" customHeight="1">
      <c r="Y236" s="181"/>
    </row>
    <row r="237" ht="138.0" customHeight="1">
      <c r="Y237" s="181"/>
    </row>
    <row r="238" ht="138.0" customHeight="1">
      <c r="Y238" s="181"/>
    </row>
    <row r="239" ht="138.0" customHeight="1">
      <c r="Y239" s="181"/>
    </row>
    <row r="240" ht="138.0" customHeight="1">
      <c r="Y240" s="181"/>
    </row>
    <row r="241" ht="138.0" customHeight="1">
      <c r="Y241" s="181"/>
    </row>
    <row r="242" ht="138.0" customHeight="1">
      <c r="Y242" s="181"/>
    </row>
    <row r="243" ht="138.0" customHeight="1">
      <c r="Y243" s="181"/>
    </row>
    <row r="244" ht="138.0" customHeight="1">
      <c r="Y244" s="181"/>
    </row>
    <row r="245" ht="138.0" customHeight="1">
      <c r="Y245" s="181"/>
    </row>
    <row r="246" ht="138.0" customHeight="1">
      <c r="Y246" s="181"/>
    </row>
    <row r="247" ht="138.0" customHeight="1">
      <c r="Y247" s="181"/>
    </row>
    <row r="248" ht="138.0" customHeight="1">
      <c r="Y248" s="181"/>
    </row>
    <row r="249" ht="138.0" customHeight="1">
      <c r="Y249" s="181"/>
    </row>
    <row r="250" ht="138.0" customHeight="1">
      <c r="Y250" s="181"/>
    </row>
    <row r="251" ht="138.0" customHeight="1">
      <c r="Y251" s="181"/>
    </row>
    <row r="252" ht="138.0" customHeight="1">
      <c r="Y252" s="181"/>
    </row>
    <row r="253" ht="138.0" customHeight="1">
      <c r="Y253" s="181"/>
    </row>
    <row r="254" ht="138.0" customHeight="1">
      <c r="Y254" s="181"/>
    </row>
    <row r="255" ht="138.0" customHeight="1">
      <c r="Y255" s="181"/>
    </row>
    <row r="256" ht="138.0" customHeight="1">
      <c r="Y256" s="181"/>
    </row>
    <row r="257" ht="138.0" customHeight="1">
      <c r="Y257" s="181"/>
    </row>
    <row r="258" ht="138.0" customHeight="1">
      <c r="Y258" s="181"/>
    </row>
    <row r="259" ht="138.0" customHeight="1">
      <c r="Y259" s="181"/>
    </row>
    <row r="260" ht="138.0" customHeight="1">
      <c r="Y260" s="181"/>
    </row>
    <row r="261" ht="138.0" customHeight="1">
      <c r="Y261" s="181"/>
    </row>
    <row r="262" ht="138.0" customHeight="1">
      <c r="Y262" s="181"/>
    </row>
    <row r="263" ht="138.0" customHeight="1">
      <c r="Y263" s="181"/>
    </row>
    <row r="264" ht="138.0" customHeight="1">
      <c r="Y264" s="181"/>
    </row>
    <row r="265" ht="138.0" customHeight="1">
      <c r="Y265" s="181"/>
    </row>
    <row r="266" ht="138.0" customHeight="1">
      <c r="Y266" s="181"/>
    </row>
    <row r="267" ht="138.0" customHeight="1">
      <c r="Y267" s="181"/>
    </row>
    <row r="268" ht="138.0" customHeight="1">
      <c r="Y268" s="181"/>
    </row>
    <row r="269" ht="138.0" customHeight="1">
      <c r="Y269" s="181"/>
    </row>
    <row r="270" ht="138.0" customHeight="1">
      <c r="Y270" s="181"/>
    </row>
    <row r="271" ht="138.0" customHeight="1">
      <c r="Y271" s="181"/>
    </row>
    <row r="272" ht="138.0" customHeight="1">
      <c r="Y272" s="181"/>
    </row>
    <row r="273" ht="138.0" customHeight="1">
      <c r="Y273" s="181"/>
    </row>
    <row r="274" ht="138.0" customHeight="1">
      <c r="Y274" s="181"/>
    </row>
    <row r="275" ht="138.0" customHeight="1">
      <c r="Y275" s="181"/>
    </row>
    <row r="276" ht="138.0" customHeight="1">
      <c r="Y276" s="181"/>
    </row>
    <row r="277" ht="138.0" customHeight="1">
      <c r="Y277" s="181"/>
    </row>
    <row r="278" ht="138.0" customHeight="1">
      <c r="Y278" s="181"/>
    </row>
    <row r="279" ht="138.0" customHeight="1">
      <c r="Y279" s="181"/>
    </row>
    <row r="280" ht="138.0" customHeight="1">
      <c r="Y280" s="181"/>
    </row>
    <row r="281" ht="138.0" customHeight="1">
      <c r="Y281" s="181"/>
    </row>
    <row r="282" ht="138.0" customHeight="1">
      <c r="Y282" s="181"/>
    </row>
    <row r="283" ht="138.0" customHeight="1">
      <c r="Y283" s="181"/>
    </row>
    <row r="284" ht="138.0" customHeight="1">
      <c r="Y284" s="181"/>
    </row>
    <row r="285" ht="138.0" customHeight="1">
      <c r="Y285" s="181"/>
    </row>
    <row r="286" ht="138.0" customHeight="1">
      <c r="Y286" s="181"/>
    </row>
    <row r="287" ht="138.0" customHeight="1">
      <c r="Y287" s="181"/>
    </row>
    <row r="288" ht="138.0" customHeight="1">
      <c r="Y288" s="181"/>
    </row>
    <row r="289" ht="138.0" customHeight="1">
      <c r="Y289" s="181"/>
    </row>
    <row r="290" ht="138.0" customHeight="1">
      <c r="Y290" s="181"/>
    </row>
    <row r="291" ht="138.0" customHeight="1">
      <c r="Y291" s="181"/>
    </row>
    <row r="292" ht="138.0" customHeight="1">
      <c r="Y292" s="181"/>
    </row>
    <row r="293" ht="138.0" customHeight="1">
      <c r="Y293" s="181"/>
    </row>
    <row r="294" ht="138.0" customHeight="1">
      <c r="Y294" s="181"/>
    </row>
    <row r="295" ht="138.0" customHeight="1">
      <c r="Y295" s="181"/>
    </row>
    <row r="296" ht="138.0" customHeight="1">
      <c r="Y296" s="181"/>
    </row>
    <row r="297" ht="138.0" customHeight="1">
      <c r="Y297" s="181"/>
    </row>
    <row r="298" ht="138.0" customHeight="1">
      <c r="Y298" s="181"/>
    </row>
    <row r="299" ht="138.0" customHeight="1">
      <c r="Y299" s="181"/>
    </row>
    <row r="300" ht="138.0" customHeight="1">
      <c r="Y300" s="181"/>
    </row>
    <row r="301" ht="138.0" customHeight="1">
      <c r="Y301" s="181"/>
    </row>
    <row r="302" ht="138.0" customHeight="1">
      <c r="Y302" s="181"/>
    </row>
    <row r="303" ht="138.0" customHeight="1">
      <c r="Y303" s="181"/>
    </row>
    <row r="304" ht="138.0" customHeight="1">
      <c r="Y304" s="181"/>
    </row>
    <row r="305" ht="138.0" customHeight="1">
      <c r="Y305" s="181"/>
    </row>
    <row r="306" ht="138.0" customHeight="1">
      <c r="Y306" s="181"/>
    </row>
    <row r="307" ht="138.0" customHeight="1">
      <c r="Y307" s="181"/>
    </row>
    <row r="308" ht="138.0" customHeight="1">
      <c r="Y308" s="181"/>
    </row>
    <row r="309" ht="138.0" customHeight="1">
      <c r="Y309" s="181"/>
    </row>
    <row r="310" ht="138.0" customHeight="1">
      <c r="Y310" s="181"/>
    </row>
    <row r="311" ht="138.0" customHeight="1">
      <c r="Y311" s="181"/>
    </row>
    <row r="312" ht="138.0" customHeight="1">
      <c r="Y312" s="181"/>
    </row>
    <row r="313" ht="138.0" customHeight="1">
      <c r="Y313" s="181"/>
    </row>
    <row r="314" ht="138.0" customHeight="1">
      <c r="Y314" s="181"/>
    </row>
    <row r="315" ht="138.0" customHeight="1">
      <c r="Y315" s="181"/>
    </row>
    <row r="316" ht="138.0" customHeight="1">
      <c r="Y316" s="181"/>
    </row>
    <row r="317" ht="138.0" customHeight="1">
      <c r="Y317" s="181"/>
    </row>
    <row r="318" ht="138.0" customHeight="1">
      <c r="Y318" s="181"/>
    </row>
    <row r="319" ht="138.0" customHeight="1">
      <c r="Y319" s="181"/>
    </row>
    <row r="320" ht="138.0" customHeight="1">
      <c r="Y320" s="181"/>
    </row>
    <row r="321" ht="138.0" customHeight="1">
      <c r="Y321" s="181"/>
    </row>
    <row r="322" ht="138.0" customHeight="1">
      <c r="Y322" s="181"/>
    </row>
    <row r="323" ht="138.0" customHeight="1">
      <c r="Y323" s="181"/>
    </row>
    <row r="324" ht="138.0" customHeight="1">
      <c r="Y324" s="181"/>
    </row>
    <row r="325" ht="138.0" customHeight="1">
      <c r="Y325" s="181"/>
    </row>
    <row r="326" ht="138.0" customHeight="1">
      <c r="Y326" s="181"/>
    </row>
    <row r="327" ht="138.0" customHeight="1">
      <c r="Y327" s="181"/>
    </row>
    <row r="328" ht="138.0" customHeight="1">
      <c r="Y328" s="181"/>
    </row>
    <row r="329" ht="138.0" customHeight="1">
      <c r="Y329" s="181"/>
    </row>
    <row r="330" ht="138.0" customHeight="1">
      <c r="Y330" s="181"/>
    </row>
    <row r="331" ht="138.0" customHeight="1">
      <c r="Y331" s="181"/>
    </row>
    <row r="332" ht="138.0" customHeight="1">
      <c r="Y332" s="181"/>
    </row>
    <row r="333" ht="138.0" customHeight="1">
      <c r="Y333" s="181"/>
    </row>
    <row r="334" ht="138.0" customHeight="1">
      <c r="Y334" s="181"/>
    </row>
    <row r="335" ht="138.0" customHeight="1">
      <c r="Y335" s="181"/>
    </row>
    <row r="336" ht="138.0" customHeight="1">
      <c r="Y336" s="181"/>
    </row>
    <row r="337" ht="138.0" customHeight="1">
      <c r="Y337" s="181"/>
    </row>
    <row r="338" ht="138.0" customHeight="1">
      <c r="Y338" s="181"/>
    </row>
    <row r="339" ht="138.0" customHeight="1">
      <c r="Y339" s="181"/>
    </row>
    <row r="340" ht="138.0" customHeight="1">
      <c r="Y340" s="181"/>
    </row>
    <row r="341" ht="138.0" customHeight="1">
      <c r="Y341" s="181"/>
    </row>
    <row r="342" ht="138.0" customHeight="1">
      <c r="Y342" s="181"/>
    </row>
    <row r="343" ht="138.0" customHeight="1">
      <c r="Y343" s="181"/>
    </row>
    <row r="344" ht="138.0" customHeight="1">
      <c r="Y344" s="181"/>
    </row>
    <row r="345" ht="138.0" customHeight="1">
      <c r="Y345" s="181"/>
    </row>
    <row r="346" ht="138.0" customHeight="1">
      <c r="Y346" s="181"/>
    </row>
    <row r="347" ht="138.0" customHeight="1">
      <c r="Y347" s="181"/>
    </row>
    <row r="348" ht="138.0" customHeight="1">
      <c r="Y348" s="181"/>
    </row>
    <row r="349" ht="138.0" customHeight="1">
      <c r="Y349" s="181"/>
    </row>
    <row r="350" ht="138.0" customHeight="1">
      <c r="Y350" s="181"/>
    </row>
    <row r="351" ht="138.0" customHeight="1">
      <c r="Y351" s="181"/>
    </row>
    <row r="352" ht="138.0" customHeight="1">
      <c r="Y352" s="181"/>
    </row>
    <row r="353" ht="138.0" customHeight="1">
      <c r="Y353" s="181"/>
    </row>
    <row r="354" ht="138.0" customHeight="1">
      <c r="Y354" s="181"/>
    </row>
    <row r="355" ht="138.0" customHeight="1">
      <c r="Y355" s="181"/>
    </row>
    <row r="356" ht="138.0" customHeight="1">
      <c r="Y356" s="181"/>
    </row>
    <row r="357" ht="138.0" customHeight="1">
      <c r="Y357" s="181"/>
    </row>
    <row r="358" ht="138.0" customHeight="1">
      <c r="Y358" s="181"/>
    </row>
    <row r="359" ht="138.0" customHeight="1">
      <c r="Y359" s="181"/>
    </row>
    <row r="360" ht="138.0" customHeight="1">
      <c r="Y360" s="181"/>
    </row>
    <row r="361" ht="138.0" customHeight="1">
      <c r="Y361" s="181"/>
    </row>
    <row r="362" ht="138.0" customHeight="1">
      <c r="Y362" s="181"/>
    </row>
    <row r="363" ht="138.0" customHeight="1">
      <c r="Y363" s="181"/>
    </row>
    <row r="364" ht="138.0" customHeight="1">
      <c r="Y364" s="181"/>
    </row>
    <row r="365" ht="138.0" customHeight="1">
      <c r="Y365" s="181"/>
    </row>
    <row r="366" ht="138.0" customHeight="1">
      <c r="Y366" s="181"/>
    </row>
    <row r="367" ht="138.0" customHeight="1">
      <c r="Y367" s="181"/>
    </row>
    <row r="368" ht="138.0" customHeight="1">
      <c r="Y368" s="181"/>
    </row>
    <row r="369" ht="138.0" customHeight="1">
      <c r="Y369" s="181"/>
    </row>
    <row r="370" ht="138.0" customHeight="1">
      <c r="Y370" s="181"/>
    </row>
    <row r="371" ht="138.0" customHeight="1">
      <c r="Y371" s="181"/>
    </row>
    <row r="372" ht="138.0" customHeight="1">
      <c r="Y372" s="181"/>
    </row>
    <row r="373" ht="138.0" customHeight="1">
      <c r="Y373" s="181"/>
    </row>
    <row r="374" ht="138.0" customHeight="1">
      <c r="Y374" s="181"/>
    </row>
    <row r="375" ht="138.0" customHeight="1">
      <c r="Y375" s="181"/>
    </row>
    <row r="376" ht="138.0" customHeight="1">
      <c r="Y376" s="181"/>
    </row>
    <row r="377" ht="138.0" customHeight="1">
      <c r="Y377" s="181"/>
    </row>
    <row r="378" ht="138.0" customHeight="1">
      <c r="Y378" s="181"/>
    </row>
    <row r="379" ht="138.0" customHeight="1">
      <c r="Y379" s="181"/>
    </row>
    <row r="380" ht="138.0" customHeight="1">
      <c r="Y380" s="181"/>
    </row>
    <row r="381" ht="138.0" customHeight="1">
      <c r="Y381" s="181"/>
    </row>
    <row r="382" ht="138.0" customHeight="1">
      <c r="Y382" s="181"/>
    </row>
    <row r="383" ht="138.0" customHeight="1">
      <c r="Y383" s="181"/>
    </row>
    <row r="384" ht="138.0" customHeight="1">
      <c r="Y384" s="181"/>
    </row>
    <row r="385" ht="138.0" customHeight="1">
      <c r="Y385" s="181"/>
    </row>
    <row r="386" ht="138.0" customHeight="1">
      <c r="Y386" s="181"/>
    </row>
    <row r="387" ht="138.0" customHeight="1">
      <c r="Y387" s="181"/>
    </row>
    <row r="388" ht="138.0" customHeight="1">
      <c r="Y388" s="181"/>
    </row>
    <row r="389" ht="138.0" customHeight="1">
      <c r="Y389" s="181"/>
    </row>
    <row r="390" ht="138.0" customHeight="1">
      <c r="Y390" s="181"/>
    </row>
    <row r="391" ht="138.0" customHeight="1">
      <c r="Y391" s="181"/>
    </row>
    <row r="392" ht="138.0" customHeight="1">
      <c r="Y392" s="181"/>
    </row>
    <row r="393" ht="138.0" customHeight="1">
      <c r="Y393" s="181"/>
    </row>
    <row r="394" ht="138.0" customHeight="1">
      <c r="Y394" s="181"/>
    </row>
    <row r="395" ht="138.0" customHeight="1">
      <c r="Y395" s="181"/>
    </row>
    <row r="396" ht="138.0" customHeight="1">
      <c r="Y396" s="181"/>
    </row>
    <row r="397" ht="138.0" customHeight="1">
      <c r="Y397" s="181"/>
    </row>
    <row r="398" ht="138.0" customHeight="1">
      <c r="Y398" s="181"/>
    </row>
    <row r="399" ht="138.0" customHeight="1">
      <c r="Y399" s="181"/>
    </row>
    <row r="400" ht="138.0" customHeight="1">
      <c r="Y400" s="181"/>
    </row>
    <row r="401" ht="138.0" customHeight="1">
      <c r="Y401" s="181"/>
    </row>
    <row r="402" ht="138.0" customHeight="1">
      <c r="Y402" s="181"/>
    </row>
    <row r="403" ht="138.0" customHeight="1">
      <c r="Y403" s="181"/>
    </row>
    <row r="404" ht="138.0" customHeight="1">
      <c r="Y404" s="181"/>
    </row>
    <row r="405" ht="138.0" customHeight="1">
      <c r="Y405" s="181"/>
    </row>
    <row r="406" ht="138.0" customHeight="1">
      <c r="Y406" s="181"/>
    </row>
    <row r="407" ht="138.0" customHeight="1">
      <c r="Y407" s="181"/>
    </row>
    <row r="408" ht="138.0" customHeight="1">
      <c r="Y408" s="181"/>
    </row>
    <row r="409" ht="138.0" customHeight="1">
      <c r="Y409" s="181"/>
    </row>
    <row r="410" ht="138.0" customHeight="1">
      <c r="Y410" s="181"/>
    </row>
    <row r="411" ht="138.0" customHeight="1">
      <c r="Y411" s="181"/>
    </row>
    <row r="412" ht="138.0" customHeight="1">
      <c r="Y412" s="181"/>
    </row>
    <row r="413" ht="138.0" customHeight="1">
      <c r="Y413" s="181"/>
    </row>
    <row r="414" ht="138.0" customHeight="1">
      <c r="Y414" s="181"/>
    </row>
    <row r="415" ht="138.0" customHeight="1">
      <c r="Y415" s="181"/>
    </row>
    <row r="416" ht="138.0" customHeight="1">
      <c r="Y416" s="181"/>
    </row>
    <row r="417" ht="138.0" customHeight="1">
      <c r="Y417" s="181"/>
    </row>
    <row r="418" ht="138.0" customHeight="1">
      <c r="Y418" s="181"/>
    </row>
    <row r="419" ht="138.0" customHeight="1">
      <c r="Y419" s="181"/>
    </row>
    <row r="420" ht="138.0" customHeight="1">
      <c r="Y420" s="181"/>
    </row>
    <row r="421" ht="138.0" customHeight="1">
      <c r="Y421" s="181"/>
    </row>
    <row r="422" ht="138.0" customHeight="1">
      <c r="Y422" s="181"/>
    </row>
    <row r="423" ht="138.0" customHeight="1">
      <c r="Y423" s="181"/>
    </row>
    <row r="424" ht="138.0" customHeight="1">
      <c r="Y424" s="181"/>
    </row>
    <row r="425" ht="138.0" customHeight="1">
      <c r="Y425" s="181"/>
    </row>
    <row r="426" ht="138.0" customHeight="1">
      <c r="Y426" s="181"/>
    </row>
    <row r="427" ht="138.0" customHeight="1">
      <c r="Y427" s="181"/>
    </row>
    <row r="428" ht="138.0" customHeight="1">
      <c r="Y428" s="181"/>
    </row>
    <row r="429" ht="138.0" customHeight="1">
      <c r="Y429" s="181"/>
    </row>
    <row r="430" ht="138.0" customHeight="1">
      <c r="Y430" s="181"/>
    </row>
    <row r="431" ht="138.0" customHeight="1">
      <c r="Y431" s="181"/>
    </row>
    <row r="432" ht="138.0" customHeight="1">
      <c r="Y432" s="181"/>
    </row>
    <row r="433" ht="138.0" customHeight="1">
      <c r="Y433" s="181"/>
    </row>
    <row r="434" ht="138.0" customHeight="1">
      <c r="Y434" s="181"/>
    </row>
    <row r="435" ht="138.0" customHeight="1">
      <c r="Y435" s="181"/>
    </row>
    <row r="436" ht="138.0" customHeight="1">
      <c r="Y436" s="181"/>
    </row>
    <row r="437" ht="138.0" customHeight="1">
      <c r="Y437" s="181"/>
    </row>
    <row r="438" ht="138.0" customHeight="1">
      <c r="Y438" s="181"/>
    </row>
    <row r="439" ht="138.0" customHeight="1">
      <c r="Y439" s="181"/>
    </row>
    <row r="440" ht="138.0" customHeight="1">
      <c r="Y440" s="181"/>
    </row>
    <row r="441" ht="138.0" customHeight="1">
      <c r="Y441" s="181"/>
    </row>
    <row r="442" ht="138.0" customHeight="1">
      <c r="Y442" s="181"/>
    </row>
    <row r="443" ht="138.0" customHeight="1">
      <c r="Y443" s="181"/>
    </row>
    <row r="444" ht="138.0" customHeight="1">
      <c r="Y444" s="181"/>
    </row>
    <row r="445" ht="138.0" customHeight="1">
      <c r="Y445" s="181"/>
    </row>
    <row r="446" ht="138.0" customHeight="1">
      <c r="Y446" s="181"/>
    </row>
    <row r="447" ht="138.0" customHeight="1">
      <c r="Y447" s="181"/>
    </row>
    <row r="448" ht="138.0" customHeight="1">
      <c r="Y448" s="181"/>
    </row>
    <row r="449" ht="138.0" customHeight="1">
      <c r="Y449" s="181"/>
    </row>
    <row r="450" ht="138.0" customHeight="1">
      <c r="Y450" s="181"/>
    </row>
    <row r="451" ht="138.0" customHeight="1">
      <c r="Y451" s="181"/>
    </row>
    <row r="452" ht="138.0" customHeight="1">
      <c r="Y452" s="181"/>
    </row>
    <row r="453" ht="138.0" customHeight="1">
      <c r="Y453" s="181"/>
    </row>
    <row r="454" ht="138.0" customHeight="1">
      <c r="Y454" s="181"/>
    </row>
    <row r="455" ht="138.0" customHeight="1">
      <c r="Y455" s="181"/>
    </row>
    <row r="456" ht="138.0" customHeight="1">
      <c r="Y456" s="181"/>
    </row>
    <row r="457" ht="138.0" customHeight="1">
      <c r="Y457" s="181"/>
    </row>
    <row r="458" ht="138.0" customHeight="1">
      <c r="Y458" s="181"/>
    </row>
    <row r="459" ht="138.0" customHeight="1">
      <c r="Y459" s="181"/>
    </row>
    <row r="460" ht="138.0" customHeight="1">
      <c r="Y460" s="181"/>
    </row>
    <row r="461" ht="138.0" customHeight="1">
      <c r="Y461" s="181"/>
    </row>
    <row r="462" ht="138.0" customHeight="1">
      <c r="Y462" s="181"/>
    </row>
    <row r="463" ht="138.0" customHeight="1">
      <c r="Y463" s="181"/>
    </row>
    <row r="464" ht="138.0" customHeight="1">
      <c r="Y464" s="181"/>
    </row>
    <row r="465" ht="138.0" customHeight="1">
      <c r="Y465" s="181"/>
    </row>
    <row r="466" ht="138.0" customHeight="1">
      <c r="Y466" s="181"/>
    </row>
    <row r="467" ht="138.0" customHeight="1">
      <c r="Y467" s="181"/>
    </row>
    <row r="468" ht="138.0" customHeight="1">
      <c r="Y468" s="181"/>
    </row>
    <row r="469" ht="138.0" customHeight="1">
      <c r="Y469" s="181"/>
    </row>
    <row r="470" ht="138.0" customHeight="1">
      <c r="Y470" s="181"/>
    </row>
    <row r="471" ht="138.0" customHeight="1">
      <c r="Y471" s="181"/>
    </row>
    <row r="472" ht="138.0" customHeight="1">
      <c r="Y472" s="181"/>
    </row>
    <row r="473" ht="138.0" customHeight="1">
      <c r="Y473" s="181"/>
    </row>
    <row r="474" ht="138.0" customHeight="1">
      <c r="Y474" s="181"/>
    </row>
    <row r="475" ht="138.0" customHeight="1">
      <c r="Y475" s="181"/>
    </row>
    <row r="476" ht="138.0" customHeight="1">
      <c r="Y476" s="181"/>
    </row>
    <row r="477" ht="138.0" customHeight="1">
      <c r="Y477" s="181"/>
    </row>
    <row r="478" ht="138.0" customHeight="1">
      <c r="Y478" s="181"/>
    </row>
    <row r="479" ht="138.0" customHeight="1">
      <c r="Y479" s="181"/>
    </row>
    <row r="480" ht="138.0" customHeight="1">
      <c r="Y480" s="181"/>
    </row>
    <row r="481" ht="138.0" customHeight="1">
      <c r="Y481" s="181"/>
    </row>
    <row r="482" ht="138.0" customHeight="1">
      <c r="Y482" s="181"/>
    </row>
    <row r="483" ht="138.0" customHeight="1">
      <c r="Y483" s="181"/>
    </row>
    <row r="484" ht="138.0" customHeight="1">
      <c r="Y484" s="181"/>
    </row>
    <row r="485" ht="138.0" customHeight="1">
      <c r="Y485" s="181"/>
    </row>
    <row r="486" ht="138.0" customHeight="1">
      <c r="Y486" s="181"/>
    </row>
    <row r="487" ht="138.0" customHeight="1">
      <c r="Y487" s="181"/>
    </row>
    <row r="488" ht="138.0" customHeight="1">
      <c r="Y488" s="181"/>
    </row>
    <row r="489" ht="138.0" customHeight="1">
      <c r="Y489" s="181"/>
    </row>
    <row r="490" ht="138.0" customHeight="1">
      <c r="Y490" s="181"/>
    </row>
    <row r="491" ht="138.0" customHeight="1">
      <c r="Y491" s="181"/>
    </row>
    <row r="492" ht="138.0" customHeight="1">
      <c r="Y492" s="181"/>
    </row>
    <row r="493" ht="138.0" customHeight="1">
      <c r="Y493" s="181"/>
    </row>
    <row r="494" ht="138.0" customHeight="1">
      <c r="Y494" s="181"/>
    </row>
    <row r="495" ht="138.0" customHeight="1">
      <c r="Y495" s="181"/>
    </row>
    <row r="496" ht="138.0" customHeight="1">
      <c r="Y496" s="181"/>
    </row>
    <row r="497" ht="138.0" customHeight="1">
      <c r="Y497" s="181"/>
    </row>
    <row r="498" ht="138.0" customHeight="1">
      <c r="Y498" s="181"/>
    </row>
    <row r="499" ht="138.0" customHeight="1">
      <c r="Y499" s="181"/>
    </row>
    <row r="500" ht="138.0" customHeight="1">
      <c r="Y500" s="181"/>
    </row>
    <row r="501" ht="138.0" customHeight="1">
      <c r="Y501" s="181"/>
    </row>
    <row r="502" ht="138.0" customHeight="1">
      <c r="Y502" s="181"/>
    </row>
    <row r="503" ht="138.0" customHeight="1">
      <c r="Y503" s="181"/>
    </row>
    <row r="504" ht="138.0" customHeight="1">
      <c r="Y504" s="181"/>
    </row>
    <row r="505" ht="138.0" customHeight="1">
      <c r="Y505" s="181"/>
    </row>
    <row r="506" ht="138.0" customHeight="1">
      <c r="Y506" s="181"/>
    </row>
    <row r="507" ht="138.0" customHeight="1">
      <c r="Y507" s="181"/>
    </row>
    <row r="508" ht="138.0" customHeight="1">
      <c r="Y508" s="181"/>
    </row>
    <row r="509" ht="138.0" customHeight="1">
      <c r="Y509" s="181"/>
    </row>
    <row r="510" ht="138.0" customHeight="1">
      <c r="Y510" s="181"/>
    </row>
    <row r="511" ht="138.0" customHeight="1">
      <c r="Y511" s="181"/>
    </row>
    <row r="512" ht="138.0" customHeight="1">
      <c r="Y512" s="181"/>
    </row>
    <row r="513" ht="138.0" customHeight="1">
      <c r="Y513" s="181"/>
    </row>
    <row r="514" ht="138.0" customHeight="1">
      <c r="Y514" s="181"/>
    </row>
    <row r="515" ht="138.0" customHeight="1">
      <c r="Y515" s="181"/>
    </row>
    <row r="516" ht="138.0" customHeight="1">
      <c r="Y516" s="181"/>
    </row>
    <row r="517" ht="138.0" customHeight="1">
      <c r="Y517" s="181"/>
    </row>
    <row r="518" ht="138.0" customHeight="1">
      <c r="Y518" s="181"/>
    </row>
    <row r="519" ht="138.0" customHeight="1">
      <c r="Y519" s="181"/>
    </row>
    <row r="520" ht="138.0" customHeight="1">
      <c r="Y520" s="181"/>
    </row>
    <row r="521" ht="138.0" customHeight="1">
      <c r="Y521" s="181"/>
    </row>
    <row r="522" ht="138.0" customHeight="1">
      <c r="Y522" s="181"/>
    </row>
    <row r="523" ht="138.0" customHeight="1">
      <c r="Y523" s="181"/>
    </row>
    <row r="524" ht="138.0" customHeight="1">
      <c r="Y524" s="181"/>
    </row>
    <row r="525" ht="138.0" customHeight="1">
      <c r="Y525" s="181"/>
    </row>
    <row r="526" ht="138.0" customHeight="1">
      <c r="Y526" s="181"/>
    </row>
    <row r="527" ht="138.0" customHeight="1">
      <c r="Y527" s="181"/>
    </row>
    <row r="528" ht="138.0" customHeight="1">
      <c r="Y528" s="181"/>
    </row>
    <row r="529" ht="138.0" customHeight="1">
      <c r="Y529" s="181"/>
    </row>
    <row r="530" ht="138.0" customHeight="1">
      <c r="Y530" s="181"/>
    </row>
    <row r="531" ht="138.0" customHeight="1">
      <c r="Y531" s="181"/>
    </row>
    <row r="532" ht="138.0" customHeight="1">
      <c r="Y532" s="181"/>
    </row>
    <row r="533" ht="138.0" customHeight="1">
      <c r="Y533" s="181"/>
    </row>
    <row r="534" ht="138.0" customHeight="1">
      <c r="Y534" s="181"/>
    </row>
    <row r="535" ht="138.0" customHeight="1">
      <c r="Y535" s="181"/>
    </row>
    <row r="536" ht="138.0" customHeight="1">
      <c r="Y536" s="181"/>
    </row>
    <row r="537" ht="138.0" customHeight="1">
      <c r="Y537" s="181"/>
    </row>
    <row r="538" ht="138.0" customHeight="1">
      <c r="Y538" s="181"/>
    </row>
    <row r="539" ht="138.0" customHeight="1">
      <c r="Y539" s="181"/>
    </row>
    <row r="540" ht="138.0" customHeight="1">
      <c r="Y540" s="181"/>
    </row>
    <row r="541" ht="138.0" customHeight="1">
      <c r="Y541" s="181"/>
    </row>
    <row r="542" ht="138.0" customHeight="1">
      <c r="Y542" s="181"/>
    </row>
    <row r="543" ht="138.0" customHeight="1">
      <c r="Y543" s="181"/>
    </row>
    <row r="544" ht="138.0" customHeight="1">
      <c r="Y544" s="181"/>
    </row>
    <row r="545" ht="138.0" customHeight="1">
      <c r="Y545" s="181"/>
    </row>
    <row r="546" ht="138.0" customHeight="1">
      <c r="Y546" s="181"/>
    </row>
    <row r="547" ht="138.0" customHeight="1">
      <c r="Y547" s="181"/>
    </row>
    <row r="548" ht="138.0" customHeight="1">
      <c r="Y548" s="181"/>
    </row>
    <row r="549" ht="138.0" customHeight="1">
      <c r="Y549" s="181"/>
    </row>
    <row r="550" ht="138.0" customHeight="1">
      <c r="Y550" s="181"/>
    </row>
    <row r="551" ht="138.0" customHeight="1">
      <c r="Y551" s="181"/>
    </row>
    <row r="552" ht="138.0" customHeight="1">
      <c r="Y552" s="181"/>
    </row>
    <row r="553" ht="138.0" customHeight="1">
      <c r="Y553" s="181"/>
    </row>
    <row r="554" ht="138.0" customHeight="1">
      <c r="Y554" s="181"/>
    </row>
    <row r="555" ht="138.0" customHeight="1">
      <c r="Y555" s="181"/>
    </row>
    <row r="556" ht="138.0" customHeight="1">
      <c r="Y556" s="181"/>
    </row>
    <row r="557" ht="138.0" customHeight="1">
      <c r="Y557" s="181"/>
    </row>
    <row r="558" ht="138.0" customHeight="1">
      <c r="Y558" s="181"/>
    </row>
    <row r="559" ht="138.0" customHeight="1">
      <c r="Y559" s="181"/>
    </row>
    <row r="560" ht="138.0" customHeight="1">
      <c r="Y560" s="181"/>
    </row>
    <row r="561" ht="138.0" customHeight="1">
      <c r="Y561" s="181"/>
    </row>
    <row r="562" ht="138.0" customHeight="1">
      <c r="Y562" s="181"/>
    </row>
    <row r="563" ht="138.0" customHeight="1">
      <c r="Y563" s="181"/>
    </row>
    <row r="564" ht="138.0" customHeight="1">
      <c r="Y564" s="181"/>
    </row>
    <row r="565" ht="138.0" customHeight="1">
      <c r="Y565" s="181"/>
    </row>
    <row r="566" ht="138.0" customHeight="1">
      <c r="Y566" s="181"/>
    </row>
    <row r="567" ht="138.0" customHeight="1">
      <c r="Y567" s="181"/>
    </row>
    <row r="568" ht="138.0" customHeight="1">
      <c r="Y568" s="181"/>
    </row>
    <row r="569" ht="138.0" customHeight="1">
      <c r="Y569" s="181"/>
    </row>
    <row r="570" ht="138.0" customHeight="1">
      <c r="Y570" s="181"/>
    </row>
    <row r="571" ht="138.0" customHeight="1">
      <c r="Y571" s="181"/>
    </row>
    <row r="572" ht="138.0" customHeight="1">
      <c r="Y572" s="181"/>
    </row>
    <row r="573" ht="138.0" customHeight="1">
      <c r="Y573" s="181"/>
    </row>
    <row r="574" ht="138.0" customHeight="1">
      <c r="Y574" s="181"/>
    </row>
    <row r="575" ht="138.0" customHeight="1">
      <c r="Y575" s="181"/>
    </row>
    <row r="576" ht="138.0" customHeight="1">
      <c r="Y576" s="181"/>
    </row>
    <row r="577" ht="138.0" customHeight="1">
      <c r="Y577" s="181"/>
    </row>
    <row r="578" ht="138.0" customHeight="1">
      <c r="Y578" s="181"/>
    </row>
    <row r="579" ht="138.0" customHeight="1">
      <c r="Y579" s="181"/>
    </row>
    <row r="580" ht="138.0" customHeight="1">
      <c r="Y580" s="181"/>
    </row>
    <row r="581" ht="138.0" customHeight="1">
      <c r="Y581" s="181"/>
    </row>
    <row r="582" ht="138.0" customHeight="1">
      <c r="Y582" s="181"/>
    </row>
    <row r="583" ht="138.0" customHeight="1">
      <c r="Y583" s="181"/>
    </row>
    <row r="584" ht="138.0" customHeight="1">
      <c r="Y584" s="181"/>
    </row>
    <row r="585" ht="138.0" customHeight="1">
      <c r="Y585" s="181"/>
    </row>
    <row r="586" ht="138.0" customHeight="1">
      <c r="Y586" s="181"/>
    </row>
    <row r="587" ht="138.0" customHeight="1">
      <c r="Y587" s="181"/>
    </row>
    <row r="588" ht="138.0" customHeight="1">
      <c r="Y588" s="181"/>
    </row>
    <row r="589" ht="138.0" customHeight="1">
      <c r="Y589" s="181"/>
    </row>
    <row r="590" ht="138.0" customHeight="1">
      <c r="Y590" s="181"/>
    </row>
    <row r="591" ht="138.0" customHeight="1">
      <c r="Y591" s="181"/>
    </row>
    <row r="592" ht="138.0" customHeight="1">
      <c r="Y592" s="181"/>
    </row>
    <row r="593" ht="138.0" customHeight="1">
      <c r="Y593" s="181"/>
    </row>
    <row r="594" ht="138.0" customHeight="1">
      <c r="Y594" s="181"/>
    </row>
    <row r="595" ht="138.0" customHeight="1">
      <c r="Y595" s="181"/>
    </row>
    <row r="596" ht="138.0" customHeight="1">
      <c r="Y596" s="181"/>
    </row>
    <row r="597" ht="138.0" customHeight="1">
      <c r="Y597" s="181"/>
    </row>
    <row r="598" ht="138.0" customHeight="1">
      <c r="Y598" s="181"/>
    </row>
    <row r="599" ht="138.0" customHeight="1">
      <c r="Y599" s="181"/>
    </row>
    <row r="600" ht="138.0" customHeight="1">
      <c r="Y600" s="181"/>
    </row>
    <row r="601" ht="138.0" customHeight="1">
      <c r="Y601" s="181"/>
    </row>
    <row r="602" ht="138.0" customHeight="1">
      <c r="Y602" s="181"/>
    </row>
    <row r="603" ht="138.0" customHeight="1">
      <c r="Y603" s="181"/>
    </row>
    <row r="604" ht="138.0" customHeight="1">
      <c r="Y604" s="181"/>
    </row>
    <row r="605" ht="138.0" customHeight="1">
      <c r="Y605" s="181"/>
    </row>
    <row r="606" ht="138.0" customHeight="1">
      <c r="Y606" s="181"/>
    </row>
    <row r="607" ht="138.0" customHeight="1">
      <c r="Y607" s="181"/>
    </row>
    <row r="608" ht="138.0" customHeight="1">
      <c r="Y608" s="181"/>
    </row>
    <row r="609" ht="138.0" customHeight="1">
      <c r="Y609" s="181"/>
    </row>
    <row r="610" ht="138.0" customHeight="1">
      <c r="Y610" s="181"/>
    </row>
    <row r="611" ht="138.0" customHeight="1">
      <c r="Y611" s="181"/>
    </row>
    <row r="612" ht="138.0" customHeight="1">
      <c r="Y612" s="181"/>
    </row>
    <row r="613" ht="138.0" customHeight="1">
      <c r="Y613" s="181"/>
    </row>
    <row r="614" ht="138.0" customHeight="1">
      <c r="Y614" s="181"/>
    </row>
    <row r="615" ht="138.0" customHeight="1">
      <c r="Y615" s="181"/>
    </row>
    <row r="616" ht="138.0" customHeight="1">
      <c r="Y616" s="181"/>
    </row>
    <row r="617" ht="138.0" customHeight="1">
      <c r="Y617" s="181"/>
    </row>
    <row r="618" ht="138.0" customHeight="1">
      <c r="Y618" s="181"/>
    </row>
    <row r="619" ht="138.0" customHeight="1">
      <c r="Y619" s="181"/>
    </row>
    <row r="620" ht="138.0" customHeight="1">
      <c r="Y620" s="181"/>
    </row>
    <row r="621" ht="138.0" customHeight="1">
      <c r="Y621" s="181"/>
    </row>
    <row r="622" ht="138.0" customHeight="1">
      <c r="Y622" s="181"/>
    </row>
    <row r="623" ht="138.0" customHeight="1">
      <c r="Y623" s="181"/>
    </row>
    <row r="624" ht="138.0" customHeight="1">
      <c r="Y624" s="181"/>
    </row>
    <row r="625" ht="138.0" customHeight="1">
      <c r="Y625" s="181"/>
    </row>
    <row r="626" ht="138.0" customHeight="1">
      <c r="Y626" s="181"/>
    </row>
    <row r="627" ht="138.0" customHeight="1">
      <c r="Y627" s="181"/>
    </row>
    <row r="628" ht="138.0" customHeight="1">
      <c r="Y628" s="181"/>
    </row>
    <row r="629" ht="138.0" customHeight="1">
      <c r="Y629" s="181"/>
    </row>
    <row r="630" ht="138.0" customHeight="1">
      <c r="Y630" s="181"/>
    </row>
    <row r="631" ht="138.0" customHeight="1">
      <c r="Y631" s="181"/>
    </row>
    <row r="632" ht="138.0" customHeight="1">
      <c r="Y632" s="181"/>
    </row>
    <row r="633" ht="138.0" customHeight="1">
      <c r="Y633" s="181"/>
    </row>
    <row r="634" ht="138.0" customHeight="1">
      <c r="Y634" s="181"/>
    </row>
    <row r="635" ht="138.0" customHeight="1">
      <c r="Y635" s="181"/>
    </row>
    <row r="636" ht="138.0" customHeight="1">
      <c r="Y636" s="181"/>
    </row>
    <row r="637" ht="138.0" customHeight="1">
      <c r="Y637" s="181"/>
    </row>
    <row r="638" ht="138.0" customHeight="1">
      <c r="Y638" s="181"/>
    </row>
    <row r="639" ht="138.0" customHeight="1">
      <c r="Y639" s="181"/>
    </row>
    <row r="640" ht="138.0" customHeight="1">
      <c r="Y640" s="181"/>
    </row>
    <row r="641" ht="138.0" customHeight="1">
      <c r="Y641" s="181"/>
    </row>
    <row r="642" ht="138.0" customHeight="1">
      <c r="Y642" s="181"/>
    </row>
    <row r="643" ht="138.0" customHeight="1">
      <c r="Y643" s="181"/>
    </row>
    <row r="644" ht="138.0" customHeight="1">
      <c r="Y644" s="181"/>
    </row>
    <row r="645" ht="138.0" customHeight="1">
      <c r="Y645" s="181"/>
    </row>
    <row r="646" ht="138.0" customHeight="1">
      <c r="Y646" s="181"/>
    </row>
    <row r="647" ht="138.0" customHeight="1">
      <c r="Y647" s="181"/>
    </row>
    <row r="648" ht="138.0" customHeight="1">
      <c r="Y648" s="181"/>
    </row>
    <row r="649" ht="138.0" customHeight="1">
      <c r="Y649" s="181"/>
    </row>
    <row r="650" ht="138.0" customHeight="1">
      <c r="Y650" s="181"/>
    </row>
    <row r="651" ht="138.0" customHeight="1">
      <c r="Y651" s="181"/>
    </row>
    <row r="652" ht="138.0" customHeight="1">
      <c r="Y652" s="181"/>
    </row>
    <row r="653" ht="138.0" customHeight="1">
      <c r="Y653" s="181"/>
    </row>
    <row r="654" ht="138.0" customHeight="1">
      <c r="Y654" s="181"/>
    </row>
    <row r="655" ht="138.0" customHeight="1">
      <c r="Y655" s="181"/>
    </row>
    <row r="656" ht="138.0" customHeight="1">
      <c r="Y656" s="181"/>
    </row>
    <row r="657" ht="138.0" customHeight="1">
      <c r="Y657" s="181"/>
    </row>
    <row r="658" ht="138.0" customHeight="1">
      <c r="Y658" s="181"/>
    </row>
    <row r="659" ht="138.0" customHeight="1">
      <c r="Y659" s="181"/>
    </row>
    <row r="660" ht="138.0" customHeight="1">
      <c r="Y660" s="181"/>
    </row>
    <row r="661" ht="138.0" customHeight="1">
      <c r="Y661" s="181"/>
    </row>
    <row r="662" ht="138.0" customHeight="1">
      <c r="Y662" s="181"/>
    </row>
    <row r="663" ht="138.0" customHeight="1">
      <c r="Y663" s="181"/>
    </row>
    <row r="664" ht="138.0" customHeight="1">
      <c r="Y664" s="181"/>
    </row>
    <row r="665" ht="138.0" customHeight="1">
      <c r="Y665" s="181"/>
    </row>
    <row r="666" ht="138.0" customHeight="1">
      <c r="Y666" s="181"/>
    </row>
    <row r="667" ht="138.0" customHeight="1">
      <c r="Y667" s="181"/>
    </row>
    <row r="668" ht="138.0" customHeight="1">
      <c r="Y668" s="181"/>
    </row>
    <row r="669" ht="138.0" customHeight="1">
      <c r="Y669" s="181"/>
    </row>
    <row r="670" ht="138.0" customHeight="1">
      <c r="Y670" s="181"/>
    </row>
    <row r="671" ht="138.0" customHeight="1">
      <c r="Y671" s="181"/>
    </row>
    <row r="672" ht="138.0" customHeight="1">
      <c r="Y672" s="181"/>
    </row>
    <row r="673" ht="138.0" customHeight="1">
      <c r="Y673" s="181"/>
    </row>
    <row r="674" ht="138.0" customHeight="1">
      <c r="Y674" s="181"/>
    </row>
    <row r="675" ht="138.0" customHeight="1">
      <c r="Y675" s="181"/>
    </row>
    <row r="676" ht="138.0" customHeight="1">
      <c r="Y676" s="181"/>
    </row>
    <row r="677" ht="138.0" customHeight="1">
      <c r="Y677" s="181"/>
    </row>
    <row r="678" ht="138.0" customHeight="1">
      <c r="Y678" s="181"/>
    </row>
    <row r="679" ht="138.0" customHeight="1">
      <c r="Y679" s="181"/>
    </row>
    <row r="680" ht="138.0" customHeight="1">
      <c r="Y680" s="181"/>
    </row>
    <row r="681" ht="138.0" customHeight="1">
      <c r="Y681" s="181"/>
    </row>
    <row r="682" ht="138.0" customHeight="1">
      <c r="Y682" s="181"/>
    </row>
    <row r="683" ht="138.0" customHeight="1">
      <c r="Y683" s="181"/>
    </row>
    <row r="684" ht="138.0" customHeight="1">
      <c r="Y684" s="181"/>
    </row>
    <row r="685" ht="138.0" customHeight="1">
      <c r="Y685" s="181"/>
    </row>
    <row r="686" ht="138.0" customHeight="1">
      <c r="Y686" s="181"/>
    </row>
    <row r="687" ht="138.0" customHeight="1">
      <c r="Y687" s="181"/>
    </row>
    <row r="688" ht="138.0" customHeight="1">
      <c r="Y688" s="181"/>
    </row>
    <row r="689" ht="138.0" customHeight="1">
      <c r="Y689" s="181"/>
    </row>
    <row r="690" ht="138.0" customHeight="1">
      <c r="Y690" s="181"/>
    </row>
    <row r="691" ht="138.0" customHeight="1">
      <c r="Y691" s="181"/>
    </row>
    <row r="692" ht="138.0" customHeight="1">
      <c r="Y692" s="181"/>
    </row>
    <row r="693" ht="138.0" customHeight="1">
      <c r="Y693" s="181"/>
    </row>
    <row r="694" ht="138.0" customHeight="1">
      <c r="Y694" s="181"/>
    </row>
    <row r="695" ht="138.0" customHeight="1">
      <c r="Y695" s="181"/>
    </row>
    <row r="696" ht="138.0" customHeight="1">
      <c r="Y696" s="181"/>
    </row>
    <row r="697" ht="138.0" customHeight="1">
      <c r="Y697" s="181"/>
    </row>
    <row r="698" ht="138.0" customHeight="1">
      <c r="Y698" s="181"/>
    </row>
    <row r="699" ht="138.0" customHeight="1">
      <c r="Y699" s="181"/>
    </row>
    <row r="700" ht="138.0" customHeight="1">
      <c r="Y700" s="181"/>
    </row>
    <row r="701" ht="138.0" customHeight="1">
      <c r="Y701" s="181"/>
    </row>
    <row r="702" ht="138.0" customHeight="1">
      <c r="Y702" s="181"/>
    </row>
    <row r="703" ht="138.0" customHeight="1">
      <c r="Y703" s="181"/>
    </row>
    <row r="704" ht="138.0" customHeight="1">
      <c r="Y704" s="181"/>
    </row>
    <row r="705" ht="138.0" customHeight="1">
      <c r="Y705" s="181"/>
    </row>
    <row r="706" ht="138.0" customHeight="1">
      <c r="Y706" s="181"/>
    </row>
    <row r="707" ht="138.0" customHeight="1">
      <c r="Y707" s="181"/>
    </row>
    <row r="708" ht="138.0" customHeight="1">
      <c r="Y708" s="181"/>
    </row>
    <row r="709" ht="138.0" customHeight="1">
      <c r="Y709" s="181"/>
    </row>
    <row r="710" ht="138.0" customHeight="1">
      <c r="Y710" s="181"/>
    </row>
    <row r="711" ht="138.0" customHeight="1">
      <c r="Y711" s="181"/>
    </row>
    <row r="712" ht="138.0" customHeight="1">
      <c r="Y712" s="181"/>
    </row>
    <row r="713" ht="138.0" customHeight="1">
      <c r="Y713" s="181"/>
    </row>
    <row r="714" ht="138.0" customHeight="1">
      <c r="Y714" s="181"/>
    </row>
    <row r="715" ht="138.0" customHeight="1">
      <c r="Y715" s="181"/>
    </row>
    <row r="716" ht="138.0" customHeight="1">
      <c r="Y716" s="181"/>
    </row>
    <row r="717" ht="138.0" customHeight="1">
      <c r="Y717" s="181"/>
    </row>
    <row r="718" ht="138.0" customHeight="1">
      <c r="Y718" s="181"/>
    </row>
    <row r="719" ht="138.0" customHeight="1">
      <c r="Y719" s="181"/>
    </row>
    <row r="720" ht="138.0" customHeight="1">
      <c r="Y720" s="181"/>
    </row>
    <row r="721" ht="138.0" customHeight="1">
      <c r="Y721" s="181"/>
    </row>
    <row r="722" ht="138.0" customHeight="1">
      <c r="Y722" s="181"/>
    </row>
    <row r="723" ht="138.0" customHeight="1">
      <c r="Y723" s="181"/>
    </row>
    <row r="724" ht="138.0" customHeight="1">
      <c r="Y724" s="181"/>
    </row>
    <row r="725" ht="138.0" customHeight="1">
      <c r="Y725" s="181"/>
    </row>
    <row r="726" ht="138.0" customHeight="1">
      <c r="Y726" s="181"/>
    </row>
    <row r="727" ht="138.0" customHeight="1">
      <c r="Y727" s="181"/>
    </row>
    <row r="728" ht="138.0" customHeight="1">
      <c r="Y728" s="181"/>
    </row>
    <row r="729" ht="138.0" customHeight="1">
      <c r="Y729" s="181"/>
    </row>
    <row r="730" ht="138.0" customHeight="1">
      <c r="Y730" s="181"/>
    </row>
    <row r="731" ht="138.0" customHeight="1">
      <c r="Y731" s="181"/>
    </row>
    <row r="732" ht="138.0" customHeight="1">
      <c r="Y732" s="181"/>
    </row>
    <row r="733" ht="138.0" customHeight="1">
      <c r="Y733" s="181"/>
    </row>
    <row r="734" ht="138.0" customHeight="1">
      <c r="Y734" s="181"/>
    </row>
    <row r="735" ht="138.0" customHeight="1">
      <c r="Y735" s="181"/>
    </row>
    <row r="736" ht="138.0" customHeight="1">
      <c r="Y736" s="181"/>
    </row>
    <row r="737" ht="138.0" customHeight="1">
      <c r="Y737" s="181"/>
    </row>
    <row r="738" ht="138.0" customHeight="1">
      <c r="Y738" s="181"/>
    </row>
    <row r="739" ht="138.0" customHeight="1">
      <c r="Y739" s="181"/>
    </row>
    <row r="740" ht="138.0" customHeight="1">
      <c r="Y740" s="181"/>
    </row>
    <row r="741" ht="138.0" customHeight="1">
      <c r="Y741" s="181"/>
    </row>
    <row r="742" ht="138.0" customHeight="1">
      <c r="Y742" s="181"/>
    </row>
    <row r="743" ht="138.0" customHeight="1">
      <c r="Y743" s="181"/>
    </row>
    <row r="744" ht="138.0" customHeight="1">
      <c r="Y744" s="181"/>
    </row>
    <row r="745" ht="138.0" customHeight="1">
      <c r="Y745" s="181"/>
    </row>
    <row r="746" ht="138.0" customHeight="1">
      <c r="Y746" s="181"/>
    </row>
    <row r="747" ht="138.0" customHeight="1">
      <c r="Y747" s="181"/>
    </row>
    <row r="748" ht="138.0" customHeight="1">
      <c r="Y748" s="181"/>
    </row>
    <row r="749" ht="138.0" customHeight="1">
      <c r="Y749" s="181"/>
    </row>
    <row r="750" ht="138.0" customHeight="1">
      <c r="Y750" s="181"/>
    </row>
    <row r="751" ht="138.0" customHeight="1">
      <c r="Y751" s="181"/>
    </row>
    <row r="752" ht="138.0" customHeight="1">
      <c r="Y752" s="181"/>
    </row>
    <row r="753" ht="138.0" customHeight="1">
      <c r="Y753" s="181"/>
    </row>
    <row r="754" ht="138.0" customHeight="1">
      <c r="Y754" s="181"/>
    </row>
    <row r="755" ht="138.0" customHeight="1">
      <c r="Y755" s="181"/>
    </row>
    <row r="756" ht="138.0" customHeight="1">
      <c r="Y756" s="181"/>
    </row>
    <row r="757" ht="138.0" customHeight="1">
      <c r="Y757" s="181"/>
    </row>
    <row r="758" ht="138.0" customHeight="1">
      <c r="Y758" s="181"/>
    </row>
    <row r="759" ht="138.0" customHeight="1">
      <c r="Y759" s="181"/>
    </row>
    <row r="760" ht="138.0" customHeight="1">
      <c r="Y760" s="181"/>
    </row>
    <row r="761" ht="138.0" customHeight="1">
      <c r="Y761" s="181"/>
    </row>
    <row r="762" ht="138.0" customHeight="1">
      <c r="Y762" s="181"/>
    </row>
    <row r="763" ht="138.0" customHeight="1">
      <c r="Y763" s="181"/>
    </row>
    <row r="764" ht="138.0" customHeight="1">
      <c r="Y764" s="181"/>
    </row>
    <row r="765" ht="138.0" customHeight="1">
      <c r="Y765" s="181"/>
    </row>
    <row r="766" ht="138.0" customHeight="1">
      <c r="Y766" s="181"/>
    </row>
    <row r="767" ht="138.0" customHeight="1">
      <c r="Y767" s="181"/>
    </row>
    <row r="768" ht="138.0" customHeight="1">
      <c r="Y768" s="181"/>
    </row>
    <row r="769" ht="138.0" customHeight="1">
      <c r="Y769" s="181"/>
    </row>
    <row r="770" ht="138.0" customHeight="1">
      <c r="Y770" s="181"/>
    </row>
    <row r="771" ht="138.0" customHeight="1">
      <c r="Y771" s="181"/>
    </row>
    <row r="772" ht="138.0" customHeight="1">
      <c r="Y772" s="181"/>
    </row>
    <row r="773" ht="138.0" customHeight="1">
      <c r="Y773" s="181"/>
    </row>
    <row r="774" ht="138.0" customHeight="1">
      <c r="Y774" s="181"/>
    </row>
    <row r="775" ht="138.0" customHeight="1">
      <c r="Y775" s="181"/>
    </row>
    <row r="776" ht="138.0" customHeight="1">
      <c r="Y776" s="181"/>
    </row>
    <row r="777" ht="138.0" customHeight="1">
      <c r="Y777" s="181"/>
    </row>
    <row r="778" ht="138.0" customHeight="1">
      <c r="Y778" s="181"/>
    </row>
    <row r="779" ht="138.0" customHeight="1">
      <c r="Y779" s="181"/>
    </row>
    <row r="780" ht="138.0" customHeight="1">
      <c r="Y780" s="181"/>
    </row>
    <row r="781" ht="138.0" customHeight="1">
      <c r="Y781" s="181"/>
    </row>
    <row r="782" ht="138.0" customHeight="1">
      <c r="Y782" s="181"/>
    </row>
    <row r="783" ht="138.0" customHeight="1">
      <c r="Y783" s="181"/>
    </row>
    <row r="784" ht="138.0" customHeight="1">
      <c r="Y784" s="181"/>
    </row>
    <row r="785" ht="138.0" customHeight="1">
      <c r="Y785" s="181"/>
    </row>
    <row r="786" ht="138.0" customHeight="1">
      <c r="Y786" s="181"/>
    </row>
    <row r="787" ht="138.0" customHeight="1">
      <c r="Y787" s="181"/>
    </row>
    <row r="788" ht="138.0" customHeight="1">
      <c r="Y788" s="181"/>
    </row>
    <row r="789" ht="138.0" customHeight="1">
      <c r="Y789" s="181"/>
    </row>
    <row r="790" ht="138.0" customHeight="1">
      <c r="Y790" s="181"/>
    </row>
    <row r="791" ht="138.0" customHeight="1">
      <c r="Y791" s="181"/>
    </row>
    <row r="792" ht="138.0" customHeight="1">
      <c r="Y792" s="181"/>
    </row>
    <row r="793" ht="138.0" customHeight="1">
      <c r="Y793" s="181"/>
    </row>
    <row r="794" ht="138.0" customHeight="1">
      <c r="Y794" s="181"/>
    </row>
    <row r="795" ht="138.0" customHeight="1">
      <c r="Y795" s="181"/>
    </row>
    <row r="796" ht="138.0" customHeight="1">
      <c r="Y796" s="181"/>
    </row>
    <row r="797" ht="138.0" customHeight="1">
      <c r="Y797" s="181"/>
    </row>
    <row r="798" ht="138.0" customHeight="1">
      <c r="Y798" s="181"/>
    </row>
    <row r="799" ht="138.0" customHeight="1">
      <c r="Y799" s="181"/>
    </row>
    <row r="800" ht="138.0" customHeight="1">
      <c r="Y800" s="181"/>
    </row>
    <row r="801" ht="138.0" customHeight="1">
      <c r="Y801" s="181"/>
    </row>
    <row r="802" ht="138.0" customHeight="1">
      <c r="Y802" s="181"/>
    </row>
    <row r="803" ht="138.0" customHeight="1">
      <c r="Y803" s="181"/>
    </row>
    <row r="804" ht="138.0" customHeight="1">
      <c r="Y804" s="181"/>
    </row>
    <row r="805" ht="138.0" customHeight="1">
      <c r="Y805" s="181"/>
    </row>
    <row r="806" ht="138.0" customHeight="1">
      <c r="Y806" s="181"/>
    </row>
    <row r="807" ht="138.0" customHeight="1">
      <c r="Y807" s="181"/>
    </row>
    <row r="808" ht="138.0" customHeight="1">
      <c r="Y808" s="181"/>
    </row>
    <row r="809" ht="138.0" customHeight="1">
      <c r="Y809" s="181"/>
    </row>
    <row r="810" ht="138.0" customHeight="1">
      <c r="Y810" s="181"/>
    </row>
    <row r="811" ht="138.0" customHeight="1">
      <c r="Y811" s="181"/>
    </row>
    <row r="812" ht="138.0" customHeight="1">
      <c r="Y812" s="181"/>
    </row>
    <row r="813" ht="138.0" customHeight="1">
      <c r="Y813" s="181"/>
    </row>
    <row r="814" ht="138.0" customHeight="1">
      <c r="Y814" s="181"/>
    </row>
    <row r="815" ht="138.0" customHeight="1">
      <c r="Y815" s="181"/>
    </row>
    <row r="816" ht="138.0" customHeight="1">
      <c r="Y816" s="181"/>
    </row>
    <row r="817" ht="138.0" customHeight="1">
      <c r="Y817" s="181"/>
    </row>
    <row r="818" ht="138.0" customHeight="1">
      <c r="Y818" s="181"/>
    </row>
    <row r="819" ht="138.0" customHeight="1">
      <c r="Y819" s="181"/>
    </row>
    <row r="820" ht="138.0" customHeight="1">
      <c r="Y820" s="181"/>
    </row>
    <row r="821" ht="138.0" customHeight="1">
      <c r="Y821" s="181"/>
    </row>
    <row r="822" ht="138.0" customHeight="1">
      <c r="Y822" s="181"/>
    </row>
    <row r="823" ht="138.0" customHeight="1">
      <c r="Y823" s="181"/>
    </row>
    <row r="824" ht="138.0" customHeight="1">
      <c r="Y824" s="181"/>
    </row>
    <row r="825" ht="138.0" customHeight="1">
      <c r="Y825" s="181"/>
    </row>
    <row r="826" ht="138.0" customHeight="1">
      <c r="Y826" s="181"/>
    </row>
    <row r="827" ht="138.0" customHeight="1">
      <c r="Y827" s="181"/>
    </row>
    <row r="828" ht="138.0" customHeight="1">
      <c r="Y828" s="181"/>
    </row>
    <row r="829" ht="138.0" customHeight="1">
      <c r="Y829" s="181"/>
    </row>
    <row r="830" ht="138.0" customHeight="1">
      <c r="Y830" s="181"/>
    </row>
    <row r="831" ht="138.0" customHeight="1">
      <c r="Y831" s="181"/>
    </row>
    <row r="832" ht="138.0" customHeight="1">
      <c r="Y832" s="181"/>
    </row>
    <row r="833" ht="138.0" customHeight="1">
      <c r="Y833" s="181"/>
    </row>
    <row r="834" ht="138.0" customHeight="1">
      <c r="Y834" s="181"/>
    </row>
    <row r="835" ht="138.0" customHeight="1">
      <c r="Y835" s="181"/>
    </row>
    <row r="836" ht="138.0" customHeight="1">
      <c r="Y836" s="181"/>
    </row>
    <row r="837" ht="138.0" customHeight="1">
      <c r="Y837" s="181"/>
    </row>
    <row r="838" ht="138.0" customHeight="1">
      <c r="Y838" s="181"/>
    </row>
    <row r="839" ht="138.0" customHeight="1">
      <c r="Y839" s="181"/>
    </row>
    <row r="840" ht="138.0" customHeight="1">
      <c r="Y840" s="181"/>
    </row>
    <row r="841" ht="138.0" customHeight="1">
      <c r="Y841" s="181"/>
    </row>
    <row r="842" ht="138.0" customHeight="1">
      <c r="Y842" s="181"/>
    </row>
    <row r="843" ht="138.0" customHeight="1">
      <c r="Y843" s="181"/>
    </row>
    <row r="844" ht="138.0" customHeight="1">
      <c r="Y844" s="181"/>
    </row>
    <row r="845" ht="138.0" customHeight="1">
      <c r="Y845" s="181"/>
    </row>
    <row r="846" ht="138.0" customHeight="1">
      <c r="Y846" s="181"/>
    </row>
    <row r="847" ht="138.0" customHeight="1">
      <c r="Y847" s="181"/>
    </row>
    <row r="848" ht="138.0" customHeight="1">
      <c r="Y848" s="181"/>
    </row>
    <row r="849" ht="138.0" customHeight="1">
      <c r="Y849" s="181"/>
    </row>
    <row r="850" ht="138.0" customHeight="1">
      <c r="Y850" s="181"/>
    </row>
    <row r="851" ht="138.0" customHeight="1">
      <c r="Y851" s="181"/>
    </row>
    <row r="852" ht="138.0" customHeight="1">
      <c r="Y852" s="181"/>
    </row>
    <row r="853" ht="138.0" customHeight="1">
      <c r="Y853" s="181"/>
    </row>
    <row r="854" ht="138.0" customHeight="1">
      <c r="Y854" s="181"/>
    </row>
    <row r="855" ht="138.0" customHeight="1">
      <c r="Y855" s="181"/>
    </row>
    <row r="856" ht="138.0" customHeight="1">
      <c r="Y856" s="181"/>
    </row>
    <row r="857" ht="138.0" customHeight="1">
      <c r="Y857" s="181"/>
    </row>
    <row r="858" ht="138.0" customHeight="1">
      <c r="Y858" s="181"/>
    </row>
    <row r="859" ht="138.0" customHeight="1">
      <c r="Y859" s="181"/>
    </row>
    <row r="860" ht="138.0" customHeight="1">
      <c r="Y860" s="181"/>
    </row>
    <row r="861" ht="138.0" customHeight="1">
      <c r="Y861" s="181"/>
    </row>
    <row r="862" ht="138.0" customHeight="1">
      <c r="Y862" s="181"/>
    </row>
    <row r="863" ht="138.0" customHeight="1">
      <c r="Y863" s="181"/>
    </row>
    <row r="864" ht="138.0" customHeight="1">
      <c r="Y864" s="181"/>
    </row>
    <row r="865" ht="138.0" customHeight="1">
      <c r="Y865" s="181"/>
    </row>
    <row r="866" ht="138.0" customHeight="1">
      <c r="Y866" s="181"/>
    </row>
    <row r="867" ht="138.0" customHeight="1">
      <c r="Y867" s="181"/>
    </row>
    <row r="868" ht="138.0" customHeight="1">
      <c r="Y868" s="181"/>
    </row>
    <row r="869" ht="138.0" customHeight="1">
      <c r="Y869" s="181"/>
    </row>
    <row r="870" ht="138.0" customHeight="1">
      <c r="Y870" s="181"/>
    </row>
    <row r="871" ht="138.0" customHeight="1">
      <c r="Y871" s="181"/>
    </row>
    <row r="872" ht="138.0" customHeight="1">
      <c r="Y872" s="181"/>
    </row>
    <row r="873" ht="138.0" customHeight="1">
      <c r="Y873" s="181"/>
    </row>
    <row r="874" ht="138.0" customHeight="1">
      <c r="Y874" s="181"/>
    </row>
    <row r="875" ht="138.0" customHeight="1">
      <c r="Y875" s="181"/>
    </row>
    <row r="876" ht="138.0" customHeight="1">
      <c r="Y876" s="181"/>
    </row>
    <row r="877" ht="138.0" customHeight="1">
      <c r="Y877" s="181"/>
    </row>
    <row r="878" ht="138.0" customHeight="1">
      <c r="Y878" s="181"/>
    </row>
    <row r="879" ht="138.0" customHeight="1">
      <c r="Y879" s="181"/>
    </row>
    <row r="880" ht="138.0" customHeight="1">
      <c r="Y880" s="181"/>
    </row>
    <row r="881" ht="138.0" customHeight="1">
      <c r="Y881" s="181"/>
    </row>
    <row r="882" ht="138.0" customHeight="1">
      <c r="Y882" s="181"/>
    </row>
    <row r="883" ht="138.0" customHeight="1">
      <c r="Y883" s="181"/>
    </row>
    <row r="884" ht="138.0" customHeight="1">
      <c r="Y884" s="181"/>
    </row>
    <row r="885" ht="138.0" customHeight="1">
      <c r="Y885" s="181"/>
    </row>
    <row r="886" ht="138.0" customHeight="1">
      <c r="Y886" s="181"/>
    </row>
    <row r="887" ht="138.0" customHeight="1">
      <c r="Y887" s="181"/>
    </row>
    <row r="888" ht="138.0" customHeight="1">
      <c r="Y888" s="181"/>
    </row>
    <row r="889" ht="138.0" customHeight="1">
      <c r="Y889" s="181"/>
    </row>
    <row r="890" ht="138.0" customHeight="1">
      <c r="Y890" s="181"/>
    </row>
    <row r="891" ht="138.0" customHeight="1">
      <c r="Y891" s="181"/>
    </row>
    <row r="892" ht="138.0" customHeight="1">
      <c r="Y892" s="181"/>
    </row>
    <row r="893" ht="138.0" customHeight="1">
      <c r="Y893" s="181"/>
    </row>
    <row r="894" ht="138.0" customHeight="1">
      <c r="Y894" s="181"/>
    </row>
    <row r="895" ht="138.0" customHeight="1">
      <c r="Y895" s="181"/>
    </row>
    <row r="896" ht="138.0" customHeight="1">
      <c r="Y896" s="181"/>
    </row>
  </sheetData>
  <dataValidations>
    <dataValidation type="list" allowBlank="1" sqref="Y2:Y46 Y48:Y60 Y62:Y80">
      <formula1>",1,2,3,4"</formula1>
    </dataValidation>
    <dataValidation type="list" allowBlank="1" sqref="AC2:AC46 AC48:AC60 AC62:AC80">
      <formula1>"1,2,3,4,5"</formula1>
    </dataValidation>
  </dataValidations>
  <drawing r:id="rId2"/>
  <legacyDrawing r:id="rId3"/>
  <tableParts count="1">
    <tablePart r:id="rId5"/>
  </tableParts>
</worksheet>
</file>