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11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  <sheet name="theta" sheetId="11" r:id="rId11"/>
    <sheet name="Лист4" sheetId="12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1" l="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I41" i="11"/>
  <c r="H41" i="11"/>
  <c r="G41" i="11"/>
  <c r="F41" i="11"/>
  <c r="E41" i="11"/>
  <c r="D41" i="11"/>
  <c r="C41" i="11"/>
  <c r="B41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I37" i="11"/>
  <c r="BH37" i="11"/>
  <c r="BG37" i="11"/>
  <c r="BG68" i="11" s="1"/>
  <c r="BF37" i="11"/>
  <c r="BE37" i="11"/>
  <c r="BD37" i="11"/>
  <c r="BC37" i="11"/>
  <c r="BB37" i="11"/>
  <c r="BA37" i="11"/>
  <c r="AZ37" i="11"/>
  <c r="AY37" i="11"/>
  <c r="AY68" i="11" s="1"/>
  <c r="AX37" i="11"/>
  <c r="AW37" i="11"/>
  <c r="AV37" i="11"/>
  <c r="AU37" i="11"/>
  <c r="AT37" i="11"/>
  <c r="AS37" i="11"/>
  <c r="AR37" i="11"/>
  <c r="AQ37" i="11"/>
  <c r="AQ68" i="11" s="1"/>
  <c r="AP37" i="11"/>
  <c r="AO37" i="11"/>
  <c r="AN37" i="11"/>
  <c r="AM37" i="11"/>
  <c r="AL37" i="11"/>
  <c r="AK37" i="11"/>
  <c r="AJ37" i="11"/>
  <c r="AI37" i="11"/>
  <c r="AI68" i="11" s="1"/>
  <c r="AH37" i="11"/>
  <c r="AG37" i="11"/>
  <c r="AF37" i="11"/>
  <c r="AE37" i="11"/>
  <c r="AD37" i="11"/>
  <c r="AC37" i="11"/>
  <c r="AB37" i="11"/>
  <c r="AA37" i="11"/>
  <c r="AA68" i="11" s="1"/>
  <c r="Z37" i="11"/>
  <c r="Y37" i="11"/>
  <c r="X37" i="11"/>
  <c r="W37" i="11"/>
  <c r="V37" i="11"/>
  <c r="U37" i="11"/>
  <c r="T37" i="11"/>
  <c r="S37" i="11"/>
  <c r="S68" i="11" s="1"/>
  <c r="R37" i="11"/>
  <c r="Q37" i="11"/>
  <c r="P37" i="11"/>
  <c r="O37" i="11"/>
  <c r="N37" i="11"/>
  <c r="M37" i="11"/>
  <c r="L37" i="11"/>
  <c r="K37" i="11"/>
  <c r="K68" i="11" s="1"/>
  <c r="J37" i="11"/>
  <c r="I37" i="11"/>
  <c r="H37" i="11"/>
  <c r="G37" i="11"/>
  <c r="F37" i="11"/>
  <c r="E37" i="11"/>
  <c r="D37" i="11"/>
  <c r="C37" i="11"/>
  <c r="C68" i="11" s="1"/>
  <c r="B37" i="11"/>
  <c r="I228" i="10"/>
  <c r="H228" i="10"/>
  <c r="AB68" i="11" l="1"/>
  <c r="BE68" i="11"/>
  <c r="BJ47" i="11"/>
  <c r="B119" i="11" s="1"/>
  <c r="C119" i="11" s="1"/>
  <c r="BJ55" i="11"/>
  <c r="B127" i="11" s="1"/>
  <c r="C127" i="11" s="1"/>
  <c r="BJ59" i="11"/>
  <c r="B131" i="11" s="1"/>
  <c r="C131" i="11" s="1"/>
  <c r="BJ61" i="11"/>
  <c r="BJ63" i="11"/>
  <c r="BJ65" i="11"/>
  <c r="BJ67" i="11"/>
  <c r="B68" i="11"/>
  <c r="J68" i="11"/>
  <c r="R68" i="11"/>
  <c r="Z68" i="11"/>
  <c r="AH68" i="11"/>
  <c r="AP68" i="11"/>
  <c r="AX68" i="11"/>
  <c r="BF68" i="11"/>
  <c r="BJ39" i="11"/>
  <c r="B111" i="11" s="1"/>
  <c r="C111" i="11" s="1"/>
  <c r="BJ41" i="11"/>
  <c r="B113" i="11" s="1"/>
  <c r="C113" i="11" s="1"/>
  <c r="D68" i="11"/>
  <c r="BH68" i="11"/>
  <c r="Q68" i="11"/>
  <c r="AG68" i="11"/>
  <c r="BJ53" i="11"/>
  <c r="B125" i="11" s="1"/>
  <c r="H68" i="11"/>
  <c r="P68" i="11"/>
  <c r="X68" i="11"/>
  <c r="AF68" i="11"/>
  <c r="AN68" i="11"/>
  <c r="AV68" i="11"/>
  <c r="BD68" i="11"/>
  <c r="T68" i="11"/>
  <c r="AR68" i="11"/>
  <c r="Y68" i="11"/>
  <c r="BJ51" i="11"/>
  <c r="B123" i="11" s="1"/>
  <c r="C123" i="11" s="1"/>
  <c r="E68" i="11"/>
  <c r="U68" i="11"/>
  <c r="AS68" i="11"/>
  <c r="BI68" i="11"/>
  <c r="BJ42" i="11"/>
  <c r="B114" i="11" s="1"/>
  <c r="C114" i="11" s="1"/>
  <c r="BJ44" i="11"/>
  <c r="B116" i="11" s="1"/>
  <c r="C116" i="11" s="1"/>
  <c r="BJ46" i="11"/>
  <c r="B118" i="11" s="1"/>
  <c r="C118" i="11" s="1"/>
  <c r="BJ48" i="11"/>
  <c r="BJ50" i="11"/>
  <c r="B122" i="11" s="1"/>
  <c r="C122" i="11" s="1"/>
  <c r="BJ52" i="11"/>
  <c r="BJ54" i="11"/>
  <c r="BJ56" i="11"/>
  <c r="BJ58" i="11"/>
  <c r="B130" i="11" s="1"/>
  <c r="C130" i="11" s="1"/>
  <c r="BJ60" i="11"/>
  <c r="B132" i="11" s="1"/>
  <c r="C132" i="11" s="1"/>
  <c r="BJ62" i="11"/>
  <c r="BJ64" i="11"/>
  <c r="BJ66" i="11"/>
  <c r="AZ68" i="11"/>
  <c r="AO68" i="11"/>
  <c r="BJ43" i="11"/>
  <c r="B115" i="11" s="1"/>
  <c r="C115" i="11" s="1"/>
  <c r="BJ49" i="11"/>
  <c r="B121" i="11" s="1"/>
  <c r="C121" i="11" s="1"/>
  <c r="BJ57" i="11"/>
  <c r="B129" i="11" s="1"/>
  <c r="C129" i="11" s="1"/>
  <c r="AC68" i="11"/>
  <c r="F68" i="11"/>
  <c r="N68" i="11"/>
  <c r="V68" i="11"/>
  <c r="AD68" i="11"/>
  <c r="AL68" i="11"/>
  <c r="AT68" i="11"/>
  <c r="BB68" i="11"/>
  <c r="BJ38" i="11"/>
  <c r="B110" i="11" s="1"/>
  <c r="C110" i="11" s="1"/>
  <c r="BJ40" i="11"/>
  <c r="B112" i="11" s="1"/>
  <c r="C112" i="11" s="1"/>
  <c r="L68" i="11"/>
  <c r="AJ68" i="11"/>
  <c r="I68" i="11"/>
  <c r="AW68" i="11"/>
  <c r="BJ45" i="11"/>
  <c r="B117" i="11" s="1"/>
  <c r="C117" i="11" s="1"/>
  <c r="M68" i="11"/>
  <c r="AK68" i="11"/>
  <c r="BA68" i="11"/>
  <c r="G68" i="11"/>
  <c r="O68" i="11"/>
  <c r="W68" i="11"/>
  <c r="AE68" i="11"/>
  <c r="AM68" i="11"/>
  <c r="AU68" i="11"/>
  <c r="BC68" i="11"/>
  <c r="BJ37" i="11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C140" i="11" l="1"/>
  <c r="C125" i="11"/>
  <c r="B140" i="11"/>
  <c r="BJ68" i="11"/>
  <c r="F137" i="10" l="1"/>
  <c r="H172" i="10" s="1"/>
  <c r="F138" i="10"/>
  <c r="H173" i="10" s="1"/>
  <c r="F139" i="10"/>
  <c r="H174" i="10" s="1"/>
  <c r="F140" i="10"/>
  <c r="H175" i="10" s="1"/>
  <c r="F141" i="10"/>
  <c r="H176" i="10" s="1"/>
  <c r="F142" i="10"/>
  <c r="H177" i="10" s="1"/>
  <c r="F143" i="10"/>
  <c r="H178" i="10" s="1"/>
  <c r="F144" i="10"/>
  <c r="H179" i="10" s="1"/>
  <c r="F145" i="10"/>
  <c r="H180" i="10" s="1"/>
  <c r="F146" i="10"/>
  <c r="H181" i="10" s="1"/>
  <c r="F147" i="10"/>
  <c r="H182" i="10" s="1"/>
  <c r="F148" i="10"/>
  <c r="H183" i="10" s="1"/>
  <c r="F149" i="10"/>
  <c r="H184" i="10" s="1"/>
  <c r="F150" i="10"/>
  <c r="H185" i="10" s="1"/>
  <c r="F151" i="10"/>
  <c r="H186" i="10" s="1"/>
  <c r="F152" i="10"/>
  <c r="H187" i="10" s="1"/>
  <c r="F153" i="10"/>
  <c r="H188" i="10" s="1"/>
  <c r="F154" i="10"/>
  <c r="H189" i="10" s="1"/>
  <c r="F155" i="10"/>
  <c r="H190" i="10" s="1"/>
  <c r="F156" i="10"/>
  <c r="H191" i="10" s="1"/>
  <c r="F157" i="10"/>
  <c r="H192" i="10" s="1"/>
  <c r="F158" i="10"/>
  <c r="H193" i="10" s="1"/>
  <c r="F159" i="10"/>
  <c r="H194" i="10" s="1"/>
  <c r="F160" i="10"/>
  <c r="H195" i="10" s="1"/>
  <c r="F161" i="10"/>
  <c r="H196" i="10" s="1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G196" i="10" s="1"/>
  <c r="E160" i="10"/>
  <c r="G195" i="10" s="1"/>
  <c r="E159" i="10"/>
  <c r="G194" i="10" s="1"/>
  <c r="E158" i="10"/>
  <c r="G193" i="10" s="1"/>
  <c r="E157" i="10"/>
  <c r="G192" i="10" s="1"/>
  <c r="E156" i="10"/>
  <c r="G191" i="10" s="1"/>
  <c r="E155" i="10"/>
  <c r="G190" i="10" s="1"/>
  <c r="E154" i="10"/>
  <c r="G189" i="10" s="1"/>
  <c r="E153" i="10"/>
  <c r="G188" i="10" s="1"/>
  <c r="E152" i="10"/>
  <c r="G187" i="10" s="1"/>
  <c r="E151" i="10"/>
  <c r="G186" i="10" s="1"/>
  <c r="E150" i="10"/>
  <c r="G185" i="10" s="1"/>
  <c r="E149" i="10"/>
  <c r="G184" i="10" s="1"/>
  <c r="E148" i="10"/>
  <c r="G183" i="10" s="1"/>
  <c r="E147" i="10"/>
  <c r="G182" i="10" s="1"/>
  <c r="E146" i="10"/>
  <c r="G181" i="10" s="1"/>
  <c r="E145" i="10"/>
  <c r="G180" i="10" s="1"/>
  <c r="E144" i="10"/>
  <c r="G179" i="10" s="1"/>
  <c r="E143" i="10"/>
  <c r="G178" i="10" s="1"/>
  <c r="E142" i="10"/>
  <c r="G177" i="10" s="1"/>
  <c r="E141" i="10"/>
  <c r="G176" i="10" s="1"/>
  <c r="E140" i="10"/>
  <c r="G175" i="10" s="1"/>
  <c r="E139" i="10"/>
  <c r="G174" i="10" s="1"/>
  <c r="E138" i="10"/>
  <c r="G173" i="10" s="1"/>
  <c r="E137" i="10"/>
  <c r="G172" i="10" s="1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H4" i="6" s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H5" i="6" s="1"/>
  <c r="B6" i="6"/>
  <c r="H6" i="6" s="1"/>
  <c r="B7" i="6"/>
  <c r="H7" i="6" s="1"/>
  <c r="B8" i="6"/>
  <c r="H8" i="6" s="1"/>
  <c r="B9" i="6"/>
  <c r="H9" i="6" s="1"/>
  <c r="B10" i="6"/>
  <c r="H10" i="6" s="1"/>
  <c r="B11" i="6"/>
  <c r="H11" i="6" s="1"/>
  <c r="B12" i="6"/>
  <c r="H12" i="6" s="1"/>
  <c r="B13" i="6"/>
  <c r="H13" i="6" s="1"/>
  <c r="B14" i="6"/>
  <c r="H14" i="6" s="1"/>
  <c r="B15" i="6"/>
  <c r="H15" i="6" s="1"/>
  <c r="B16" i="6"/>
  <c r="H16" i="6" s="1"/>
  <c r="B17" i="6"/>
  <c r="H17" i="6" s="1"/>
  <c r="B18" i="6"/>
  <c r="H18" i="6" s="1"/>
  <c r="B19" i="6"/>
  <c r="H19" i="6" s="1"/>
  <c r="B20" i="6"/>
  <c r="H20" i="6" s="1"/>
  <c r="B21" i="6"/>
  <c r="H21" i="6" s="1"/>
  <c r="B22" i="6"/>
  <c r="H22" i="6" s="1"/>
  <c r="B23" i="6"/>
  <c r="H23" i="6" s="1"/>
  <c r="B24" i="6"/>
  <c r="H24" i="6" s="1"/>
  <c r="B25" i="6"/>
  <c r="H25" i="6" s="1"/>
  <c r="B26" i="6"/>
  <c r="H26" i="6" s="1"/>
  <c r="B27" i="6"/>
  <c r="H27" i="6" s="1"/>
  <c r="B28" i="6"/>
  <c r="H28" i="6" s="1"/>
  <c r="B29" i="6"/>
  <c r="H29" i="6" s="1"/>
  <c r="B30" i="6"/>
  <c r="H30" i="6" s="1"/>
  <c r="B31" i="6"/>
  <c r="H31" i="6" s="1"/>
  <c r="B32" i="6"/>
  <c r="H32" i="6" s="1"/>
  <c r="B33" i="6"/>
  <c r="H33" i="6" s="1"/>
  <c r="B34" i="6"/>
  <c r="H34" i="6" s="1"/>
  <c r="B35" i="6"/>
  <c r="H35" i="6" s="1"/>
  <c r="B36" i="6"/>
  <c r="H36" i="6" s="1"/>
  <c r="B37" i="6"/>
  <c r="H37" i="6" s="1"/>
  <c r="B38" i="6"/>
  <c r="H38" i="6" s="1"/>
  <c r="B39" i="6"/>
  <c r="H39" i="6" s="1"/>
  <c r="B40" i="6"/>
  <c r="H40" i="6" s="1"/>
  <c r="B41" i="6"/>
  <c r="H41" i="6" s="1"/>
  <c r="B42" i="6"/>
  <c r="H42" i="6" s="1"/>
  <c r="B43" i="6"/>
  <c r="H43" i="6" s="1"/>
  <c r="B44" i="6"/>
  <c r="H44" i="6" s="1"/>
  <c r="B45" i="6"/>
  <c r="H45" i="6" s="1"/>
  <c r="B46" i="6"/>
  <c r="H46" i="6" s="1"/>
  <c r="B47" i="6"/>
  <c r="H47" i="6" s="1"/>
  <c r="B48" i="6"/>
  <c r="H48" i="6" s="1"/>
  <c r="B49" i="6"/>
  <c r="H49" i="6" s="1"/>
  <c r="B50" i="6"/>
  <c r="H50" i="6" s="1"/>
  <c r="B51" i="6"/>
  <c r="H51" i="6" s="1"/>
  <c r="B52" i="6"/>
  <c r="H52" i="6" s="1"/>
  <c r="B53" i="6"/>
  <c r="H53" i="6" s="1"/>
  <c r="B54" i="6"/>
  <c r="H54" i="6" s="1"/>
  <c r="B55" i="6"/>
  <c r="H55" i="6" s="1"/>
  <c r="B56" i="6"/>
  <c r="H56" i="6" s="1"/>
  <c r="B57" i="6"/>
  <c r="H57" i="6" s="1"/>
  <c r="B58" i="6"/>
  <c r="H58" i="6" s="1"/>
  <c r="B59" i="6"/>
  <c r="H59" i="6" s="1"/>
  <c r="B60" i="6"/>
  <c r="H60" i="6" s="1"/>
  <c r="B61" i="6"/>
  <c r="H61" i="6" s="1"/>
  <c r="B62" i="6"/>
  <c r="H62" i="6" s="1"/>
  <c r="B63" i="6"/>
  <c r="H63" i="6" s="1"/>
  <c r="B64" i="6"/>
  <c r="H64" i="6" s="1"/>
  <c r="B65" i="6"/>
  <c r="H65" i="6" s="1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137" i="7" s="1"/>
  <c r="BJ54" i="7"/>
  <c r="K68" i="7"/>
  <c r="BJ58" i="7"/>
  <c r="B129" i="7" s="1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<sst xmlns="http://schemas.openxmlformats.org/spreadsheetml/2006/main" count="4127" uniqueCount="2089">
  <si>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</si>
  <si>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</si>
  <si>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</si>
  <si>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</si>
  <si>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</si>
  <si>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</si>
  <si>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</si>
  <si>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</si>
  <si>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</si>
  <si>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</si>
  <si>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</si>
  <si>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</si>
  <si>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</si>
  <si>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</si>
  <si>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</si>
  <si>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</si>
  <si>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</si>
  <si>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</si>
  <si>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</si>
  <si>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</si>
  <si>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</si>
  <si>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</si>
  <si>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</si>
  <si>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</si>
  <si>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</si>
  <si>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</si>
  <si>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</si>
  <si>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</si>
  <si>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</si>
  <si>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</si>
  <si>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</si>
  <si>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</si>
  <si>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</si>
  <si>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</si>
  <si>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</si>
  <si>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</si>
  <si>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</si>
  <si>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</si>
  <si>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</si>
  <si>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</si>
  <si>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</si>
  <si>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</si>
  <si>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</si>
  <si>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</si>
  <si>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</si>
  <si>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</si>
  <si>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</si>
  <si>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</si>
  <si>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</si>
  <si>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</si>
  <si>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</si>
  <si>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</si>
  <si>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</si>
  <si>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</si>
  <si>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</si>
  <si>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</si>
  <si>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</si>
  <si>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</si>
  <si>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</si>
  <si>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</si>
  <si>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</si>
  <si>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</si>
  <si>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</si>
  <si>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</si>
  <si>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</si>
  <si>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</si>
  <si>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</si>
  <si>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</si>
  <si>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</si>
  <si>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</si>
  <si>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</si>
  <si>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</si>
  <si>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</si>
  <si>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</si>
  <si>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</si>
  <si>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</si>
  <si>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</si>
  <si>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</si>
  <si>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</si>
  <si>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</si>
  <si>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</si>
  <si>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</si>
  <si>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</si>
  <si>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</si>
  <si>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</si>
  <si>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</si>
  <si>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</si>
  <si>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</si>
  <si>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</si>
  <si>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</si>
  <si>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</si>
  <si>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</si>
  <si>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</si>
  <si>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</si>
  <si>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</si>
  <si>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</si>
  <si>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</si>
  <si>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</si>
  <si>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</si>
  <si>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</si>
  <si>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</si>
  <si>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</si>
  <si>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</si>
  <si>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</si>
  <si>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</si>
  <si>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</si>
  <si>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</si>
  <si>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</si>
  <si>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</si>
  <si>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</si>
  <si>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</si>
  <si>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</si>
  <si>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</si>
  <si>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</si>
  <si>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</si>
  <si>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</si>
  <si>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</si>
  <si>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</si>
  <si>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</si>
  <si>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</si>
  <si>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</si>
  <si>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</si>
  <si>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</si>
  <si>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</si>
  <si>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</si>
  <si>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</si>
  <si>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</si>
  <si>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</si>
  <si>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</si>
  <si>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</si>
  <si>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</si>
  <si>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</si>
  <si>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</si>
  <si>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</si>
  <si>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</si>
  <si>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</si>
  <si>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</si>
  <si>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</si>
  <si>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</si>
  <si>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</si>
  <si>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</si>
  <si>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</si>
  <si>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</si>
  <si>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</si>
  <si>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</si>
  <si>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</si>
  <si>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</si>
  <si>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</si>
  <si>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</si>
  <si>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</si>
  <si>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</si>
  <si>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</si>
  <si>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</si>
  <si>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</si>
  <si>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</si>
  <si>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</si>
  <si>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</si>
  <si>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</si>
  <si>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</si>
  <si>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</si>
  <si>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</si>
  <si>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</si>
  <si>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</si>
  <si>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</si>
  <si>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</si>
  <si>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</si>
  <si>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</si>
  <si>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</si>
  <si>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</si>
  <si>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</si>
  <si>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</si>
  <si>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</si>
  <si>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</si>
  <si>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</si>
  <si>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</si>
  <si>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</si>
  <si>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</si>
  <si>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</si>
  <si>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</si>
  <si>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</si>
  <si>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</si>
  <si>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</si>
  <si>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</si>
  <si>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</si>
  <si>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</si>
  <si>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</si>
  <si>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</si>
  <si>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</si>
  <si>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</si>
  <si>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</si>
  <si>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</si>
  <si>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</si>
  <si>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</si>
  <si>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</si>
  <si>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</si>
  <si>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</si>
  <si>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</si>
  <si>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</si>
  <si>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</si>
  <si>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</si>
  <si>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</si>
  <si>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</si>
  <si>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</si>
  <si>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</si>
  <si>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</si>
  <si>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</si>
  <si>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</si>
  <si>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</si>
  <si>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</si>
  <si>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</si>
  <si>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</si>
  <si>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</si>
  <si>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</si>
  <si>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</si>
  <si>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</si>
  <si>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</si>
  <si>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</si>
  <si>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</si>
  <si>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</si>
  <si>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</si>
  <si>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</si>
  <si>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</si>
  <si>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</si>
  <si>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</si>
  <si>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</si>
  <si>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</si>
  <si>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</si>
  <si>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</si>
  <si>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</si>
  <si>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</si>
  <si>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</si>
  <si>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</si>
  <si>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</si>
  <si>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</si>
  <si>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</si>
  <si>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</si>
  <si>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</si>
  <si>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</si>
  <si>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</si>
  <si>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</si>
  <si>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</si>
  <si>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</si>
  <si>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</si>
  <si>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</si>
  <si>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</si>
  <si>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</si>
  <si>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</si>
  <si>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</si>
  <si>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</si>
  <si>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</si>
  <si>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</si>
  <si>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</si>
  <si>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</si>
  <si>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</si>
  <si>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</si>
  <si>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</si>
  <si>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</si>
  <si>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</si>
  <si>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</si>
  <si>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</si>
  <si>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</si>
  <si>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</si>
  <si>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</si>
  <si>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</si>
  <si>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</si>
  <si>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</si>
  <si>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</si>
  <si>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</si>
  <si>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</si>
  <si>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</si>
  <si>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</si>
  <si>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</si>
  <si>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</si>
  <si>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</si>
  <si>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</si>
  <si>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</si>
  <si>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</si>
  <si>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</si>
  <si>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</si>
  <si>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</si>
  <si>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</si>
  <si>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</si>
  <si>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</si>
  <si>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</si>
  <si>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</si>
  <si>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</si>
  <si>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</si>
  <si>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</si>
  <si>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</si>
  <si>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</si>
  <si>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</si>
  <si>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</si>
  <si>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</si>
  <si>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</si>
  <si>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</si>
  <si>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</si>
  <si>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</si>
  <si>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</si>
  <si>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</si>
  <si>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</si>
  <si>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</si>
  <si>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</si>
  <si>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</si>
  <si>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</si>
  <si>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</si>
  <si>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</si>
  <si>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</si>
  <si>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</si>
  <si>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</si>
  <si>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</si>
  <si>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</si>
  <si>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</si>
  <si>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</si>
  <si>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</si>
  <si>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</si>
  <si>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</si>
  <si>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</si>
  <si>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</si>
  <si>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</si>
  <si>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</si>
  <si>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</si>
  <si>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</si>
  <si>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</si>
  <si>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</si>
  <si>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</si>
  <si>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</si>
  <si>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</si>
  <si>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</si>
  <si>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</si>
  <si>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</si>
  <si>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</si>
  <si>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</si>
  <si>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</si>
  <si>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</si>
  <si>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</si>
  <si>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</si>
  <si>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</si>
  <si>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</si>
  <si>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</si>
  <si>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</si>
  <si>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</si>
  <si>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</si>
  <si>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</si>
  <si>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</si>
  <si>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</si>
  <si>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</si>
  <si>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</si>
  <si>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</si>
  <si>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</si>
  <si>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</si>
  <si>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</si>
  <si>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</si>
  <si>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</si>
  <si>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</si>
  <si>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</si>
  <si>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</si>
  <si>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</si>
  <si>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</si>
  <si>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</si>
  <si>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</si>
  <si>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</si>
  <si>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</si>
  <si>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</si>
  <si>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</si>
  <si>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</si>
  <si>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</si>
  <si>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</si>
  <si>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</si>
  <si>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</si>
  <si>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</si>
  <si>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</si>
  <si>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</si>
  <si>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</si>
  <si>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</si>
  <si>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</si>
  <si>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</si>
  <si>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</si>
  <si>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</si>
  <si>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</si>
  <si>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</si>
  <si>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</si>
  <si>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</si>
  <si>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</si>
  <si>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</si>
  <si>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</si>
  <si>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</si>
  <si>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</si>
  <si>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</si>
  <si>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</si>
  <si>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</si>
  <si>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</si>
  <si>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</si>
  <si>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</si>
  <si>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</si>
  <si>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</si>
  <si>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</si>
  <si>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</si>
  <si>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</si>
  <si>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</si>
  <si>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</si>
  <si>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</si>
  <si>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</si>
  <si>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</si>
  <si>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</si>
  <si>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</si>
  <si>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</si>
  <si>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</si>
  <si>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</si>
  <si>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</si>
  <si>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</si>
  <si>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</si>
  <si>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</si>
  <si>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</si>
  <si>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</si>
  <si>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</si>
  <si>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</si>
  <si>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</si>
  <si>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</si>
  <si>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</si>
  <si>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</si>
  <si>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</si>
  <si>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</si>
  <si>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</si>
  <si>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</si>
  <si>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</si>
  <si>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</si>
  <si>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</si>
  <si>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</si>
  <si>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</si>
  <si>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</si>
  <si>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</si>
  <si>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</si>
  <si>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</si>
  <si>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</si>
  <si>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</si>
  <si>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</si>
  <si>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</si>
  <si>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</si>
  <si>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</si>
  <si>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</si>
  <si>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</si>
  <si>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</si>
  <si>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</si>
  <si>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</si>
  <si>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</si>
  <si>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</si>
  <si>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</si>
  <si>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</si>
  <si>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</si>
  <si>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</si>
  <si>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</si>
  <si>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</si>
  <si>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</si>
  <si>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</si>
  <si>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</si>
  <si>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</si>
  <si>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</si>
  <si>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</si>
  <si>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</si>
  <si>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</si>
  <si>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</si>
  <si>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</si>
  <si>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</si>
  <si>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</si>
  <si>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</si>
  <si>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</si>
  <si>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</si>
  <si>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</si>
  <si>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</si>
  <si>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</si>
  <si>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</si>
  <si>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</si>
  <si>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</si>
  <si>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</si>
  <si>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</si>
  <si>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</si>
  <si>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</si>
  <si>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</si>
  <si>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</si>
  <si>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</si>
  <si>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</si>
  <si>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</si>
  <si>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</si>
  <si>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</si>
  <si>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</si>
  <si>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</si>
  <si>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</si>
  <si>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</si>
  <si>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</si>
  <si>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</si>
  <si>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</si>
  <si>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</si>
  <si>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</si>
  <si>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</si>
  <si>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</si>
  <si>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</si>
  <si>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</si>
  <si>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</si>
  <si>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</si>
  <si>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</si>
  <si>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</si>
  <si>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</si>
  <si>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</si>
  <si>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</si>
  <si>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</si>
  <si>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</si>
  <si>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</si>
  <si>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</si>
  <si>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</si>
  <si>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</si>
  <si>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</si>
  <si>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</si>
  <si>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</si>
  <si>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</si>
  <si>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</si>
  <si>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</si>
  <si>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</si>
  <si>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</si>
  <si>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</si>
  <si>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</si>
  <si>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</si>
  <si>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</si>
  <si>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</si>
  <si>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</si>
  <si>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</si>
  <si>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</si>
  <si>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</si>
  <si>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</si>
  <si>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</si>
  <si>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</si>
  <si>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</si>
  <si>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</si>
  <si>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</si>
  <si>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</si>
  <si>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</si>
  <si>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</si>
  <si>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</si>
  <si>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</si>
  <si>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</si>
  <si>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</si>
  <si>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</si>
  <si>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</si>
  <si>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</si>
  <si>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</si>
  <si>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</si>
  <si>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</si>
  <si>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</si>
  <si>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</si>
  <si>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</si>
  <si>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</si>
  <si>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</si>
  <si>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</si>
  <si>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</si>
  <si>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</si>
  <si>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</si>
  <si>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</si>
  <si>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</si>
  <si>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</si>
  <si>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</si>
  <si>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</si>
  <si>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</si>
  <si>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</si>
  <si>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</si>
  <si>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</si>
  <si>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</si>
  <si>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</si>
  <si>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</si>
  <si>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</si>
  <si>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</si>
  <si>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</si>
  <si>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</si>
  <si>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</si>
  <si>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</si>
  <si>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</si>
  <si>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</si>
  <si>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</si>
  <si>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</si>
  <si>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</si>
  <si>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</si>
  <si>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</si>
  <si>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</si>
  <si>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</si>
  <si>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</si>
  <si>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</si>
  <si>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</si>
  <si>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</si>
  <si>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</si>
  <si>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</si>
  <si>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</si>
  <si>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</si>
  <si>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</si>
  <si>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</si>
  <si>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</si>
  <si>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</si>
  <si>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</si>
  <si>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</si>
  <si>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</si>
  <si>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</si>
  <si>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</si>
  <si>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</si>
  <si>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</si>
  <si>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</si>
  <si>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</si>
  <si>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</si>
  <si>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</si>
  <si>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</si>
  <si>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</si>
  <si>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</si>
  <si>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</si>
  <si>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</si>
  <si>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</si>
  <si>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</si>
  <si>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</si>
  <si>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</si>
  <si>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</si>
  <si>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</si>
  <si>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</si>
  <si>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</si>
  <si>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</si>
  <si>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</si>
  <si>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</si>
  <si>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</si>
  <si>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</si>
  <si>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</si>
  <si>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</si>
  <si>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</si>
  <si>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</si>
  <si>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</si>
  <si>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</si>
  <si>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</si>
  <si>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</si>
  <si>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</si>
  <si>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</si>
  <si>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</si>
  <si>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</si>
  <si>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</si>
  <si>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</si>
  <si>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</si>
  <si>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</si>
  <si>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</si>
  <si>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</si>
  <si>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</si>
  <si>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</si>
  <si>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</si>
  <si>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</si>
  <si>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</si>
  <si>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</si>
  <si>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</si>
  <si>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</si>
  <si>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</si>
  <si>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</si>
  <si>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</si>
  <si>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</si>
  <si>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</si>
  <si>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</si>
  <si>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</si>
  <si>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</si>
  <si>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</si>
  <si>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</si>
  <si>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</si>
  <si>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</si>
  <si>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</si>
  <si>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</si>
  <si>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</si>
  <si>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</si>
  <si>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</si>
  <si>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</si>
  <si>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</si>
  <si>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</si>
  <si>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</si>
  <si>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</si>
  <si>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</si>
  <si>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</si>
  <si>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</si>
  <si>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</si>
  <si>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</si>
  <si>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</si>
  <si>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</si>
  <si>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</si>
  <si>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</si>
  <si>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</si>
  <si>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</si>
  <si>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</si>
  <si>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</si>
  <si>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</si>
  <si>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</si>
  <si>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</si>
  <si>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</si>
  <si>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</si>
  <si>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</si>
  <si>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</si>
  <si>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</si>
  <si>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</si>
  <si>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</si>
  <si>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</si>
  <si>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</si>
  <si>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</si>
  <si>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</si>
  <si>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</si>
  <si>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</si>
  <si>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</si>
  <si>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</si>
  <si>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</si>
  <si>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</si>
  <si>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</si>
  <si>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</si>
  <si>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</si>
  <si>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</si>
  <si>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</si>
  <si>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</si>
  <si>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</si>
  <si>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</si>
  <si>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</si>
  <si>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</si>
  <si>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</si>
  <si>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</si>
  <si>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</si>
  <si>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</si>
  <si>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</si>
  <si>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</si>
  <si>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</si>
  <si>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</si>
  <si>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</si>
  <si>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</si>
  <si>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</si>
  <si>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</si>
  <si>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</si>
  <si>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</si>
  <si>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</si>
  <si>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</si>
  <si>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</si>
  <si>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</si>
  <si>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</si>
  <si>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</si>
  <si>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</si>
  <si>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</si>
  <si>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</si>
  <si>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</si>
  <si>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</si>
  <si>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</si>
  <si>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</si>
  <si>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</si>
  <si>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</si>
  <si>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</si>
  <si>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</si>
  <si>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</si>
  <si>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</si>
  <si>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</si>
  <si>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</si>
  <si>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</si>
  <si>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</si>
  <si>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</si>
  <si>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</si>
  <si>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</si>
  <si>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</si>
  <si>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</si>
  <si>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</si>
  <si>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</si>
  <si>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</si>
  <si>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</si>
  <si>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</si>
  <si>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</si>
  <si>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</si>
  <si>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</si>
  <si>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</si>
  <si>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</si>
  <si>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</si>
  <si>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</si>
  <si>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</si>
  <si>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</si>
  <si>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</si>
  <si>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</si>
  <si>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</si>
  <si>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</si>
  <si>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</si>
  <si>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</si>
  <si>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</si>
  <si>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</si>
  <si>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</si>
  <si>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</si>
  <si>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</si>
  <si>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</si>
  <si>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</si>
  <si>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</si>
  <si>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</si>
  <si>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</si>
  <si>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</si>
  <si>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</si>
  <si>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</si>
  <si>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</si>
  <si>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</si>
  <si>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</si>
  <si>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</si>
  <si>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</si>
  <si>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</si>
  <si>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</si>
  <si>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</si>
  <si>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</si>
  <si>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</si>
  <si>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</si>
  <si>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</si>
  <si>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</si>
  <si>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</si>
  <si>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</si>
  <si>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</si>
  <si>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</si>
  <si>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</si>
  <si>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</si>
  <si>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</si>
  <si>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</si>
  <si>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</si>
  <si>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</si>
  <si>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</si>
  <si>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</si>
  <si>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</si>
  <si>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</si>
  <si>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</si>
  <si>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</si>
  <si>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</si>
  <si>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</si>
  <si>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</si>
  <si>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</si>
  <si>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</si>
  <si>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</si>
  <si>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</si>
  <si>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</si>
  <si>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</si>
  <si>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</si>
  <si>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</si>
  <si>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</si>
  <si>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</si>
  <si>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</si>
  <si>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</si>
  <si>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</si>
  <si>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</si>
  <si>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</si>
  <si>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</si>
  <si>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</si>
  <si>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</si>
  <si>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</si>
  <si>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</si>
  <si>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</si>
  <si>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</si>
  <si>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</si>
  <si>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</si>
  <si>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</si>
  <si>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</si>
  <si>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</si>
  <si>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</si>
  <si>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</si>
  <si>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</si>
  <si>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</si>
  <si>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</si>
  <si>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</si>
  <si>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</si>
  <si>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</si>
  <si>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</si>
  <si>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</si>
  <si>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</si>
  <si>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</si>
  <si>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</si>
  <si>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</si>
  <si>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</si>
  <si>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</si>
  <si>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</si>
  <si>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</si>
  <si>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</si>
  <si>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</si>
  <si>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</si>
  <si>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</si>
  <si>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</si>
  <si>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</si>
  <si>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</si>
  <si>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</si>
  <si>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</si>
  <si>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</si>
  <si>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</si>
  <si>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</si>
  <si>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</si>
  <si>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</si>
  <si>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</si>
  <si>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</si>
  <si>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</si>
  <si>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</si>
  <si>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</si>
  <si>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</si>
  <si>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</si>
  <si>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</si>
  <si>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</si>
  <si>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</si>
  <si>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</si>
  <si>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</si>
  <si>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</si>
  <si>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</si>
  <si>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</si>
  <si>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</si>
  <si>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</si>
  <si>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</si>
  <si>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</si>
  <si>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</si>
  <si>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</si>
  <si>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</si>
  <si>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</si>
  <si>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</si>
  <si>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</si>
  <si>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</si>
  <si>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</si>
  <si>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</si>
  <si>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</si>
  <si>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</si>
  <si>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</si>
  <si>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</si>
  <si>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</si>
  <si>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</si>
  <si>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</si>
  <si>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</si>
  <si>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</si>
  <si>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</si>
  <si>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</si>
  <si>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</si>
  <si>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</si>
  <si>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</si>
  <si>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</si>
  <si>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</si>
  <si>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</si>
  <si>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</si>
  <si>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</si>
  <si>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</si>
  <si>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</si>
  <si>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</si>
  <si>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</si>
  <si>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</si>
  <si>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</si>
  <si>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</si>
  <si>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</si>
  <si>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</si>
  <si>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</si>
  <si>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</si>
  <si>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</si>
  <si>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</si>
  <si>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</si>
  <si>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</si>
  <si>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</si>
  <si>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</si>
  <si>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</si>
  <si>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</si>
  <si>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</si>
  <si>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</si>
  <si>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</si>
  <si>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</si>
  <si>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</si>
  <si>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</si>
  <si>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</si>
  <si>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</si>
  <si>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</si>
  <si>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</si>
  <si>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</si>
  <si>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</si>
  <si>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</si>
  <si>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</si>
  <si>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</si>
  <si>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</si>
  <si>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</si>
  <si>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</si>
  <si>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</si>
  <si>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</si>
  <si>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</si>
  <si>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</si>
  <si>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</si>
  <si>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</si>
  <si>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</si>
  <si>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</si>
  <si>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</si>
  <si>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</si>
  <si>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</si>
  <si>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</si>
  <si>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</si>
  <si>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</si>
  <si>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</si>
  <si>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</si>
  <si>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</si>
  <si>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</si>
  <si>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</si>
  <si>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</si>
  <si>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</si>
  <si>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</si>
  <si>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</si>
  <si>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</si>
  <si>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</si>
  <si>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</si>
  <si>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</si>
  <si>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</si>
  <si>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</si>
  <si>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</si>
  <si>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</si>
  <si>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</si>
  <si>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</si>
  <si>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</si>
  <si>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</si>
  <si>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</si>
  <si>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</si>
  <si>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</si>
  <si>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</si>
  <si>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</si>
  <si>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</si>
  <si>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</si>
  <si>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</si>
  <si>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</si>
  <si>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</si>
  <si>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</si>
  <si>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</si>
  <si>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</si>
  <si>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</si>
  <si>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</si>
  <si>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</si>
  <si>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</si>
  <si>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</si>
  <si>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</si>
  <si>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</si>
  <si>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</si>
  <si>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</si>
  <si>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</si>
  <si>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</si>
  <si>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</si>
  <si>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</si>
  <si>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</si>
  <si>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</si>
  <si>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</si>
  <si>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</si>
  <si>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</si>
  <si>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</si>
  <si>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</si>
  <si>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</si>
  <si>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</si>
  <si>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</si>
  <si>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</si>
  <si>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</si>
  <si>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</si>
  <si>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</si>
  <si>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</si>
  <si>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</si>
  <si>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</si>
  <si>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</si>
  <si>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</si>
  <si>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</si>
  <si>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</si>
  <si>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</si>
  <si>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</si>
  <si>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</si>
  <si>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</si>
  <si>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</si>
  <si>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</si>
  <si>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</si>
  <si>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</si>
  <si>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</si>
  <si>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</si>
  <si>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</si>
  <si>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</si>
  <si>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</si>
  <si>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</si>
  <si>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</si>
  <si>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</si>
  <si>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</si>
  <si>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</si>
  <si>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</si>
  <si>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</si>
  <si>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</si>
  <si>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</si>
  <si>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</si>
  <si>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</si>
  <si>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</si>
  <si>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</si>
  <si>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</si>
  <si>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</si>
  <si>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</si>
  <si>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</si>
  <si>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</si>
  <si>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</si>
  <si>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</si>
  <si>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</si>
  <si>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</si>
  <si>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</si>
  <si>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</si>
  <si>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</si>
  <si>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</si>
  <si>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</si>
  <si>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</si>
  <si>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</si>
  <si>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</si>
  <si>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</si>
  <si>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</si>
  <si>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</si>
  <si>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</si>
  <si>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</si>
  <si>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</si>
  <si>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</si>
  <si>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</si>
  <si>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</si>
  <si>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</si>
  <si>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</si>
  <si>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</si>
  <si>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</si>
  <si>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</si>
  <si>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</si>
  <si>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</si>
  <si>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</si>
  <si>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</si>
  <si>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</si>
  <si>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</si>
  <si>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</si>
  <si>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</si>
  <si>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</si>
  <si>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</si>
  <si>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</si>
  <si>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</si>
  <si>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</si>
  <si>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</si>
  <si>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</si>
  <si>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</si>
  <si>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</si>
  <si>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</si>
  <si>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</si>
  <si>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</si>
  <si>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</si>
  <si>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</si>
  <si>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</si>
  <si>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</si>
  <si>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</si>
  <si>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</si>
  <si>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</si>
  <si>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</si>
  <si>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</si>
  <si>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</si>
  <si>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</si>
  <si>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</si>
  <si>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</si>
  <si>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</si>
  <si>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</si>
  <si>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</si>
  <si>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</si>
  <si>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</si>
  <si>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</si>
  <si>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</si>
  <si>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</si>
  <si>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</si>
  <si>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</si>
  <si>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</si>
  <si>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</si>
  <si>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</si>
  <si>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</si>
  <si>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</si>
  <si>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</si>
  <si>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</si>
  <si>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</si>
  <si>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</si>
  <si>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</si>
  <si>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</si>
  <si>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</si>
  <si>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</si>
  <si>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</si>
  <si>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</si>
  <si>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</si>
  <si>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</si>
  <si>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</si>
  <si>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</si>
  <si>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</si>
  <si>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</si>
  <si>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</si>
  <si>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</si>
  <si>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</si>
  <si>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</si>
  <si>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</si>
  <si>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</si>
  <si>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</si>
  <si>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</si>
  <si>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</si>
  <si>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</si>
  <si>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</si>
  <si>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</si>
  <si>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</si>
  <si>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</si>
  <si>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</si>
  <si>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</si>
  <si>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</si>
  <si>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</si>
  <si>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</si>
  <si>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</si>
  <si>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</si>
  <si>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</si>
  <si>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</si>
  <si>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</si>
  <si>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</si>
  <si>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</si>
  <si>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</si>
  <si>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</si>
  <si>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</si>
  <si>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</si>
  <si>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</si>
  <si>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</si>
  <si>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</si>
  <si>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</si>
  <si>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</si>
  <si>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</si>
  <si>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</si>
  <si>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</si>
  <si>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</si>
  <si>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</si>
  <si>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</si>
  <si>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</si>
  <si>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</si>
  <si>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</si>
  <si>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</si>
  <si>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</si>
  <si>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</si>
  <si>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</si>
  <si>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</si>
  <si>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</si>
  <si>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</si>
  <si>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</si>
  <si>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</si>
  <si>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</si>
  <si>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</si>
  <si>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</si>
  <si>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</si>
  <si>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</si>
  <si>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</si>
  <si>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</si>
  <si>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</si>
  <si>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</si>
  <si>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</si>
  <si>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</si>
  <si>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</si>
  <si>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</si>
  <si>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</si>
  <si>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</si>
  <si>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</si>
  <si>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</si>
  <si>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</si>
  <si>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</si>
  <si>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</si>
  <si>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</si>
  <si>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</si>
  <si>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</si>
  <si>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</si>
  <si>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</si>
  <si>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</si>
  <si>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</si>
  <si>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</si>
  <si>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</si>
  <si>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</si>
  <si>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</si>
  <si>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</si>
  <si>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</si>
  <si>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</si>
  <si>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</si>
  <si>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</si>
  <si>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</si>
  <si>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</si>
  <si>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</si>
  <si>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</si>
  <si>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</si>
  <si>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</si>
  <si>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</si>
  <si>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</si>
  <si>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</si>
  <si>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</si>
  <si>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</si>
  <si>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</si>
  <si>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</si>
  <si>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</si>
  <si>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</si>
  <si>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</si>
  <si>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</si>
  <si>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</si>
  <si>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</si>
  <si>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</si>
  <si>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</si>
  <si>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</si>
  <si>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</si>
  <si>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</si>
  <si>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</si>
  <si>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</si>
  <si>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</si>
  <si>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</si>
  <si>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</si>
  <si>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</si>
  <si>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</si>
  <si>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</si>
  <si>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</si>
  <si>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</si>
  <si>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</si>
  <si>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</si>
  <si>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</si>
  <si>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</si>
  <si>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</si>
  <si>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</si>
  <si>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</si>
  <si>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</si>
  <si>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</si>
  <si>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</si>
  <si>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</si>
  <si>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</si>
  <si>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</si>
  <si>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</si>
  <si>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</si>
  <si>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</si>
  <si>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</si>
  <si>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</si>
  <si>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</si>
  <si>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</si>
  <si>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</si>
  <si>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</si>
  <si>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</si>
  <si>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</si>
  <si>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</si>
  <si>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</si>
  <si>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</si>
  <si>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</si>
  <si>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</si>
  <si>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</si>
  <si>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</si>
  <si>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</si>
  <si>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</si>
  <si>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</si>
  <si>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</si>
  <si>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</si>
  <si>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</si>
  <si>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</si>
  <si>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</si>
  <si>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</si>
  <si>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</si>
  <si>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</si>
  <si>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</si>
  <si>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</si>
  <si>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</si>
  <si>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</si>
  <si>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</si>
  <si>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</si>
  <si>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</si>
  <si>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</si>
  <si>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</si>
  <si>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</si>
  <si>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</si>
  <si>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</si>
  <si>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</si>
  <si>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</si>
  <si>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</si>
  <si>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</si>
  <si>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</si>
  <si>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</si>
  <si>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</si>
  <si>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</si>
  <si>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</si>
  <si>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</si>
  <si>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</si>
  <si>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</si>
  <si>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</si>
  <si>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</si>
  <si>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</si>
  <si>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</si>
  <si>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</si>
  <si>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</si>
  <si>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</si>
  <si>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</si>
  <si>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</si>
  <si>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</si>
  <si>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</si>
  <si>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</si>
  <si>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</si>
  <si>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</si>
  <si>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</si>
  <si>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</si>
  <si>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</si>
  <si>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</si>
  <si>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</si>
  <si>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</si>
  <si>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</si>
  <si>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</si>
  <si>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</si>
  <si>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</si>
  <si>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</si>
  <si>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</si>
  <si>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</si>
  <si>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</si>
  <si>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</si>
  <si>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</si>
  <si>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</si>
  <si>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</si>
  <si>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</si>
  <si>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</si>
  <si>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</si>
  <si>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</si>
  <si>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</si>
  <si>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</si>
  <si>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</si>
  <si>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</si>
  <si>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</si>
  <si>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</si>
  <si>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</si>
  <si>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</si>
  <si>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</si>
  <si>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</si>
  <si>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</si>
  <si>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</si>
  <si>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</si>
  <si>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</si>
  <si>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</si>
  <si>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</si>
  <si>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</si>
  <si>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</si>
  <si>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</si>
  <si>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</si>
  <si>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</si>
  <si>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</si>
  <si>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</si>
  <si>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</si>
  <si>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</si>
  <si>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</si>
  <si>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</si>
  <si>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</si>
  <si>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</si>
  <si>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</si>
  <si>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</si>
  <si>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</si>
  <si>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</si>
  <si>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</si>
  <si>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</si>
  <si>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</si>
  <si>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</si>
  <si>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</si>
  <si>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</si>
  <si>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</si>
  <si>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</si>
  <si>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</si>
  <si>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</si>
  <si>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</si>
  <si>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</si>
  <si>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</si>
  <si>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</si>
  <si>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</si>
  <si>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</si>
  <si>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</si>
  <si>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</si>
  <si>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</si>
  <si>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</si>
  <si>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</si>
  <si>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</si>
  <si>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</si>
  <si>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</si>
  <si>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</si>
  <si>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</si>
  <si>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</si>
  <si>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</si>
  <si>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</si>
  <si>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</si>
  <si>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</si>
  <si>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</si>
  <si>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</si>
  <si>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</si>
  <si>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</si>
  <si>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</si>
  <si>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</si>
  <si>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</si>
  <si>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</si>
  <si>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</si>
  <si>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</si>
  <si>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</si>
  <si>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</si>
  <si>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</si>
  <si>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</si>
  <si>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</si>
  <si>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</si>
  <si>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</si>
  <si>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</si>
  <si>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</si>
  <si>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</si>
  <si>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</si>
  <si>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</si>
  <si>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</si>
  <si>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</si>
  <si>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</si>
  <si>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</si>
  <si>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</si>
  <si>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</si>
  <si>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</si>
  <si>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</si>
  <si>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</si>
  <si>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</si>
  <si>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</si>
  <si>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</si>
  <si>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</si>
  <si>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</si>
  <si>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</si>
  <si>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</si>
  <si>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</si>
  <si>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</si>
  <si>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</si>
  <si>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</si>
  <si>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</si>
  <si>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</si>
  <si>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</si>
  <si>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</si>
  <si>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</si>
  <si>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</si>
  <si>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</si>
  <si>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</si>
  <si>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</si>
  <si>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</si>
  <si>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</si>
  <si>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</si>
  <si>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</si>
  <si>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</si>
  <si>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</si>
  <si>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</si>
  <si>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</si>
  <si>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</si>
  <si>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</si>
  <si>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</si>
  <si>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</si>
  <si>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</si>
  <si>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</si>
  <si>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</si>
  <si>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</si>
  <si>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</si>
  <si>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</si>
  <si>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</si>
  <si>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</si>
  <si>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</si>
  <si>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</si>
  <si>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</si>
  <si>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</si>
  <si>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</si>
  <si>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</si>
  <si>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</si>
  <si>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</si>
  <si>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</si>
  <si>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</si>
  <si>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</si>
  <si>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</si>
  <si>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</si>
  <si>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</si>
  <si>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</si>
  <si>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</si>
  <si>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</si>
  <si>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</si>
  <si>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</si>
  <si>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</si>
  <si>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</si>
  <si>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</si>
  <si>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</si>
  <si>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</si>
  <si>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</si>
  <si>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</si>
  <si>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</si>
  <si>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</si>
  <si>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</si>
  <si>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</si>
  <si>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</si>
  <si>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</si>
  <si>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</si>
  <si>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</si>
  <si>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</si>
  <si>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</si>
  <si>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</si>
  <si>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</si>
  <si>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</si>
  <si>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</si>
  <si>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</si>
  <si>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</si>
  <si>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</si>
  <si>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</si>
  <si>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</si>
  <si>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</si>
  <si>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</si>
  <si>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</si>
  <si>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</si>
  <si>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</si>
  <si>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</si>
  <si>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</si>
  <si>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</si>
  <si>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</si>
  <si>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</si>
  <si>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</si>
  <si>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</si>
  <si>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</si>
  <si>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</si>
  <si>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</si>
  <si>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</si>
  <si>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</si>
  <si>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</si>
  <si>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</si>
  <si>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</si>
  <si>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</si>
  <si>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</si>
  <si>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</si>
  <si>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</si>
  <si>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</si>
  <si>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</si>
  <si>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</si>
  <si>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</si>
  <si>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</si>
  <si>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</si>
  <si>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</si>
  <si>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</si>
  <si>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</si>
  <si>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</si>
  <si>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</si>
  <si>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</si>
  <si>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</si>
  <si>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</si>
  <si>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</si>
  <si>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</si>
  <si>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</si>
  <si>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</si>
  <si>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</si>
  <si>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</si>
  <si>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</si>
  <si>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</si>
  <si>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</si>
  <si>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</si>
  <si>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</si>
  <si>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</si>
  <si>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</si>
  <si>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</si>
  <si>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</si>
  <si>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</si>
  <si>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</si>
  <si>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</si>
  <si>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</si>
  <si>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</si>
  <si>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</si>
  <si>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</si>
  <si>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</si>
  <si>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</si>
  <si>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</si>
  <si>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</si>
  <si>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</si>
  <si>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</si>
  <si>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</si>
  <si>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</si>
  <si>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</si>
  <si>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</si>
  <si>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</si>
  <si>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</si>
  <si>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</si>
  <si>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</si>
  <si>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</si>
  <si>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</si>
  <si>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</si>
  <si>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</si>
  <si>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</si>
  <si>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</si>
  <si>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</si>
  <si>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</si>
  <si>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</si>
  <si>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</si>
  <si>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</si>
  <si>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</si>
  <si>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</si>
  <si>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</si>
  <si>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</si>
  <si>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</si>
  <si>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</si>
  <si>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</si>
  <si>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</si>
  <si>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</si>
  <si>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</si>
  <si>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</si>
  <si>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</si>
  <si>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</si>
  <si>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</si>
  <si>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</si>
  <si>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</si>
  <si>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</si>
  <si>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</si>
  <si>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</si>
  <si>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</si>
  <si>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</si>
  <si>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</si>
  <si>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</si>
  <si>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</si>
  <si>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</si>
  <si>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</si>
  <si>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</si>
  <si>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</si>
  <si>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</si>
  <si>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</si>
  <si>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</si>
  <si>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</si>
  <si>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</si>
  <si>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</si>
  <si>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</si>
  <si>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</si>
  <si>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</si>
  <si>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</si>
  <si>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</si>
  <si>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</si>
  <si>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</si>
  <si>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</si>
  <si>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</si>
  <si>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</si>
  <si>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</si>
  <si>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</si>
  <si>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</si>
  <si>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</si>
  <si>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</si>
  <si>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</si>
  <si>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</si>
  <si>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</si>
  <si>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</si>
  <si>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</si>
  <si>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</si>
  <si>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</si>
  <si>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</si>
  <si>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</si>
  <si>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</si>
  <si>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</si>
  <si>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</si>
  <si>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</si>
  <si>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</si>
  <si>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</si>
  <si>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</si>
  <si>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</si>
  <si>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</si>
  <si>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</si>
  <si>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</si>
  <si>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</si>
  <si>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</si>
  <si>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</si>
  <si>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</si>
  <si>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</si>
  <si>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</si>
  <si>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</si>
  <si>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</si>
  <si>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</si>
  <si>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</si>
  <si>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</si>
  <si>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</si>
  <si>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</si>
  <si>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</si>
  <si>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</si>
  <si>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</si>
  <si>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</si>
  <si>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</si>
  <si>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</si>
  <si>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</si>
  <si>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</si>
  <si>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</si>
  <si>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</si>
  <si>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</si>
  <si>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</si>
  <si>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</si>
  <si>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</si>
  <si>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</si>
  <si>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</si>
  <si>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</si>
  <si>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</si>
  <si>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</si>
  <si>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</si>
  <si>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</si>
  <si>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</si>
  <si>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</si>
  <si>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</si>
  <si>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</si>
  <si>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</si>
  <si>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</si>
  <si>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</si>
  <si>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</si>
  <si>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</si>
  <si>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</si>
  <si>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</si>
  <si>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</si>
  <si>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</si>
  <si>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</si>
  <si>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</si>
  <si>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</si>
  <si>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</si>
  <si>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</si>
  <si>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</si>
  <si>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</si>
  <si>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</si>
  <si>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</si>
  <si>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</si>
  <si>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</si>
  <si>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</si>
  <si>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</si>
  <si>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</si>
  <si>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</si>
  <si>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</si>
  <si>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</si>
  <si>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</si>
  <si>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</si>
  <si>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</si>
  <si>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</si>
  <si>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</si>
  <si>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</si>
  <si>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</si>
  <si>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</si>
  <si>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</si>
  <si>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</si>
  <si>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</si>
  <si>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</si>
  <si>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</si>
  <si>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</si>
  <si>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</si>
  <si>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</si>
  <si>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</si>
  <si>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</si>
  <si>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</si>
  <si>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</si>
  <si>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</si>
  <si>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</si>
  <si>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</si>
  <si>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</si>
  <si>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</si>
  <si>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</si>
  <si>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</si>
  <si>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</si>
  <si>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</si>
  <si>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</si>
  <si>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</si>
  <si>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</si>
  <si>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</si>
  <si>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</si>
  <si>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</si>
  <si>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</si>
  <si>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</si>
  <si>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</si>
  <si>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</si>
  <si>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</si>
  <si>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</si>
  <si>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</si>
  <si>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</si>
  <si>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</si>
  <si>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</si>
  <si>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</si>
  <si>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</si>
  <si>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</si>
  <si>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</si>
  <si>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</si>
  <si>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</si>
  <si>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</si>
  <si>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</si>
  <si>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</si>
  <si>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</si>
  <si>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</si>
  <si>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</si>
  <si>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</si>
  <si>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</si>
  <si>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</si>
  <si>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</si>
  <si>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</si>
  <si>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</si>
  <si>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</si>
  <si>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</si>
  <si>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</si>
  <si>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</si>
  <si>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</si>
  <si>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</si>
  <si>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</si>
  <si>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</si>
  <si>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</si>
  <si>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</si>
  <si>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</si>
  <si>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</si>
  <si>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</si>
  <si>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</si>
  <si>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</si>
  <si>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</si>
  <si>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</si>
  <si>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</si>
  <si>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</si>
  <si>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</si>
  <si>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</si>
  <si>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</si>
  <si>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</si>
  <si>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</si>
  <si>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</si>
  <si>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</si>
  <si>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</si>
  <si>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</si>
  <si>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</si>
  <si>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</si>
  <si>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</si>
  <si>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</si>
  <si>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</si>
  <si>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</si>
  <si>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</si>
  <si>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</si>
  <si>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</si>
  <si>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</si>
  <si>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</si>
  <si>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</si>
  <si>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</si>
  <si>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</si>
  <si>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</si>
  <si>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</si>
  <si>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</si>
  <si>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</si>
  <si>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</si>
  <si>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</si>
  <si>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</si>
  <si>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</si>
  <si>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</si>
  <si>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</si>
  <si>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</si>
  <si>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</si>
  <si>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</si>
  <si>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</si>
  <si>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</si>
  <si>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</si>
  <si>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</si>
  <si>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</si>
  <si>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</si>
  <si>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</si>
  <si>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</si>
  <si>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</si>
  <si>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</si>
  <si>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</si>
  <si>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</si>
  <si>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</si>
  <si>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</si>
  <si>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</si>
  <si>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</si>
  <si>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</si>
  <si>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</si>
  <si>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</si>
  <si>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</si>
  <si>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</si>
  <si>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</si>
  <si>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</si>
  <si>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</si>
  <si>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</si>
  <si>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</si>
  <si>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</si>
  <si>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</si>
  <si>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</si>
  <si>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</si>
  <si>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</si>
  <si>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</si>
  <si>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</si>
  <si>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</si>
  <si>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</si>
  <si>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</si>
  <si>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</si>
  <si>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</si>
  <si>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</si>
  <si>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</si>
  <si>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</si>
  <si>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</si>
  <si>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</si>
  <si>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</si>
  <si>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</si>
  <si>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</si>
  <si>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</si>
  <si>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</si>
  <si>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</si>
  <si>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</si>
  <si>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</si>
  <si>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</si>
  <si>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</si>
  <si>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</si>
  <si>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</si>
  <si>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</si>
  <si>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</si>
  <si>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</si>
  <si>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</si>
  <si>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</si>
  <si>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</si>
  <si>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</si>
  <si>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</si>
  <si>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</si>
  <si>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</si>
  <si>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</si>
  <si>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</si>
  <si>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</si>
  <si>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</si>
  <si>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</si>
  <si>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</si>
  <si>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</si>
  <si>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</si>
  <si>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</si>
  <si>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</si>
  <si>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</si>
  <si>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</si>
  <si>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</si>
  <si>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</si>
  <si>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</si>
  <si>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</si>
  <si>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</si>
  <si>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</si>
  <si>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</si>
  <si>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</si>
  <si>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</si>
  <si>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</si>
  <si>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</si>
  <si>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</si>
  <si>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</si>
  <si>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</si>
  <si>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</si>
  <si>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</si>
  <si>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</si>
  <si>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</si>
  <si>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</si>
  <si>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</si>
  <si>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</si>
  <si>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</si>
  <si>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</si>
  <si>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</si>
  <si>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</si>
  <si>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</si>
  <si>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</si>
  <si>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</si>
  <si>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</si>
  <si>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</si>
  <si>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</si>
  <si>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</si>
  <si>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</si>
  <si>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</si>
  <si>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</si>
  <si>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</si>
  <si>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</si>
  <si>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Distilate</t>
  </si>
  <si>
    <t>Bottoms</t>
  </si>
  <si>
    <t>2.4908508430127e-10.</t>
  </si>
  <si>
    <t>di</t>
  </si>
  <si>
    <t>bi</t>
  </si>
  <si>
    <t>(320.944308129871.</t>
  </si>
  <si>
    <t>320.973688820144.</t>
  </si>
  <si>
    <t>321.480418724725.</t>
  </si>
  <si>
    <t>321.695822371681.</t>
  </si>
  <si>
    <t>321.842426023265.</t>
  </si>
  <si>
    <t>321.966723888805.</t>
  </si>
  <si>
    <t>322.090607932016.</t>
  </si>
  <si>
    <t>322.275334395833.</t>
  </si>
  <si>
    <t>322.953272338809.</t>
  </si>
  <si>
    <t>327.737864463008.</t>
  </si>
  <si>
    <t>328.195701094051.</t>
  </si>
  <si>
    <t>328.308607681342.</t>
  </si>
  <si>
    <t>328.300111221.</t>
  </si>
  <si>
    <t>328.249571527203.</t>
  </si>
  <si>
    <t>328.185952069382.</t>
  </si>
  <si>
    <t>328.121180449278.</t>
  </si>
  <si>
    <t>328.061689978459.</t>
  </si>
  <si>
    <t>328.012256743399.</t>
  </si>
  <si>
    <t>327.976973312931.</t>
  </si>
  <si>
    <t>327.958347294533.</t>
  </si>
  <si>
    <t>327.946911712453.</t>
  </si>
  <si>
    <t>327.71633935198.</t>
  </si>
  <si>
    <t>327.89009313423.</t>
  </si>
  <si>
    <t>328.135977986568.</t>
  </si>
  <si>
    <t>328.467353065153.</t>
  </si>
  <si>
    <t>328.893825036938.</t>
  </si>
  <si>
    <t>329.419719149591.</t>
  </si>
  <si>
    <t>330.043256249014.</t>
  </si>
  <si>
    <t>330.755652960456.</t>
  </si>
  <si>
    <t>331.540841849911.</t>
  </si>
  <si>
    <t>332.376572961968.</t>
  </si>
  <si>
    <t>333.236788585094.</t>
  </si>
  <si>
    <t>334.094671461415.</t>
  </si>
  <si>
    <t>334.925903972241.</t>
  </si>
  <si>
    <t>335.71104716116.</t>
  </si>
  <si>
    <t>336.436672717207.</t>
  </si>
  <si>
    <t>337.095238288861.</t>
  </si>
  <si>
    <t>337.684093797431.</t>
  </si>
  <si>
    <t>338.203731576725.</t>
  </si>
  <si>
    <t>338.658260954.</t>
  </si>
  <si>
    <t>339.051505431951.</t>
  </si>
  <si>
    <t>339.388501741636.</t>
  </si>
  <si>
    <t>339.674576743946.</t>
  </si>
  <si>
    <t>339.915205783445.</t>
  </si>
  <si>
    <t>340.115982332234.</t>
  </si>
  <si>
    <t>340.282636487772.</t>
  </si>
  <si>
    <t>340.421069564146.</t>
  </si>
  <si>
    <t>340.537395080548.</t>
  </si>
  <si>
    <t>340.6379742314.</t>
  </si>
  <si>
    <t>340.729630844585.</t>
  </si>
  <si>
    <t>340.81968910407.</t>
  </si>
  <si>
    <t>340.916394185194.</t>
  </si>
  <si>
    <t>341.029568320295.</t>
  </si>
  <si>
    <t>341.171877280582.</t>
  </si>
  <si>
    <t>341.361367760021.</t>
  </si>
  <si>
    <t>341.626788686732.</t>
  </si>
  <si>
    <t>342.019403113084.</t>
  </si>
  <si>
    <t>342.641574765879.</t>
  </si>
  <si>
    <t>343.73319911649.</t>
  </si>
  <si>
    <t>346.107290809198.</t>
  </si>
  <si>
    <t>354.436199275422.</t>
  </si>
  <si>
    <t>388.237957226967)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</si>
</sst>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47.794308129871013</c:v>
                </c:pt>
                <c:pt idx="1">
                  <c:v>47.823688820144014</c:v>
                </c:pt>
                <c:pt idx="2">
                  <c:v>48.330418724725007</c:v>
                </c:pt>
                <c:pt idx="3">
                  <c:v>48.545822371681027</c:v>
                </c:pt>
                <c:pt idx="4">
                  <c:v>48.692426023265</c:v>
                </c:pt>
                <c:pt idx="5">
                  <c:v>48.816723888805029</c:v>
                </c:pt>
                <c:pt idx="6">
                  <c:v>48.940607932016007</c:v>
                </c:pt>
                <c:pt idx="7">
                  <c:v>49.125334395833022</c:v>
                </c:pt>
                <c:pt idx="8">
                  <c:v>49.803272338808995</c:v>
                </c:pt>
                <c:pt idx="9">
                  <c:v>54.587864463008032</c:v>
                </c:pt>
                <c:pt idx="10">
                  <c:v>55.045701094051026</c:v>
                </c:pt>
                <c:pt idx="11">
                  <c:v>55.158607681342005</c:v>
                </c:pt>
                <c:pt idx="12">
                  <c:v>55.150111221000031</c:v>
                </c:pt>
                <c:pt idx="13">
                  <c:v>55.099571527203011</c:v>
                </c:pt>
                <c:pt idx="14">
                  <c:v>55.035952069382006</c:v>
                </c:pt>
                <c:pt idx="15">
                  <c:v>54.971180449277995</c:v>
                </c:pt>
                <c:pt idx="16">
                  <c:v>54.911689978459037</c:v>
                </c:pt>
                <c:pt idx="17">
                  <c:v>54.86225674339903</c:v>
                </c:pt>
                <c:pt idx="18">
                  <c:v>54.826973312931045</c:v>
                </c:pt>
                <c:pt idx="19">
                  <c:v>54.808347294533007</c:v>
                </c:pt>
                <c:pt idx="20">
                  <c:v>54.796911712453038</c:v>
                </c:pt>
                <c:pt idx="21">
                  <c:v>54.566339351980048</c:v>
                </c:pt>
                <c:pt idx="22">
                  <c:v>54.740093134230051</c:v>
                </c:pt>
                <c:pt idx="23">
                  <c:v>54.985977986568003</c:v>
                </c:pt>
                <c:pt idx="24">
                  <c:v>55.317353065153043</c:v>
                </c:pt>
                <c:pt idx="25">
                  <c:v>55.743825036938006</c:v>
                </c:pt>
                <c:pt idx="26">
                  <c:v>56.269719149591026</c:v>
                </c:pt>
                <c:pt idx="27">
                  <c:v>56.89325624901403</c:v>
                </c:pt>
                <c:pt idx="28">
                  <c:v>57.605652960456041</c:v>
                </c:pt>
                <c:pt idx="29">
                  <c:v>58.390841849910998</c:v>
                </c:pt>
                <c:pt idx="30">
                  <c:v>59.226572961968031</c:v>
                </c:pt>
                <c:pt idx="31">
                  <c:v>60.086788585094041</c:v>
                </c:pt>
                <c:pt idx="32">
                  <c:v>60.944671461414998</c:v>
                </c:pt>
                <c:pt idx="33">
                  <c:v>61.775903972240997</c:v>
                </c:pt>
                <c:pt idx="34">
                  <c:v>62.561047161160047</c:v>
                </c:pt>
                <c:pt idx="35">
                  <c:v>63.286672717207011</c:v>
                </c:pt>
                <c:pt idx="36">
                  <c:v>63.945238288861049</c:v>
                </c:pt>
                <c:pt idx="37">
                  <c:v>64.534093797431012</c:v>
                </c:pt>
                <c:pt idx="38">
                  <c:v>65.053731576724999</c:v>
                </c:pt>
                <c:pt idx="39">
                  <c:v>65.508260954000036</c:v>
                </c:pt>
                <c:pt idx="40">
                  <c:v>65.901505431951023</c:v>
                </c:pt>
                <c:pt idx="41">
                  <c:v>66.238501741636014</c:v>
                </c:pt>
                <c:pt idx="42">
                  <c:v>66.524576743946</c:v>
                </c:pt>
                <c:pt idx="43">
                  <c:v>66.765205783445026</c:v>
                </c:pt>
                <c:pt idx="44">
                  <c:v>66.965982332234034</c:v>
                </c:pt>
                <c:pt idx="45">
                  <c:v>67.132636487772004</c:v>
                </c:pt>
                <c:pt idx="46">
                  <c:v>67.271069564146046</c:v>
                </c:pt>
                <c:pt idx="47">
                  <c:v>67.387395080548004</c:v>
                </c:pt>
                <c:pt idx="48">
                  <c:v>67.487974231400017</c:v>
                </c:pt>
                <c:pt idx="49">
                  <c:v>67.57963084458504</c:v>
                </c:pt>
                <c:pt idx="50">
                  <c:v>67.669689104070017</c:v>
                </c:pt>
                <c:pt idx="51">
                  <c:v>67.766394185194031</c:v>
                </c:pt>
                <c:pt idx="52">
                  <c:v>67.87956832029505</c:v>
                </c:pt>
                <c:pt idx="53">
                  <c:v>68.021877280582032</c:v>
                </c:pt>
                <c:pt idx="54">
                  <c:v>68.211367760021005</c:v>
                </c:pt>
                <c:pt idx="55">
                  <c:v>68.47678868673205</c:v>
                </c:pt>
                <c:pt idx="56">
                  <c:v>68.869403113084047</c:v>
                </c:pt>
                <c:pt idx="57">
                  <c:v>69.491574765879022</c:v>
                </c:pt>
                <c:pt idx="58">
                  <c:v>70.58319911649005</c:v>
                </c:pt>
                <c:pt idx="59">
                  <c:v>72.957290809198014</c:v>
                </c:pt>
                <c:pt idx="60">
                  <c:v>81.286199275422007</c:v>
                </c:pt>
                <c:pt idx="61">
                  <c:v>115.08795722696703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Лист2!$D$4:$D$65</c:f>
              <c:numCache>
                <c:formatCode>General</c:formatCode>
                <c:ptCount val="62"/>
                <c:pt idx="0">
                  <c:v>34.148088740296032</c:v>
                </c:pt>
                <c:pt idx="1">
                  <c:v>35.347003861912015</c:v>
                </c:pt>
                <c:pt idx="2">
                  <c:v>36.545918983527997</c:v>
                </c:pt>
                <c:pt idx="3">
                  <c:v>37.744834105143013</c:v>
                </c:pt>
                <c:pt idx="4">
                  <c:v>38.943749226758996</c:v>
                </c:pt>
                <c:pt idx="5">
                  <c:v>40.142664348374012</c:v>
                </c:pt>
                <c:pt idx="6">
                  <c:v>41.341579469989995</c:v>
                </c:pt>
                <c:pt idx="7">
                  <c:v>42.540494591606034</c:v>
                </c:pt>
                <c:pt idx="8">
                  <c:v>43.73940971322105</c:v>
                </c:pt>
                <c:pt idx="9">
                  <c:v>44.938324834837033</c:v>
                </c:pt>
                <c:pt idx="10">
                  <c:v>46.137239956452049</c:v>
                </c:pt>
                <c:pt idx="11">
                  <c:v>47.336155078068032</c:v>
                </c:pt>
                <c:pt idx="12">
                  <c:v>48.535070199684014</c:v>
                </c:pt>
                <c:pt idx="13">
                  <c:v>49.733985321299031</c:v>
                </c:pt>
                <c:pt idx="14">
                  <c:v>50.932900442915013</c:v>
                </c:pt>
                <c:pt idx="15">
                  <c:v>52.131815564530996</c:v>
                </c:pt>
                <c:pt idx="16">
                  <c:v>53.330730686146012</c:v>
                </c:pt>
                <c:pt idx="17">
                  <c:v>54.529645807761995</c:v>
                </c:pt>
                <c:pt idx="18">
                  <c:v>55.728560929377011</c:v>
                </c:pt>
                <c:pt idx="19">
                  <c:v>56.92747605099305</c:v>
                </c:pt>
                <c:pt idx="20">
                  <c:v>58.126391172609033</c:v>
                </c:pt>
                <c:pt idx="21">
                  <c:v>59.325306294224049</c:v>
                </c:pt>
                <c:pt idx="22">
                  <c:v>60.524221415840032</c:v>
                </c:pt>
                <c:pt idx="23">
                  <c:v>61.723136537455048</c:v>
                </c:pt>
                <c:pt idx="24">
                  <c:v>62.92205165907103</c:v>
                </c:pt>
                <c:pt idx="25">
                  <c:v>64.120966780687013</c:v>
                </c:pt>
                <c:pt idx="26">
                  <c:v>65.319881902302029</c:v>
                </c:pt>
                <c:pt idx="27">
                  <c:v>66.518797023918012</c:v>
                </c:pt>
                <c:pt idx="28">
                  <c:v>67.717712145533028</c:v>
                </c:pt>
                <c:pt idx="29">
                  <c:v>68.916627267149011</c:v>
                </c:pt>
                <c:pt idx="30">
                  <c:v>70.11554238876505</c:v>
                </c:pt>
                <c:pt idx="31">
                  <c:v>71.314457510380009</c:v>
                </c:pt>
                <c:pt idx="32">
                  <c:v>72.513372631996049</c:v>
                </c:pt>
                <c:pt idx="33">
                  <c:v>73.712287753612031</c:v>
                </c:pt>
                <c:pt idx="34">
                  <c:v>74.911202875227048</c:v>
                </c:pt>
                <c:pt idx="35">
                  <c:v>76.11011799684303</c:v>
                </c:pt>
                <c:pt idx="36">
                  <c:v>77.309033118458046</c:v>
                </c:pt>
                <c:pt idx="37">
                  <c:v>78.507948240074029</c:v>
                </c:pt>
                <c:pt idx="38">
                  <c:v>79.706863361690012</c:v>
                </c:pt>
                <c:pt idx="39">
                  <c:v>80.905778483305028</c:v>
                </c:pt>
                <c:pt idx="40">
                  <c:v>82.10469360492101</c:v>
                </c:pt>
                <c:pt idx="41">
                  <c:v>83.303608726536027</c:v>
                </c:pt>
                <c:pt idx="42">
                  <c:v>84.502523848152009</c:v>
                </c:pt>
                <c:pt idx="43">
                  <c:v>85.701438969768049</c:v>
                </c:pt>
                <c:pt idx="44">
                  <c:v>86.900354091383008</c:v>
                </c:pt>
                <c:pt idx="45">
                  <c:v>88.099269212999047</c:v>
                </c:pt>
                <c:pt idx="46">
                  <c:v>89.29818433461503</c:v>
                </c:pt>
                <c:pt idx="47">
                  <c:v>90.497099456230046</c:v>
                </c:pt>
                <c:pt idx="48">
                  <c:v>91.696014577846029</c:v>
                </c:pt>
                <c:pt idx="49">
                  <c:v>92.894929699461045</c:v>
                </c:pt>
                <c:pt idx="50">
                  <c:v>94.093844821077028</c:v>
                </c:pt>
                <c:pt idx="51">
                  <c:v>95.29275994269301</c:v>
                </c:pt>
                <c:pt idx="52">
                  <c:v>96.491675064308026</c:v>
                </c:pt>
                <c:pt idx="53">
                  <c:v>97.690590185924009</c:v>
                </c:pt>
                <c:pt idx="54">
                  <c:v>98.889505307539025</c:v>
                </c:pt>
                <c:pt idx="55">
                  <c:v>100.08842042915501</c:v>
                </c:pt>
                <c:pt idx="56">
                  <c:v>101.28733555077105</c:v>
                </c:pt>
                <c:pt idx="57">
                  <c:v>102.48625067238601</c:v>
                </c:pt>
                <c:pt idx="58">
                  <c:v>103.68516579400205</c:v>
                </c:pt>
                <c:pt idx="59">
                  <c:v>104.88408091561701</c:v>
                </c:pt>
                <c:pt idx="60">
                  <c:v>106.08299603723304</c:v>
                </c:pt>
                <c:pt idx="61">
                  <c:v>107.28191115884903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FB-4C32-A9A2-10C3C665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688"/>
        <c:axId val="59411264"/>
      </c:scatterChart>
      <c:valAx>
        <c:axId val="5941068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11264"/>
        <c:crossesAt val="-100"/>
        <c:crossBetween val="midCat"/>
        <c:majorUnit val="1"/>
      </c:valAx>
      <c:valAx>
        <c:axId val="594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1068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376.20000653081354</c:v>
                </c:pt>
                <c:pt idx="1">
                  <c:v>494.2901410854713</c:v>
                </c:pt>
                <c:pt idx="2">
                  <c:v>494.33765392838473</c:v>
                </c:pt>
                <c:pt idx="3">
                  <c:v>494.26316492135402</c:v>
                </c:pt>
                <c:pt idx="4">
                  <c:v>494.11115103322891</c:v>
                </c:pt>
                <c:pt idx="5">
                  <c:v>493.92660128200077</c:v>
                </c:pt>
                <c:pt idx="6">
                  <c:v>493.66912892554978</c:v>
                </c:pt>
                <c:pt idx="7">
                  <c:v>492.95974908935068</c:v>
                </c:pt>
                <c:pt idx="8">
                  <c:v>488.65027947709928</c:v>
                </c:pt>
                <c:pt idx="9">
                  <c:v>2093.1755861581564</c:v>
                </c:pt>
                <c:pt idx="10">
                  <c:v>2091.5004045395453</c:v>
                </c:pt>
                <c:pt idx="11">
                  <c:v>2091.3523822845236</c:v>
                </c:pt>
                <c:pt idx="12">
                  <c:v>2091.7885223231951</c:v>
                </c:pt>
                <c:pt idx="13">
                  <c:v>2092.4891513426128</c:v>
                </c:pt>
                <c:pt idx="14">
                  <c:v>2093.3487860213031</c:v>
                </c:pt>
                <c:pt idx="15">
                  <c:v>2094.3342731955095</c:v>
                </c:pt>
                <c:pt idx="16">
                  <c:v>2095.436242907298</c:v>
                </c:pt>
                <c:pt idx="17">
                  <c:v>2096.6533064227351</c:v>
                </c:pt>
                <c:pt idx="18">
                  <c:v>2097.9895856352832</c:v>
                </c:pt>
                <c:pt idx="19">
                  <c:v>2099.469486213784</c:v>
                </c:pt>
                <c:pt idx="20">
                  <c:v>2101.3488820954467</c:v>
                </c:pt>
                <c:pt idx="21">
                  <c:v>2206.8963005395985</c:v>
                </c:pt>
                <c:pt idx="22">
                  <c:v>2210.3735228286091</c:v>
                </c:pt>
                <c:pt idx="23">
                  <c:v>2214.3969716954575</c:v>
                </c:pt>
                <c:pt idx="24">
                  <c:v>2219.0042793979251</c:v>
                </c:pt>
                <c:pt idx="25">
                  <c:v>2224.2256168264935</c:v>
                </c:pt>
                <c:pt idx="26">
                  <c:v>2230.0626667614015</c:v>
                </c:pt>
                <c:pt idx="27">
                  <c:v>2236.4698845278649</c:v>
                </c:pt>
                <c:pt idx="28">
                  <c:v>2243.3405593465823</c:v>
                </c:pt>
                <c:pt idx="29">
                  <c:v>2250.5029188345929</c:v>
                </c:pt>
                <c:pt idx="30">
                  <c:v>2257.7306276424279</c:v>
                </c:pt>
                <c:pt idx="31">
                  <c:v>2264.7680303011034</c:v>
                </c:pt>
                <c:pt idx="32">
                  <c:v>2271.3649538483241</c:v>
                </c:pt>
                <c:pt idx="33">
                  <c:v>2277.3116258659916</c:v>
                </c:pt>
                <c:pt idx="34">
                  <c:v>2282.4643032553408</c:v>
                </c:pt>
                <c:pt idx="35">
                  <c:v>2286.7560090039192</c:v>
                </c:pt>
                <c:pt idx="36">
                  <c:v>2290.1924929191373</c:v>
                </c:pt>
                <c:pt idx="37">
                  <c:v>2292.8376228816169</c:v>
                </c:pt>
                <c:pt idx="38">
                  <c:v>2294.7938705252495</c:v>
                </c:pt>
                <c:pt idx="39">
                  <c:v>2296.1829361195273</c:v>
                </c:pt>
                <c:pt idx="40">
                  <c:v>2297.1294368947365</c:v>
                </c:pt>
                <c:pt idx="41">
                  <c:v>2297.7491282116034</c:v>
                </c:pt>
                <c:pt idx="42">
                  <c:v>2298.1414271912231</c:v>
                </c:pt>
                <c:pt idx="43">
                  <c:v>2298.3856798268462</c:v>
                </c:pt>
                <c:pt idx="44">
                  <c:v>2298.5401369057649</c:v>
                </c:pt>
                <c:pt idx="45">
                  <c:v>2298.6426717556405</c:v>
                </c:pt>
                <c:pt idx="46">
                  <c:v>2298.7124335946442</c:v>
                </c:pt>
                <c:pt idx="47">
                  <c:v>2298.7517977096882</c:v>
                </c:pt>
                <c:pt idx="48">
                  <c:v>2298.7480748633893</c:v>
                </c:pt>
                <c:pt idx="49">
                  <c:v>2298.6744477777788</c:v>
                </c:pt>
                <c:pt idx="50">
                  <c:v>2298.4896482962599</c:v>
                </c:pt>
                <c:pt idx="51">
                  <c:v>2298.1353664566</c:v>
                </c:pt>
                <c:pt idx="52">
                  <c:v>2297.5295052958368</c:v>
                </c:pt>
                <c:pt idx="53">
                  <c:v>2296.5512339089546</c:v>
                </c:pt>
                <c:pt idx="54">
                  <c:v>2295.0086767000848</c:v>
                </c:pt>
                <c:pt idx="55">
                  <c:v>2292.5680124677847</c:v>
                </c:pt>
                <c:pt idx="56">
                  <c:v>2288.5912925307025</c:v>
                </c:pt>
                <c:pt idx="57">
                  <c:v>2281.7242465935374</c:v>
                </c:pt>
                <c:pt idx="58">
                  <c:v>2268.4631555587962</c:v>
                </c:pt>
                <c:pt idx="59">
                  <c:v>2234.4263449815576</c:v>
                </c:pt>
                <c:pt idx="60">
                  <c:v>2097.2978763658416</c:v>
                </c:pt>
                <c:pt idx="61">
                  <c:v>408.09997720638455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3568"/>
        <c:axId val="59414144"/>
      </c:scatterChart>
      <c:valAx>
        <c:axId val="5941356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4144"/>
        <c:crosses val="autoZero"/>
        <c:crossBetween val="midCat"/>
        <c:majorUnit val="1"/>
      </c:valAx>
      <c:valAx>
        <c:axId val="59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1689.2000293244289</c:v>
                </c:pt>
                <c:pt idx="2">
                  <c:v>1807.2901638790868</c:v>
                </c:pt>
                <c:pt idx="3">
                  <c:v>1807.3376767220002</c:v>
                </c:pt>
                <c:pt idx="4">
                  <c:v>1807.2631877149695</c:v>
                </c:pt>
                <c:pt idx="5">
                  <c:v>1807.1111738268444</c:v>
                </c:pt>
                <c:pt idx="6">
                  <c:v>1806.9266240756162</c:v>
                </c:pt>
                <c:pt idx="7">
                  <c:v>1806.6691517191653</c:v>
                </c:pt>
                <c:pt idx="8">
                  <c:v>1805.9597718829662</c:v>
                </c:pt>
                <c:pt idx="9">
                  <c:v>1801.6503022707147</c:v>
                </c:pt>
                <c:pt idx="10">
                  <c:v>1788.1756089517719</c:v>
                </c:pt>
                <c:pt idx="11">
                  <c:v>1786.500427333161</c:v>
                </c:pt>
                <c:pt idx="12">
                  <c:v>1786.3524050781389</c:v>
                </c:pt>
                <c:pt idx="13">
                  <c:v>1786.7885451168106</c:v>
                </c:pt>
                <c:pt idx="14">
                  <c:v>1787.489174136228</c:v>
                </c:pt>
                <c:pt idx="15">
                  <c:v>1788.3488088149186</c:v>
                </c:pt>
                <c:pt idx="16">
                  <c:v>1789.3342959891249</c:v>
                </c:pt>
                <c:pt idx="17">
                  <c:v>1790.4362657009137</c:v>
                </c:pt>
                <c:pt idx="18">
                  <c:v>1791.6533292163504</c:v>
                </c:pt>
                <c:pt idx="19">
                  <c:v>1792.9896084288987</c:v>
                </c:pt>
                <c:pt idx="20">
                  <c:v>1794.4695090073992</c:v>
                </c:pt>
                <c:pt idx="21">
                  <c:v>1796.3489048890622</c:v>
                </c:pt>
                <c:pt idx="22">
                  <c:v>1798.7963233332141</c:v>
                </c:pt>
                <c:pt idx="23">
                  <c:v>1802.2735456222247</c:v>
                </c:pt>
                <c:pt idx="24">
                  <c:v>1806.2969944890731</c:v>
                </c:pt>
                <c:pt idx="25">
                  <c:v>1810.9043021915406</c:v>
                </c:pt>
                <c:pt idx="26">
                  <c:v>1816.1256396201088</c:v>
                </c:pt>
                <c:pt idx="27">
                  <c:v>1821.9626895550168</c:v>
                </c:pt>
                <c:pt idx="28">
                  <c:v>1828.3699073214802</c:v>
                </c:pt>
                <c:pt idx="29">
                  <c:v>1835.2405821401978</c:v>
                </c:pt>
                <c:pt idx="30">
                  <c:v>1842.4029416282083</c:v>
                </c:pt>
                <c:pt idx="31">
                  <c:v>1849.6306504360434</c:v>
                </c:pt>
                <c:pt idx="32">
                  <c:v>1856.6680530947187</c:v>
                </c:pt>
                <c:pt idx="33">
                  <c:v>1863.2649766419395</c:v>
                </c:pt>
                <c:pt idx="34">
                  <c:v>1869.2116486596069</c:v>
                </c:pt>
                <c:pt idx="35">
                  <c:v>1874.3643260489562</c:v>
                </c:pt>
                <c:pt idx="36">
                  <c:v>1878.6560317975348</c:v>
                </c:pt>
                <c:pt idx="37">
                  <c:v>1882.0925157127529</c:v>
                </c:pt>
                <c:pt idx="38">
                  <c:v>1884.7376456752324</c:v>
                </c:pt>
                <c:pt idx="39">
                  <c:v>1886.6938933188649</c:v>
                </c:pt>
                <c:pt idx="40">
                  <c:v>1888.0829589131429</c:v>
                </c:pt>
                <c:pt idx="41">
                  <c:v>1889.0294596883521</c:v>
                </c:pt>
                <c:pt idx="42">
                  <c:v>1889.649151005219</c:v>
                </c:pt>
                <c:pt idx="43">
                  <c:v>1890.0414499848384</c:v>
                </c:pt>
                <c:pt idx="44">
                  <c:v>1890.2857026204615</c:v>
                </c:pt>
                <c:pt idx="45">
                  <c:v>1890.4401596993805</c:v>
                </c:pt>
                <c:pt idx="46">
                  <c:v>1890.5426945492561</c:v>
                </c:pt>
                <c:pt idx="47">
                  <c:v>1890.6124563882595</c:v>
                </c:pt>
                <c:pt idx="48">
                  <c:v>1890.6518205033037</c:v>
                </c:pt>
                <c:pt idx="49">
                  <c:v>1890.6480976570049</c:v>
                </c:pt>
                <c:pt idx="50">
                  <c:v>1890.5744705713944</c:v>
                </c:pt>
                <c:pt idx="51">
                  <c:v>1890.3896710898753</c:v>
                </c:pt>
                <c:pt idx="52">
                  <c:v>1890.0353892502155</c:v>
                </c:pt>
                <c:pt idx="53">
                  <c:v>1889.4295280894521</c:v>
                </c:pt>
                <c:pt idx="54">
                  <c:v>1888.4512567025702</c:v>
                </c:pt>
                <c:pt idx="55">
                  <c:v>1886.9086994937004</c:v>
                </c:pt>
                <c:pt idx="56">
                  <c:v>1884.4680352614002</c:v>
                </c:pt>
                <c:pt idx="57">
                  <c:v>1880.4913153243178</c:v>
                </c:pt>
                <c:pt idx="58">
                  <c:v>1873.6242693871527</c:v>
                </c:pt>
                <c:pt idx="59">
                  <c:v>1860.3631783524115</c:v>
                </c:pt>
                <c:pt idx="60">
                  <c:v>1826.3263677751731</c:v>
                </c:pt>
                <c:pt idx="61">
                  <c:v>1689.1978991594572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3072"/>
        <c:axId val="90243648"/>
      </c:scatterChart>
      <c:valAx>
        <c:axId val="902430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3648"/>
        <c:crosses val="autoZero"/>
        <c:crossBetween val="midCat"/>
        <c:majorUnit val="1"/>
      </c:valAx>
      <c:valAx>
        <c:axId val="90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5952"/>
        <c:axId val="90246528"/>
      </c:scatterChart>
      <c:valAx>
        <c:axId val="9024595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46528"/>
        <c:crossesAt val="-100"/>
        <c:crossBetween val="midCat"/>
        <c:majorUnit val="1"/>
      </c:valAx>
      <c:valAx>
        <c:axId val="9024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24595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Лист2!$H$4:$H$65</c:f>
              <c:numCache>
                <c:formatCode>General</c:formatCode>
                <c:ptCount val="62"/>
                <c:pt idx="0">
                  <c:v>13.646219389574981</c:v>
                </c:pt>
                <c:pt idx="1">
                  <c:v>12.476684958231999</c:v>
                </c:pt>
                <c:pt idx="2">
                  <c:v>11.78449974119701</c:v>
                </c:pt>
                <c:pt idx="3">
                  <c:v>10.800988266538013</c:v>
                </c:pt>
                <c:pt idx="4">
                  <c:v>9.7486767965060039</c:v>
                </c:pt>
                <c:pt idx="5">
                  <c:v>8.674059540431017</c:v>
                </c:pt>
                <c:pt idx="6">
                  <c:v>7.5990284620260127</c:v>
                </c:pt>
                <c:pt idx="7">
                  <c:v>6.5848398042269878</c:v>
                </c:pt>
                <c:pt idx="8">
                  <c:v>6.0638626255879444</c:v>
                </c:pt>
                <c:pt idx="9">
                  <c:v>9.6495396281709986</c:v>
                </c:pt>
                <c:pt idx="10">
                  <c:v>8.9084611375989766</c:v>
                </c:pt>
                <c:pt idx="11">
                  <c:v>7.8224526032739732</c:v>
                </c:pt>
                <c:pt idx="12">
                  <c:v>6.6150410213160171</c:v>
                </c:pt>
                <c:pt idx="13">
                  <c:v>5.3655862059039805</c:v>
                </c:pt>
                <c:pt idx="14">
                  <c:v>4.1030516264669927</c:v>
                </c:pt>
                <c:pt idx="15">
                  <c:v>2.839364884746999</c:v>
                </c:pt>
                <c:pt idx="16">
                  <c:v>1.5809592923130253</c:v>
                </c:pt>
                <c:pt idx="17">
                  <c:v>0.33261093563703525</c:v>
                </c:pt>
                <c:pt idx="18">
                  <c:v>-0.90158761644596552</c:v>
                </c:pt>
                <c:pt idx="19">
                  <c:v>-2.119128756460043</c:v>
                </c:pt>
                <c:pt idx="20">
                  <c:v>-3.3294794601559943</c:v>
                </c:pt>
                <c:pt idx="21">
                  <c:v>-4.7589669422440011</c:v>
                </c:pt>
                <c:pt idx="22">
                  <c:v>-5.7841282816099806</c:v>
                </c:pt>
                <c:pt idx="23">
                  <c:v>-6.7371585508870453</c:v>
                </c:pt>
                <c:pt idx="24">
                  <c:v>-7.6046985939179876</c:v>
                </c:pt>
                <c:pt idx="25">
                  <c:v>-8.3771417437490072</c:v>
                </c:pt>
                <c:pt idx="26">
                  <c:v>-9.0501627527110031</c:v>
                </c:pt>
                <c:pt idx="27">
                  <c:v>-9.6255407749039819</c:v>
                </c:pt>
                <c:pt idx="28">
                  <c:v>-10.112059185076987</c:v>
                </c:pt>
                <c:pt idx="29">
                  <c:v>-10.525785417238012</c:v>
                </c:pt>
                <c:pt idx="30">
                  <c:v>-10.888969426797019</c:v>
                </c:pt>
                <c:pt idx="31">
                  <c:v>-11.227668925285968</c:v>
                </c:pt>
                <c:pt idx="32">
                  <c:v>-11.568701170581051</c:v>
                </c:pt>
                <c:pt idx="33">
                  <c:v>-11.936383781371035</c:v>
                </c:pt>
                <c:pt idx="34">
                  <c:v>-12.350155714067</c:v>
                </c:pt>
                <c:pt idx="35">
                  <c:v>-12.823445279636019</c:v>
                </c:pt>
                <c:pt idx="36">
                  <c:v>-13.363794829596998</c:v>
                </c:pt>
                <c:pt idx="37">
                  <c:v>-13.973854442643017</c:v>
                </c:pt>
                <c:pt idx="38">
                  <c:v>-14.653131784965012</c:v>
                </c:pt>
                <c:pt idx="39">
                  <c:v>-15.397517529304992</c:v>
                </c:pt>
                <c:pt idx="40">
                  <c:v>-16.203188172969988</c:v>
                </c:pt>
                <c:pt idx="41">
                  <c:v>-17.065106984900012</c:v>
                </c:pt>
                <c:pt idx="42">
                  <c:v>-17.977947104206009</c:v>
                </c:pt>
                <c:pt idx="43">
                  <c:v>-18.936233186323022</c:v>
                </c:pt>
                <c:pt idx="44">
                  <c:v>-19.934371759148974</c:v>
                </c:pt>
                <c:pt idx="45">
                  <c:v>-20.966632725227043</c:v>
                </c:pt>
                <c:pt idx="46">
                  <c:v>-22.027114770468984</c:v>
                </c:pt>
                <c:pt idx="47">
                  <c:v>-23.109704375682043</c:v>
                </c:pt>
                <c:pt idx="48">
                  <c:v>-24.208040346446012</c:v>
                </c:pt>
                <c:pt idx="49">
                  <c:v>-25.315298854876005</c:v>
                </c:pt>
                <c:pt idx="50">
                  <c:v>-26.424155717007011</c:v>
                </c:pt>
                <c:pt idx="51">
                  <c:v>-27.526365757498979</c:v>
                </c:pt>
                <c:pt idx="52">
                  <c:v>-28.612106744012976</c:v>
                </c:pt>
                <c:pt idx="53">
                  <c:v>-29.668712905341977</c:v>
                </c:pt>
                <c:pt idx="54">
                  <c:v>-30.67813754751802</c:v>
                </c:pt>
                <c:pt idx="55">
                  <c:v>-31.611631742422958</c:v>
                </c:pt>
                <c:pt idx="56">
                  <c:v>-32.417932437687</c:v>
                </c:pt>
                <c:pt idx="57">
                  <c:v>-32.994675906506984</c:v>
                </c:pt>
                <c:pt idx="58">
                  <c:v>-33.101966677511996</c:v>
                </c:pt>
                <c:pt idx="59">
                  <c:v>-31.926790106418991</c:v>
                </c:pt>
                <c:pt idx="60">
                  <c:v>-24.796796761811038</c:v>
                </c:pt>
                <c:pt idx="61">
                  <c:v>7.8060460681180075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1C-4F67-A4F7-6DB26021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8832"/>
        <c:axId val="90249408"/>
      </c:scatterChart>
      <c:valAx>
        <c:axId val="90248832"/>
        <c:scaling>
          <c:orientation val="minMax"/>
          <c:max val="6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0249408"/>
        <c:crosses val="autoZero"/>
        <c:crossBetween val="midCat"/>
      </c:valAx>
      <c:valAx>
        <c:axId val="902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4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2</xdr:row>
      <xdr:rowOff>80961</xdr:rowOff>
    </xdr:from>
    <xdr:to>
      <xdr:col>27</xdr:col>
      <xdr:colOff>485774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28</xdr:row>
      <xdr:rowOff>4761</xdr:rowOff>
    </xdr:from>
    <xdr:to>
      <xdr:col>28</xdr:col>
      <xdr:colOff>9524</xdr:colOff>
      <xdr:row>46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209550</xdr:colOff>
      <xdr:row>3</xdr:row>
      <xdr:rowOff>14287</xdr:rowOff>
    </xdr:from>
    <xdr:to>
      <xdr:col>38</xdr:col>
      <xdr:colOff>38100</xdr:colOff>
      <xdr:row>17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opLeftCell="A222" workbookViewId="0">
      <selection activeCell="F259" sqref="F259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  <row r="225" spans="1:9" x14ac:dyDescent="0.25">
      <c r="B225" t="s">
        <v>2022</v>
      </c>
      <c r="C225" t="s">
        <v>2023</v>
      </c>
      <c r="E225" t="s">
        <v>2022</v>
      </c>
      <c r="F225" t="s">
        <v>2023</v>
      </c>
    </row>
    <row r="226" spans="1:9" x14ac:dyDescent="0.25">
      <c r="A226" t="s">
        <v>1988</v>
      </c>
      <c r="B226">
        <v>0</v>
      </c>
      <c r="C226">
        <v>0</v>
      </c>
      <c r="D226" t="s">
        <v>108</v>
      </c>
      <c r="E226">
        <f>B230</f>
        <v>0</v>
      </c>
      <c r="F226" s="14">
        <f>C230</f>
        <v>0</v>
      </c>
      <c r="H226">
        <v>1312.99991559452</v>
      </c>
      <c r="I226">
        <v>1618</v>
      </c>
    </row>
    <row r="227" spans="1:9" x14ac:dyDescent="0.25">
      <c r="A227" t="s">
        <v>1989</v>
      </c>
      <c r="B227">
        <v>0</v>
      </c>
      <c r="C227">
        <v>0</v>
      </c>
      <c r="D227" t="s">
        <v>109</v>
      </c>
      <c r="E227">
        <f>B231</f>
        <v>1.49852588284716E-6</v>
      </c>
      <c r="F227" s="14">
        <f>C231</f>
        <v>2.0449209101502399E-4</v>
      </c>
      <c r="H227">
        <v>391.70780302940102</v>
      </c>
      <c r="I227">
        <v>103.1</v>
      </c>
    </row>
    <row r="228" spans="1:9" x14ac:dyDescent="0.25">
      <c r="A228" t="s">
        <v>1990</v>
      </c>
      <c r="B228">
        <v>0</v>
      </c>
      <c r="C228">
        <v>0</v>
      </c>
      <c r="D228" t="s">
        <v>110</v>
      </c>
      <c r="E228">
        <f t="shared" ref="E228:E230" si="27">B233</f>
        <v>6.3404179787276705E-5</v>
      </c>
      <c r="F228" s="14">
        <f t="shared" ref="F228:F230" si="28">C233</f>
        <v>3.9760683260483599E-4</v>
      </c>
      <c r="H228">
        <f>SUM(H226:H227)</f>
        <v>1704.707718623921</v>
      </c>
      <c r="I228">
        <f>SUM(I226:I227)</f>
        <v>1721.1</v>
      </c>
    </row>
    <row r="229" spans="1:9" x14ac:dyDescent="0.25">
      <c r="A229" t="s">
        <v>1991</v>
      </c>
      <c r="B229" s="10">
        <v>3.6828765556975701E-2</v>
      </c>
      <c r="C229" s="10">
        <v>2.5386754344451099E-21</v>
      </c>
      <c r="D229" t="s">
        <v>112</v>
      </c>
      <c r="E229">
        <f t="shared" si="27"/>
        <v>0.82098408463884098</v>
      </c>
      <c r="F229" s="14">
        <f t="shared" si="28"/>
        <v>1.1314100660211801E-2</v>
      </c>
    </row>
    <row r="230" spans="1:9" x14ac:dyDescent="0.25">
      <c r="A230" t="s">
        <v>1992</v>
      </c>
      <c r="B230">
        <v>0</v>
      </c>
      <c r="C230">
        <v>0</v>
      </c>
      <c r="D230" t="s">
        <v>96</v>
      </c>
      <c r="E230">
        <f t="shared" si="27"/>
        <v>0.13819719386235499</v>
      </c>
      <c r="F230" s="14">
        <f t="shared" si="28"/>
        <v>0.207847227552409</v>
      </c>
    </row>
    <row r="231" spans="1:9" x14ac:dyDescent="0.25">
      <c r="A231" t="s">
        <v>1993</v>
      </c>
      <c r="B231" s="10">
        <v>1.49852588284716E-6</v>
      </c>
      <c r="C231" s="10">
        <v>2.0449209101502399E-4</v>
      </c>
      <c r="D231" t="s">
        <v>115</v>
      </c>
      <c r="E231" s="10">
        <f t="shared" ref="E231:E236" si="29">B239</f>
        <v>4.1551606289867097E-11</v>
      </c>
      <c r="F231" s="14">
        <f t="shared" ref="F231:F236" si="30">C239</f>
        <v>0.23490925250460601</v>
      </c>
    </row>
    <row r="232" spans="1:9" x14ac:dyDescent="0.25">
      <c r="A232" t="s">
        <v>1994</v>
      </c>
      <c r="B232">
        <v>0</v>
      </c>
      <c r="C232">
        <v>0</v>
      </c>
      <c r="D232" t="s">
        <v>116</v>
      </c>
      <c r="E232" s="10">
        <f t="shared" si="29"/>
        <v>2.4732968922153198E-13</v>
      </c>
      <c r="F232" s="14">
        <f t="shared" si="30"/>
        <v>0.124221085267557</v>
      </c>
    </row>
    <row r="233" spans="1:9" x14ac:dyDescent="0.25">
      <c r="A233" t="s">
        <v>1995</v>
      </c>
      <c r="B233" s="10">
        <v>6.3404179787276705E-5</v>
      </c>
      <c r="C233" s="10">
        <v>3.9760683260483599E-4</v>
      </c>
      <c r="D233" t="s">
        <v>117</v>
      </c>
      <c r="E233">
        <f t="shared" si="29"/>
        <v>1.9523397441409901E-13</v>
      </c>
      <c r="F233" s="14">
        <f t="shared" si="30"/>
        <v>0.104787213075582</v>
      </c>
    </row>
    <row r="234" spans="1:9" x14ac:dyDescent="0.25">
      <c r="A234" t="s">
        <v>1996</v>
      </c>
      <c r="B234">
        <v>0.82098408463884098</v>
      </c>
      <c r="C234" s="10">
        <v>1.1314100660211801E-2</v>
      </c>
      <c r="D234" t="s">
        <v>119</v>
      </c>
      <c r="E234" s="10">
        <f t="shared" si="29"/>
        <v>2.4965893608088201E-13</v>
      </c>
      <c r="F234" s="14">
        <f t="shared" si="30"/>
        <v>2.7674981735241699E-2</v>
      </c>
    </row>
    <row r="235" spans="1:9" x14ac:dyDescent="0.25">
      <c r="A235" t="s">
        <v>1997</v>
      </c>
      <c r="B235">
        <v>0.13819719386235499</v>
      </c>
      <c r="C235" s="10">
        <v>0.207847227552409</v>
      </c>
      <c r="D235" t="s">
        <v>120</v>
      </c>
      <c r="E235" s="10">
        <f t="shared" si="29"/>
        <v>1.5227946216122299E-13</v>
      </c>
      <c r="F235" s="14">
        <f t="shared" si="30"/>
        <v>2.2524288270615998E-2</v>
      </c>
    </row>
    <row r="236" spans="1:9" x14ac:dyDescent="0.25">
      <c r="A236" t="s">
        <v>1998</v>
      </c>
      <c r="B236">
        <v>0</v>
      </c>
      <c r="C236">
        <v>0</v>
      </c>
      <c r="D236" t="s">
        <v>121</v>
      </c>
      <c r="E236" s="10">
        <f t="shared" si="29"/>
        <v>2.06486408545875E-14</v>
      </c>
      <c r="F236" s="14">
        <f t="shared" si="30"/>
        <v>1.9478558573735701E-2</v>
      </c>
    </row>
    <row r="237" spans="1:9" x14ac:dyDescent="0.25">
      <c r="A237" t="s">
        <v>1999</v>
      </c>
      <c r="B237" s="10">
        <v>3.9197760932139199E-3</v>
      </c>
      <c r="C237" s="10">
        <v>8.2694645773245895E-2</v>
      </c>
      <c r="D237" t="s">
        <v>97</v>
      </c>
      <c r="E237" s="10">
        <f>B228</f>
        <v>0</v>
      </c>
      <c r="F237" s="14">
        <f>C228</f>
        <v>0</v>
      </c>
    </row>
    <row r="238" spans="1:9" x14ac:dyDescent="0.25">
      <c r="A238" t="s">
        <v>2000</v>
      </c>
      <c r="B238">
        <v>0</v>
      </c>
      <c r="C238">
        <v>0</v>
      </c>
      <c r="D238" t="s">
        <v>122</v>
      </c>
      <c r="E238" s="10">
        <f t="shared" ref="E238:E244" si="31">B245</f>
        <v>2.1841294213315398E-9</v>
      </c>
      <c r="F238" s="14">
        <f t="shared" ref="F238:F244" si="32">C245</f>
        <v>2.4832739458460099E-2</v>
      </c>
    </row>
    <row r="239" spans="1:9" x14ac:dyDescent="0.25">
      <c r="A239" t="s">
        <v>2001</v>
      </c>
      <c r="B239" s="10">
        <v>4.1551606289867097E-11</v>
      </c>
      <c r="C239">
        <v>0.23490925250460601</v>
      </c>
      <c r="D239" t="s">
        <v>123</v>
      </c>
      <c r="E239" s="10">
        <f t="shared" si="31"/>
        <v>1.3477385976669001E-10</v>
      </c>
      <c r="F239" s="14">
        <f t="shared" si="32"/>
        <v>1.5202076485801199E-3</v>
      </c>
    </row>
    <row r="240" spans="1:9" x14ac:dyDescent="0.25">
      <c r="A240" t="s">
        <v>2002</v>
      </c>
      <c r="B240" s="10">
        <v>2.4732968922153198E-13</v>
      </c>
      <c r="C240">
        <v>0.124221085267557</v>
      </c>
      <c r="D240" t="s">
        <v>124</v>
      </c>
      <c r="E240" s="10">
        <f t="shared" si="31"/>
        <v>4.7885506939839597E-12</v>
      </c>
      <c r="F240" s="14">
        <f t="shared" si="32"/>
        <v>1.47194749312412E-3</v>
      </c>
    </row>
    <row r="241" spans="1:6" x14ac:dyDescent="0.25">
      <c r="A241" t="s">
        <v>2003</v>
      </c>
      <c r="B241" s="10">
        <v>1.9523397441409901E-13</v>
      </c>
      <c r="C241">
        <v>0.104787213075582</v>
      </c>
      <c r="D241" t="s">
        <v>125</v>
      </c>
      <c r="E241" s="10">
        <f t="shared" si="31"/>
        <v>5.9275076183887706E-11</v>
      </c>
      <c r="F241" s="14">
        <f t="shared" si="32"/>
        <v>1.2520937632255799E-2</v>
      </c>
    </row>
    <row r="242" spans="1:6" x14ac:dyDescent="0.25">
      <c r="A242" t="s">
        <v>2004</v>
      </c>
      <c r="B242" s="10">
        <v>2.4965893608088201E-13</v>
      </c>
      <c r="C242" s="10">
        <v>2.7674981735241699E-2</v>
      </c>
      <c r="D242" t="s">
        <v>126</v>
      </c>
      <c r="E242" s="10">
        <f t="shared" si="31"/>
        <v>2.4973033489339902E-12</v>
      </c>
      <c r="F242" s="14">
        <f t="shared" si="32"/>
        <v>1.0402834770496499E-3</v>
      </c>
    </row>
    <row r="243" spans="1:6" x14ac:dyDescent="0.25">
      <c r="A243" t="s">
        <v>2005</v>
      </c>
      <c r="B243" s="10">
        <v>1.5227946216122299E-13</v>
      </c>
      <c r="C243">
        <v>2.2524288270615998E-2</v>
      </c>
      <c r="D243" t="s">
        <v>30</v>
      </c>
      <c r="E243" s="10">
        <f t="shared" si="31"/>
        <v>0</v>
      </c>
      <c r="F243" s="14">
        <f t="shared" si="32"/>
        <v>0</v>
      </c>
    </row>
    <row r="244" spans="1:6" x14ac:dyDescent="0.25">
      <c r="A244" t="s">
        <v>2006</v>
      </c>
      <c r="B244" s="10">
        <v>2.06486408545875E-14</v>
      </c>
      <c r="C244" s="10">
        <v>1.9478558573735701E-2</v>
      </c>
      <c r="D244" t="s">
        <v>32</v>
      </c>
      <c r="E244" s="10">
        <f t="shared" si="31"/>
        <v>4.11620040986828E-15</v>
      </c>
      <c r="F244" s="14">
        <f t="shared" si="32"/>
        <v>1.7625249692340399E-2</v>
      </c>
    </row>
    <row r="245" spans="1:6" x14ac:dyDescent="0.25">
      <c r="A245" t="s">
        <v>2007</v>
      </c>
      <c r="B245" s="10">
        <v>2.1841294213315398E-9</v>
      </c>
      <c r="C245" s="10">
        <v>2.4832739458460099E-2</v>
      </c>
      <c r="D245" t="s">
        <v>98</v>
      </c>
      <c r="E245" s="10">
        <f>B236</f>
        <v>0</v>
      </c>
      <c r="F245" s="14">
        <f>C236</f>
        <v>0</v>
      </c>
    </row>
    <row r="246" spans="1:6" x14ac:dyDescent="0.25">
      <c r="A246" t="s">
        <v>2008</v>
      </c>
      <c r="B246" s="10">
        <v>1.3477385976669001E-10</v>
      </c>
      <c r="C246" s="10">
        <v>1.5202076485801199E-3</v>
      </c>
      <c r="D246" t="s">
        <v>36</v>
      </c>
      <c r="E246" s="10">
        <f>B252</f>
        <v>4.9112919612574701E-15</v>
      </c>
      <c r="F246" s="14">
        <f>C252</f>
        <v>2.3749691501877199E-2</v>
      </c>
    </row>
    <row r="247" spans="1:6" x14ac:dyDescent="0.25">
      <c r="A247" t="s">
        <v>2009</v>
      </c>
      <c r="B247" s="10">
        <v>4.7885506939839597E-12</v>
      </c>
      <c r="C247" s="10">
        <v>1.47194749312412E-3</v>
      </c>
      <c r="D247" t="s">
        <v>99</v>
      </c>
      <c r="E247" s="10">
        <f>B229</f>
        <v>3.6828765556975701E-2</v>
      </c>
      <c r="F247" s="14">
        <f>C229</f>
        <v>2.5386754344451099E-21</v>
      </c>
    </row>
    <row r="248" spans="1:6" x14ac:dyDescent="0.25">
      <c r="A248" t="s">
        <v>2010</v>
      </c>
      <c r="B248" s="10">
        <v>5.9275076183887706E-11</v>
      </c>
      <c r="C248" s="10">
        <v>1.2520937632255799E-2</v>
      </c>
      <c r="D248" t="s">
        <v>100</v>
      </c>
      <c r="E248" s="10">
        <f>B237</f>
        <v>3.9197760932139199E-3</v>
      </c>
      <c r="F248" s="14">
        <f>C237</f>
        <v>8.2694645773245895E-2</v>
      </c>
    </row>
    <row r="249" spans="1:6" x14ac:dyDescent="0.25">
      <c r="A249" t="s">
        <v>2011</v>
      </c>
      <c r="B249" s="10">
        <v>2.4973033489339902E-12</v>
      </c>
      <c r="C249" s="10">
        <v>1.0402834770496499E-3</v>
      </c>
      <c r="D249" t="s">
        <v>127</v>
      </c>
      <c r="E249" s="10">
        <f t="shared" ref="E249:E255" si="33">B253</f>
        <v>4.6365893650737902E-6</v>
      </c>
      <c r="F249" s="14">
        <f t="shared" ref="F249:F255" si="34">C253</f>
        <v>4.09933245049263E-2</v>
      </c>
    </row>
    <row r="250" spans="1:6" x14ac:dyDescent="0.25">
      <c r="A250" t="s">
        <v>2012</v>
      </c>
      <c r="B250">
        <v>0</v>
      </c>
      <c r="C250">
        <v>0</v>
      </c>
      <c r="D250" t="s">
        <v>128</v>
      </c>
      <c r="E250">
        <f t="shared" si="33"/>
        <v>0</v>
      </c>
      <c r="F250" s="14">
        <f t="shared" si="34"/>
        <v>0</v>
      </c>
    </row>
    <row r="251" spans="1:6" x14ac:dyDescent="0.25">
      <c r="A251" t="s">
        <v>2013</v>
      </c>
      <c r="B251" s="10">
        <v>4.11620040986828E-15</v>
      </c>
      <c r="C251" s="10">
        <v>1.7625249692340399E-2</v>
      </c>
      <c r="D251" t="s">
        <v>129</v>
      </c>
      <c r="E251" s="10">
        <f t="shared" si="33"/>
        <v>5.3270494503594399E-7</v>
      </c>
      <c r="F251" s="14">
        <f t="shared" si="34"/>
        <v>9.5317531432772395E-3</v>
      </c>
    </row>
    <row r="252" spans="1:6" x14ac:dyDescent="0.25">
      <c r="A252" t="s">
        <v>2014</v>
      </c>
      <c r="B252" s="10">
        <v>4.9112919612574701E-15</v>
      </c>
      <c r="C252" s="10">
        <v>2.3749691501877199E-2</v>
      </c>
      <c r="D252" t="s">
        <v>130</v>
      </c>
      <c r="E252" s="10">
        <f t="shared" si="33"/>
        <v>1.0542074330547799E-7</v>
      </c>
      <c r="F252" s="14">
        <f t="shared" si="34"/>
        <v>4.4764626516954403E-3</v>
      </c>
    </row>
    <row r="253" spans="1:6" x14ac:dyDescent="0.25">
      <c r="A253" t="s">
        <v>2015</v>
      </c>
      <c r="B253" s="10">
        <v>4.6365893650737902E-6</v>
      </c>
      <c r="C253" s="10">
        <v>4.09933245049263E-2</v>
      </c>
      <c r="D253" t="s">
        <v>101</v>
      </c>
      <c r="E253" s="10">
        <f t="shared" si="33"/>
        <v>9.5175514181316701E-31</v>
      </c>
      <c r="F253" s="14">
        <f t="shared" si="34"/>
        <v>8.9744437577815302E-4</v>
      </c>
    </row>
    <row r="254" spans="1:6" x14ac:dyDescent="0.25">
      <c r="A254" t="s">
        <v>2016</v>
      </c>
      <c r="B254">
        <v>0</v>
      </c>
      <c r="C254">
        <v>0</v>
      </c>
      <c r="D254" t="s">
        <v>65</v>
      </c>
      <c r="E254" s="10">
        <f t="shared" si="33"/>
        <v>2.6157486971791499E-22</v>
      </c>
      <c r="F254" s="14">
        <f t="shared" si="34"/>
        <v>6.5709701333116202E-3</v>
      </c>
    </row>
    <row r="255" spans="1:6" x14ac:dyDescent="0.25">
      <c r="A255" t="s">
        <v>2017</v>
      </c>
      <c r="B255" s="10">
        <v>5.3270494503594399E-7</v>
      </c>
      <c r="C255" s="10">
        <v>9.5317531432772395E-3</v>
      </c>
      <c r="D255" t="s">
        <v>70</v>
      </c>
      <c r="E255" s="10">
        <f t="shared" si="33"/>
        <v>7.1102814211597695E-29</v>
      </c>
      <c r="F255" s="14">
        <f t="shared" si="34"/>
        <v>1.87155359504978E-2</v>
      </c>
    </row>
    <row r="256" spans="1:6" x14ac:dyDescent="0.25">
      <c r="A256" t="s">
        <v>2018</v>
      </c>
      <c r="B256" s="10">
        <v>1.0542074330547799E-7</v>
      </c>
      <c r="C256" s="10">
        <v>4.4764626516954403E-3</v>
      </c>
      <c r="D256" t="s">
        <v>102</v>
      </c>
      <c r="E256" s="10">
        <f>B227</f>
        <v>0</v>
      </c>
      <c r="F256" s="14">
        <f>C227</f>
        <v>0</v>
      </c>
    </row>
    <row r="257" spans="1:6" x14ac:dyDescent="0.25">
      <c r="A257" t="s">
        <v>2019</v>
      </c>
      <c r="B257" s="10">
        <v>9.5175514181316701E-31</v>
      </c>
      <c r="C257" s="10">
        <v>8.9744437577815302E-4</v>
      </c>
      <c r="E257" s="10"/>
      <c r="F257" s="10"/>
    </row>
    <row r="258" spans="1:6" x14ac:dyDescent="0.25">
      <c r="A258" t="s">
        <v>2020</v>
      </c>
      <c r="B258" s="10">
        <v>2.6157486971791499E-22</v>
      </c>
      <c r="C258" s="10">
        <v>6.5709701333116202E-3</v>
      </c>
    </row>
    <row r="259" spans="1:6" x14ac:dyDescent="0.25">
      <c r="A259" t="s">
        <v>2021</v>
      </c>
      <c r="B259" s="10">
        <v>7.1102814211597695E-29</v>
      </c>
      <c r="C259" s="10">
        <v>1.87155359504978E-2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103" workbookViewId="0">
      <selection activeCell="B111" sqref="B111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42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0.22503543847141094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  <c r="AP39">
        <f t="shared" si="1"/>
        <v>0</v>
      </c>
      <c r="AQ39">
        <f t="shared" si="1"/>
        <v>0</v>
      </c>
      <c r="AR39">
        <f t="shared" si="1"/>
        <v>0</v>
      </c>
      <c r="AS39">
        <f t="shared" si="1"/>
        <v>0</v>
      </c>
      <c r="AT39">
        <f t="shared" si="1"/>
        <v>0</v>
      </c>
      <c r="AU39">
        <f t="shared" si="1"/>
        <v>0</v>
      </c>
      <c r="AV39">
        <f t="shared" si="1"/>
        <v>0</v>
      </c>
      <c r="AW39">
        <f t="shared" si="1"/>
        <v>0</v>
      </c>
      <c r="AX39">
        <f t="shared" si="1"/>
        <v>0</v>
      </c>
      <c r="AY39">
        <f t="shared" si="1"/>
        <v>0</v>
      </c>
      <c r="AZ39">
        <f t="shared" si="1"/>
        <v>0</v>
      </c>
      <c r="BA39">
        <f t="shared" si="1"/>
        <v>0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</v>
      </c>
      <c r="BG39">
        <f t="shared" si="1"/>
        <v>0</v>
      </c>
      <c r="BH39">
        <f t="shared" si="1"/>
        <v>0</v>
      </c>
      <c r="BI39">
        <f t="shared" si="1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861.47903768226445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98.55394616142911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  <c r="AP40">
        <f t="shared" si="1"/>
        <v>0</v>
      </c>
      <c r="AQ40">
        <f t="shared" si="1"/>
        <v>0</v>
      </c>
      <c r="AR40">
        <f t="shared" si="1"/>
        <v>0</v>
      </c>
      <c r="AS40">
        <f t="shared" si="1"/>
        <v>0</v>
      </c>
      <c r="AT40">
        <f t="shared" si="1"/>
        <v>0</v>
      </c>
      <c r="AU40">
        <f t="shared" si="1"/>
        <v>0</v>
      </c>
      <c r="AV40">
        <f t="shared" si="1"/>
        <v>0</v>
      </c>
      <c r="AW40">
        <f t="shared" si="1"/>
        <v>0</v>
      </c>
      <c r="AX40">
        <f t="shared" si="1"/>
        <v>0</v>
      </c>
      <c r="AY40">
        <f t="shared" si="1"/>
        <v>0</v>
      </c>
      <c r="AZ40">
        <f t="shared" si="1"/>
        <v>0</v>
      </c>
      <c r="BA40">
        <f t="shared" si="1"/>
        <v>0</v>
      </c>
      <c r="BB40">
        <f t="shared" si="1"/>
        <v>0</v>
      </c>
      <c r="BC40">
        <f t="shared" si="1"/>
        <v>0</v>
      </c>
      <c r="BD40">
        <f t="shared" si="1"/>
        <v>0</v>
      </c>
      <c r="BE40">
        <f t="shared" si="1"/>
        <v>0</v>
      </c>
      <c r="BF40">
        <f t="shared" si="1"/>
        <v>0</v>
      </c>
      <c r="BG40">
        <f t="shared" si="1"/>
        <v>0</v>
      </c>
      <c r="BH40">
        <f t="shared" si="1"/>
        <v>0</v>
      </c>
      <c r="BI40">
        <f t="shared" si="1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>J$2*J8</f>
        <v>225.66178803140036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3.7392056745084314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  <c r="BB41">
        <f t="shared" si="1"/>
        <v>0</v>
      </c>
      <c r="BC41">
        <f t="shared" si="1"/>
        <v>0</v>
      </c>
      <c r="BD41">
        <f t="shared" si="1"/>
        <v>0</v>
      </c>
      <c r="BE41">
        <f t="shared" si="1"/>
        <v>0</v>
      </c>
      <c r="BF41">
        <f t="shared" si="1"/>
        <v>0</v>
      </c>
      <c r="BG41">
        <f t="shared" si="1"/>
        <v>0</v>
      </c>
      <c r="BH41">
        <f t="shared" si="1"/>
        <v>0</v>
      </c>
      <c r="BI41">
        <f t="shared" si="1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156.05213356860051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ref="Q42:BI42" si="3">Q$2*Q9</f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0</v>
      </c>
      <c r="AW42">
        <f t="shared" si="3"/>
        <v>0</v>
      </c>
      <c r="AX42">
        <f t="shared" si="3"/>
        <v>0</v>
      </c>
      <c r="AY42">
        <f t="shared" si="3"/>
        <v>0</v>
      </c>
      <c r="AZ42">
        <f t="shared" si="3"/>
        <v>0</v>
      </c>
      <c r="BA42">
        <f t="shared" si="3"/>
        <v>0</v>
      </c>
      <c r="BB42">
        <f t="shared" si="3"/>
        <v>0</v>
      </c>
      <c r="BC42">
        <f t="shared" si="3"/>
        <v>0</v>
      </c>
      <c r="BD42">
        <f t="shared" si="3"/>
        <v>0</v>
      </c>
      <c r="BE42">
        <f t="shared" si="3"/>
        <v>0</v>
      </c>
      <c r="BF42">
        <f t="shared" si="3"/>
        <v>0</v>
      </c>
      <c r="BG42">
        <f t="shared" si="3"/>
        <v>0</v>
      </c>
      <c r="BH42">
        <f t="shared" si="3"/>
        <v>0</v>
      </c>
      <c r="BI42">
        <f t="shared" si="3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7" si="4">B$2*B10</f>
        <v>0</v>
      </c>
      <c r="C43">
        <f t="shared" si="4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82.514108198640969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  <c r="AG43">
        <f t="shared" si="4"/>
        <v>0</v>
      </c>
      <c r="AH43">
        <f t="shared" si="4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  <c r="AM43">
        <f t="shared" si="4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  <c r="AR43">
        <f t="shared" si="4"/>
        <v>0</v>
      </c>
      <c r="AS43">
        <f t="shared" si="4"/>
        <v>0</v>
      </c>
      <c r="AT43">
        <f t="shared" si="4"/>
        <v>0</v>
      </c>
      <c r="AU43">
        <f t="shared" si="4"/>
        <v>0</v>
      </c>
      <c r="AV43">
        <f t="shared" si="4"/>
        <v>0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si="4"/>
        <v>0</v>
      </c>
      <c r="BA43">
        <f t="shared" si="4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>
        <f t="shared" si="4"/>
        <v>0</v>
      </c>
      <c r="BF43">
        <f t="shared" si="4"/>
        <v>0</v>
      </c>
      <c r="BG43">
        <f t="shared" si="4"/>
        <v>0</v>
      </c>
      <c r="BH43">
        <f t="shared" si="4"/>
        <v>0</v>
      </c>
      <c r="BI43">
        <f t="shared" si="4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si="4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69.604687275447077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  <c r="AG44">
        <f t="shared" si="4"/>
        <v>0</v>
      </c>
      <c r="AH44">
        <f t="shared" si="4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>
        <f t="shared" si="4"/>
        <v>0</v>
      </c>
      <c r="AS44">
        <f t="shared" si="4"/>
        <v>0</v>
      </c>
      <c r="AT44">
        <f t="shared" si="4"/>
        <v>0</v>
      </c>
      <c r="AU44">
        <f t="shared" si="4"/>
        <v>0</v>
      </c>
      <c r="AV44">
        <f t="shared" si="4"/>
        <v>0</v>
      </c>
      <c r="AW44">
        <f t="shared" si="4"/>
        <v>0</v>
      </c>
      <c r="AX44">
        <f t="shared" si="4"/>
        <v>0</v>
      </c>
      <c r="AY44">
        <f t="shared" si="4"/>
        <v>0</v>
      </c>
      <c r="AZ44">
        <f t="shared" si="4"/>
        <v>0</v>
      </c>
      <c r="BA44">
        <f t="shared" si="4"/>
        <v>0</v>
      </c>
      <c r="BB44">
        <f t="shared" si="4"/>
        <v>0</v>
      </c>
      <c r="BC44">
        <f t="shared" si="4"/>
        <v>0</v>
      </c>
      <c r="BD44">
        <f t="shared" si="4"/>
        <v>0</v>
      </c>
      <c r="BE44">
        <f t="shared" si="4"/>
        <v>0</v>
      </c>
      <c r="BF44">
        <f t="shared" si="4"/>
        <v>0</v>
      </c>
      <c r="BG44">
        <f t="shared" si="4"/>
        <v>0</v>
      </c>
      <c r="BH44">
        <f t="shared" si="4"/>
        <v>0</v>
      </c>
      <c r="BI44">
        <f t="shared" si="4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si="4"/>
        <v>0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18.382503641020072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  <c r="AG45">
        <f t="shared" si="4"/>
        <v>0</v>
      </c>
      <c r="AH45">
        <f t="shared" si="4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  <c r="AR45">
        <f t="shared" si="4"/>
        <v>0</v>
      </c>
      <c r="AS45">
        <f t="shared" si="4"/>
        <v>0</v>
      </c>
      <c r="AT45">
        <f t="shared" si="4"/>
        <v>0</v>
      </c>
      <c r="AU45">
        <f t="shared" si="4"/>
        <v>0</v>
      </c>
      <c r="AV45">
        <f t="shared" si="4"/>
        <v>0</v>
      </c>
      <c r="AW45">
        <f t="shared" si="4"/>
        <v>0</v>
      </c>
      <c r="AX45">
        <f t="shared" si="4"/>
        <v>0</v>
      </c>
      <c r="AY45">
        <f t="shared" si="4"/>
        <v>0</v>
      </c>
      <c r="AZ45">
        <f t="shared" si="4"/>
        <v>0</v>
      </c>
      <c r="BA45">
        <f t="shared" si="4"/>
        <v>0</v>
      </c>
      <c r="BB45">
        <f t="shared" si="4"/>
        <v>0</v>
      </c>
      <c r="BC45">
        <f t="shared" si="4"/>
        <v>0</v>
      </c>
      <c r="BD45">
        <f t="shared" si="4"/>
        <v>0</v>
      </c>
      <c r="BE45">
        <f t="shared" si="4"/>
        <v>0</v>
      </c>
      <c r="BF45">
        <f t="shared" si="4"/>
        <v>0</v>
      </c>
      <c r="BG45">
        <f t="shared" si="4"/>
        <v>0</v>
      </c>
      <c r="BH45">
        <f t="shared" si="4"/>
        <v>0</v>
      </c>
      <c r="BI45">
        <f t="shared" si="4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si="4"/>
        <v>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14.961308732234588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  <c r="AG46">
        <f t="shared" si="4"/>
        <v>0</v>
      </c>
      <c r="AH46">
        <f t="shared" si="4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  <c r="AM46">
        <f t="shared" si="4"/>
        <v>0</v>
      </c>
      <c r="AN46">
        <f t="shared" si="4"/>
        <v>0</v>
      </c>
      <c r="AO46">
        <f t="shared" si="4"/>
        <v>0</v>
      </c>
      <c r="AP46">
        <f t="shared" si="4"/>
        <v>0</v>
      </c>
      <c r="AQ46">
        <f t="shared" si="4"/>
        <v>0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  <c r="BB46">
        <f t="shared" si="4"/>
        <v>0</v>
      </c>
      <c r="BC46">
        <f t="shared" si="4"/>
        <v>0</v>
      </c>
      <c r="BD46">
        <f t="shared" si="4"/>
        <v>0</v>
      </c>
      <c r="BE46">
        <f t="shared" si="4"/>
        <v>0</v>
      </c>
      <c r="BF46">
        <f t="shared" si="4"/>
        <v>0</v>
      </c>
      <c r="BG46">
        <f t="shared" si="4"/>
        <v>0</v>
      </c>
      <c r="BH46">
        <f t="shared" si="4"/>
        <v>0</v>
      </c>
      <c r="BI46">
        <f t="shared" si="4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si="4"/>
        <v>0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12.938486080023864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ref="Q47:BI47" si="5">Q$2*Q14</f>
        <v>0</v>
      </c>
      <c r="R47">
        <f t="shared" si="5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f t="shared" si="5"/>
        <v>0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5"/>
        <v>0</v>
      </c>
      <c r="AJ47">
        <f t="shared" si="5"/>
        <v>0</v>
      </c>
      <c r="AK47">
        <f t="shared" si="5"/>
        <v>0</v>
      </c>
      <c r="AL47">
        <f t="shared" si="5"/>
        <v>0</v>
      </c>
      <c r="AM47">
        <f t="shared" si="5"/>
        <v>0</v>
      </c>
      <c r="AN47">
        <f t="shared" si="5"/>
        <v>0</v>
      </c>
      <c r="AO47">
        <f t="shared" si="5"/>
        <v>0</v>
      </c>
      <c r="AP47">
        <f t="shared" si="5"/>
        <v>0</v>
      </c>
      <c r="AQ47">
        <f t="shared" si="5"/>
        <v>0</v>
      </c>
      <c r="AR47">
        <f t="shared" si="5"/>
        <v>0</v>
      </c>
      <c r="AS47">
        <f t="shared" si="5"/>
        <v>0</v>
      </c>
      <c r="AT47">
        <f t="shared" si="5"/>
        <v>0</v>
      </c>
      <c r="AU47">
        <f t="shared" si="5"/>
        <v>0</v>
      </c>
      <c r="AV47">
        <f t="shared" si="5"/>
        <v>0</v>
      </c>
      <c r="AW47">
        <f t="shared" si="5"/>
        <v>0</v>
      </c>
      <c r="AX47">
        <f t="shared" si="5"/>
        <v>0</v>
      </c>
      <c r="AY47">
        <f t="shared" si="5"/>
        <v>0</v>
      </c>
      <c r="AZ47">
        <f t="shared" si="5"/>
        <v>0</v>
      </c>
      <c r="BA47">
        <f t="shared" si="5"/>
        <v>0</v>
      </c>
      <c r="BB47">
        <f t="shared" si="5"/>
        <v>0</v>
      </c>
      <c r="BC47">
        <f t="shared" si="5"/>
        <v>0</v>
      </c>
      <c r="BD47">
        <f t="shared" si="5"/>
        <v>0</v>
      </c>
      <c r="BE47">
        <f t="shared" si="5"/>
        <v>0</v>
      </c>
      <c r="BF47">
        <f t="shared" si="5"/>
        <v>0</v>
      </c>
      <c r="BG47">
        <f t="shared" si="5"/>
        <v>0</v>
      </c>
      <c r="BH47">
        <f t="shared" si="5"/>
        <v>0</v>
      </c>
      <c r="BI47">
        <f t="shared" si="5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52" si="6">B$2*B15</f>
        <v>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6"/>
        <v>0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6"/>
        <v>0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6"/>
        <v>0</v>
      </c>
      <c r="AW48">
        <f t="shared" si="6"/>
        <v>0</v>
      </c>
      <c r="AX48">
        <f t="shared" si="6"/>
        <v>0</v>
      </c>
      <c r="AY48">
        <f t="shared" si="6"/>
        <v>0</v>
      </c>
      <c r="AZ48">
        <f t="shared" si="6"/>
        <v>0</v>
      </c>
      <c r="BA48">
        <f t="shared" si="6"/>
        <v>0</v>
      </c>
      <c r="BB48">
        <f t="shared" si="6"/>
        <v>0</v>
      </c>
      <c r="BC48">
        <f t="shared" si="6"/>
        <v>0</v>
      </c>
      <c r="BD48">
        <f t="shared" si="6"/>
        <v>0</v>
      </c>
      <c r="BE48">
        <f t="shared" si="6"/>
        <v>0</v>
      </c>
      <c r="BF48">
        <f t="shared" si="6"/>
        <v>0</v>
      </c>
      <c r="BG48">
        <f t="shared" si="6"/>
        <v>0</v>
      </c>
      <c r="BH48">
        <f t="shared" si="6"/>
        <v>0</v>
      </c>
      <c r="BI48">
        <f t="shared" si="6"/>
        <v>0</v>
      </c>
      <c r="BJ48">
        <f t="shared" si="2"/>
        <v>0</v>
      </c>
    </row>
    <row r="49" spans="1:62" x14ac:dyDescent="0.25">
      <c r="A49" t="s">
        <v>122</v>
      </c>
      <c r="B49">
        <f t="shared" si="6"/>
        <v>0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14.47022328903134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</v>
      </c>
      <c r="AJ49">
        <f t="shared" si="6"/>
        <v>0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</v>
      </c>
      <c r="AP49">
        <f t="shared" si="6"/>
        <v>0</v>
      </c>
      <c r="AQ49">
        <f t="shared" si="6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6"/>
        <v>0</v>
      </c>
      <c r="AW49">
        <f t="shared" si="6"/>
        <v>0</v>
      </c>
      <c r="AX49">
        <f t="shared" si="6"/>
        <v>0</v>
      </c>
      <c r="AY49">
        <f t="shared" si="6"/>
        <v>0</v>
      </c>
      <c r="AZ49">
        <f t="shared" si="6"/>
        <v>0</v>
      </c>
      <c r="BA49">
        <f t="shared" si="6"/>
        <v>0</v>
      </c>
      <c r="BB49">
        <f t="shared" si="6"/>
        <v>0</v>
      </c>
      <c r="BC49">
        <f t="shared" si="6"/>
        <v>0</v>
      </c>
      <c r="BD49">
        <f t="shared" si="6"/>
        <v>0</v>
      </c>
      <c r="BE49">
        <f t="shared" si="6"/>
        <v>0</v>
      </c>
      <c r="BF49">
        <f t="shared" si="6"/>
        <v>0</v>
      </c>
      <c r="BG49">
        <f t="shared" si="6"/>
        <v>0</v>
      </c>
      <c r="BH49">
        <f t="shared" si="6"/>
        <v>0</v>
      </c>
      <c r="BI49">
        <f t="shared" si="6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si="6"/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0.88513158455539664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6"/>
        <v>0</v>
      </c>
      <c r="AJ50">
        <f t="shared" si="6"/>
        <v>0</v>
      </c>
      <c r="AK50">
        <f t="shared" si="6"/>
        <v>0</v>
      </c>
      <c r="AL50">
        <f t="shared" si="6"/>
        <v>0</v>
      </c>
      <c r="AM50">
        <f t="shared" si="6"/>
        <v>0</v>
      </c>
      <c r="AN50">
        <f t="shared" si="6"/>
        <v>0</v>
      </c>
      <c r="AO50">
        <f t="shared" si="6"/>
        <v>0</v>
      </c>
      <c r="AP50">
        <f t="shared" si="6"/>
        <v>0</v>
      </c>
      <c r="AQ50">
        <f t="shared" si="6"/>
        <v>0</v>
      </c>
      <c r="AR50">
        <f t="shared" si="6"/>
        <v>0</v>
      </c>
      <c r="AS50">
        <f t="shared" si="6"/>
        <v>0</v>
      </c>
      <c r="AT50">
        <f t="shared" si="6"/>
        <v>0</v>
      </c>
      <c r="AU50">
        <f t="shared" si="6"/>
        <v>0</v>
      </c>
      <c r="AV50">
        <f t="shared" si="6"/>
        <v>0</v>
      </c>
      <c r="AW50">
        <f t="shared" si="6"/>
        <v>0</v>
      </c>
      <c r="AX50">
        <f t="shared" si="6"/>
        <v>0</v>
      </c>
      <c r="AY50">
        <f t="shared" si="6"/>
        <v>0</v>
      </c>
      <c r="AZ50">
        <f t="shared" si="6"/>
        <v>0</v>
      </c>
      <c r="BA50">
        <f t="shared" si="6"/>
        <v>0</v>
      </c>
      <c r="BB50">
        <f t="shared" si="6"/>
        <v>0</v>
      </c>
      <c r="BC50">
        <f t="shared" si="6"/>
        <v>0</v>
      </c>
      <c r="BD50">
        <f t="shared" si="6"/>
        <v>0</v>
      </c>
      <c r="BE50">
        <f t="shared" si="6"/>
        <v>0</v>
      </c>
      <c r="BF50">
        <f t="shared" si="6"/>
        <v>0</v>
      </c>
      <c r="BG50">
        <f t="shared" si="6"/>
        <v>0</v>
      </c>
      <c r="BH50">
        <f t="shared" si="6"/>
        <v>0</v>
      </c>
      <c r="BI50">
        <f t="shared" si="6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si="6"/>
        <v>0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0.85797196265248077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7.2961163871933232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ref="Q52:BI52" si="7">Q$2*Q19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7" si="8">B$2*B20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0.60664108763267777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si="8"/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2"/>
        <v>0</v>
      </c>
    </row>
    <row r="55" spans="1:62" x14ac:dyDescent="0.25">
      <c r="A55" t="s">
        <v>32</v>
      </c>
      <c r="B55">
        <f t="shared" si="8"/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11.708194350734761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0</v>
      </c>
      <c r="AO55">
        <f t="shared" si="8"/>
        <v>0</v>
      </c>
      <c r="AP55">
        <f t="shared" si="8"/>
        <v>0</v>
      </c>
      <c r="AQ55">
        <f t="shared" si="8"/>
        <v>0</v>
      </c>
      <c r="AR55">
        <f t="shared" si="8"/>
        <v>0</v>
      </c>
      <c r="AS55">
        <f t="shared" si="8"/>
        <v>0</v>
      </c>
      <c r="AT55">
        <f t="shared" si="8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  <c r="AY55">
        <f t="shared" si="8"/>
        <v>0</v>
      </c>
      <c r="AZ55">
        <f t="shared" si="8"/>
        <v>0</v>
      </c>
      <c r="BA55">
        <f t="shared" si="8"/>
        <v>0</v>
      </c>
      <c r="BB55">
        <f t="shared" si="8"/>
        <v>0</v>
      </c>
      <c r="BC55">
        <f t="shared" si="8"/>
        <v>0</v>
      </c>
      <c r="BD55">
        <f t="shared" si="8"/>
        <v>0</v>
      </c>
      <c r="BE55">
        <f t="shared" si="8"/>
        <v>0</v>
      </c>
      <c r="BF55">
        <f t="shared" si="8"/>
        <v>0</v>
      </c>
      <c r="BG55">
        <f t="shared" si="8"/>
        <v>0</v>
      </c>
      <c r="BH55">
        <f t="shared" si="8"/>
        <v>0</v>
      </c>
      <c r="BI55">
        <f t="shared" si="8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si="8"/>
        <v>0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8"/>
        <v>0</v>
      </c>
      <c r="AR56">
        <f t="shared" si="8"/>
        <v>0</v>
      </c>
      <c r="AS56">
        <f t="shared" si="8"/>
        <v>0</v>
      </c>
      <c r="AT56">
        <f t="shared" si="8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  <c r="AY56">
        <f t="shared" si="8"/>
        <v>0</v>
      </c>
      <c r="AZ56">
        <f t="shared" si="8"/>
        <v>0</v>
      </c>
      <c r="BA56">
        <f t="shared" si="8"/>
        <v>0</v>
      </c>
      <c r="BB56">
        <f t="shared" si="8"/>
        <v>0</v>
      </c>
      <c r="BC56">
        <f t="shared" si="8"/>
        <v>0</v>
      </c>
      <c r="BD56">
        <f t="shared" si="8"/>
        <v>0</v>
      </c>
      <c r="BE56">
        <f t="shared" si="8"/>
        <v>0</v>
      </c>
      <c r="BF56">
        <f t="shared" si="8"/>
        <v>0</v>
      </c>
      <c r="BG56">
        <f t="shared" si="8"/>
        <v>0</v>
      </c>
      <c r="BH56">
        <f t="shared" si="8"/>
        <v>0</v>
      </c>
      <c r="BI56">
        <f t="shared" si="8"/>
        <v>0</v>
      </c>
      <c r="BJ56">
        <f t="shared" si="2"/>
        <v>0</v>
      </c>
    </row>
    <row r="57" spans="1:62" x14ac:dyDescent="0.25">
      <c r="A57" t="s">
        <v>36</v>
      </c>
      <c r="B57">
        <f t="shared" si="8"/>
        <v>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17.713572769039928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ref="Q57:BI57" si="9">Q$2*Q24</f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si="9"/>
        <v>0</v>
      </c>
      <c r="AX57">
        <f t="shared" si="9"/>
        <v>0</v>
      </c>
      <c r="AY57">
        <f t="shared" si="9"/>
        <v>0</v>
      </c>
      <c r="AZ57">
        <f t="shared" si="9"/>
        <v>0</v>
      </c>
      <c r="BA57">
        <f t="shared" si="9"/>
        <v>0</v>
      </c>
      <c r="BB57">
        <f t="shared" si="9"/>
        <v>0</v>
      </c>
      <c r="BC57">
        <f t="shared" si="9"/>
        <v>0</v>
      </c>
      <c r="BD57">
        <f t="shared" si="9"/>
        <v>0</v>
      </c>
      <c r="BE57">
        <f t="shared" si="9"/>
        <v>0</v>
      </c>
      <c r="BF57">
        <f t="shared" si="9"/>
        <v>0</v>
      </c>
      <c r="BG57">
        <f t="shared" si="9"/>
        <v>0</v>
      </c>
      <c r="BH57">
        <f t="shared" si="9"/>
        <v>0</v>
      </c>
      <c r="BI57">
        <f t="shared" si="9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62" si="10">B$2*B25</f>
        <v>0</v>
      </c>
      <c r="C58">
        <f t="shared" si="10"/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31.575333911595585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0.50367081847003226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10"/>
        <v>0</v>
      </c>
      <c r="AI58">
        <f t="shared" si="10"/>
        <v>0</v>
      </c>
      <c r="AJ58">
        <f t="shared" si="10"/>
        <v>0</v>
      </c>
      <c r="AK58">
        <f t="shared" si="10"/>
        <v>0</v>
      </c>
      <c r="AL58">
        <f t="shared" si="10"/>
        <v>0</v>
      </c>
      <c r="AM58">
        <f t="shared" si="10"/>
        <v>0</v>
      </c>
      <c r="AN58">
        <f t="shared" si="10"/>
        <v>0</v>
      </c>
      <c r="AO58">
        <f t="shared" si="10"/>
        <v>0</v>
      </c>
      <c r="AP58">
        <f t="shared" si="10"/>
        <v>0</v>
      </c>
      <c r="AQ58">
        <f t="shared" si="10"/>
        <v>0</v>
      </c>
      <c r="AR58">
        <f t="shared" si="10"/>
        <v>0</v>
      </c>
      <c r="AS58">
        <f t="shared" si="10"/>
        <v>0</v>
      </c>
      <c r="AT58">
        <f t="shared" si="10"/>
        <v>0</v>
      </c>
      <c r="AU58">
        <f t="shared" si="10"/>
        <v>0</v>
      </c>
      <c r="AV58">
        <f t="shared" si="10"/>
        <v>0</v>
      </c>
      <c r="AW58">
        <f t="shared" si="10"/>
        <v>0</v>
      </c>
      <c r="AX58">
        <f t="shared" si="10"/>
        <v>0</v>
      </c>
      <c r="AY58">
        <f t="shared" si="10"/>
        <v>0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  <c r="BD58">
        <f t="shared" si="10"/>
        <v>0</v>
      </c>
      <c r="BE58">
        <f t="shared" si="10"/>
        <v>0</v>
      </c>
      <c r="BF58">
        <f t="shared" si="10"/>
        <v>0</v>
      </c>
      <c r="BG58">
        <f t="shared" si="10"/>
        <v>0</v>
      </c>
      <c r="BH58">
        <f t="shared" si="10"/>
        <v>0</v>
      </c>
      <c r="BI58">
        <f t="shared" si="10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40.384167579551509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10"/>
        <v>0</v>
      </c>
      <c r="AI59">
        <f t="shared" si="10"/>
        <v>0</v>
      </c>
      <c r="AJ59">
        <f t="shared" si="10"/>
        <v>0</v>
      </c>
      <c r="AK59">
        <f t="shared" si="10"/>
        <v>0</v>
      </c>
      <c r="AL59">
        <f t="shared" si="10"/>
        <v>0</v>
      </c>
      <c r="AM59">
        <f t="shared" si="10"/>
        <v>0</v>
      </c>
      <c r="AN59">
        <f t="shared" si="10"/>
        <v>0</v>
      </c>
      <c r="AO59">
        <f t="shared" si="10"/>
        <v>0</v>
      </c>
      <c r="AP59">
        <f t="shared" si="10"/>
        <v>0</v>
      </c>
      <c r="AQ59">
        <f t="shared" si="10"/>
        <v>0</v>
      </c>
      <c r="AR59">
        <f t="shared" si="10"/>
        <v>0</v>
      </c>
      <c r="AS59">
        <f t="shared" si="10"/>
        <v>0</v>
      </c>
      <c r="AT59">
        <f t="shared" si="10"/>
        <v>0</v>
      </c>
      <c r="AU59">
        <f t="shared" si="10"/>
        <v>0</v>
      </c>
      <c r="AV59">
        <f t="shared" si="10"/>
        <v>0</v>
      </c>
      <c r="AW59">
        <f t="shared" si="10"/>
        <v>0</v>
      </c>
      <c r="AX59">
        <f t="shared" si="10"/>
        <v>0</v>
      </c>
      <c r="AY59">
        <f t="shared" si="10"/>
        <v>0</v>
      </c>
      <c r="AZ59">
        <f t="shared" si="10"/>
        <v>0</v>
      </c>
      <c r="BA59">
        <f t="shared" si="10"/>
        <v>0</v>
      </c>
      <c r="BB59">
        <f t="shared" si="10"/>
        <v>0</v>
      </c>
      <c r="BC59">
        <f t="shared" si="10"/>
        <v>0</v>
      </c>
      <c r="BD59">
        <f t="shared" si="10"/>
        <v>0</v>
      </c>
      <c r="BE59">
        <f t="shared" si="10"/>
        <v>0</v>
      </c>
      <c r="BF59">
        <f t="shared" si="10"/>
        <v>0</v>
      </c>
      <c r="BG59">
        <f t="shared" si="10"/>
        <v>0</v>
      </c>
      <c r="BH59">
        <f t="shared" si="10"/>
        <v>0</v>
      </c>
      <c r="BI59">
        <f t="shared" si="10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si="10"/>
        <v>0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20.550042895805696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10"/>
        <v>0</v>
      </c>
      <c r="AI60">
        <f t="shared" si="10"/>
        <v>0</v>
      </c>
      <c r="AJ60">
        <f t="shared" si="10"/>
        <v>0</v>
      </c>
      <c r="AK60">
        <f t="shared" si="10"/>
        <v>0</v>
      </c>
      <c r="AL60">
        <f t="shared" si="10"/>
        <v>0</v>
      </c>
      <c r="AM60">
        <f t="shared" si="10"/>
        <v>0</v>
      </c>
      <c r="AN60">
        <f t="shared" si="10"/>
        <v>0</v>
      </c>
      <c r="AO60">
        <f t="shared" si="10"/>
        <v>0</v>
      </c>
      <c r="AP60">
        <f t="shared" si="10"/>
        <v>0</v>
      </c>
      <c r="AQ60">
        <f t="shared" si="10"/>
        <v>0</v>
      </c>
      <c r="AR60">
        <f t="shared" si="10"/>
        <v>0</v>
      </c>
      <c r="AS60">
        <f t="shared" si="10"/>
        <v>0</v>
      </c>
      <c r="AT60">
        <f t="shared" si="10"/>
        <v>0</v>
      </c>
      <c r="AU60">
        <f t="shared" si="10"/>
        <v>0</v>
      </c>
      <c r="AV60">
        <f t="shared" si="10"/>
        <v>0</v>
      </c>
      <c r="AW60">
        <f t="shared" si="10"/>
        <v>0</v>
      </c>
      <c r="AX60">
        <f t="shared" si="10"/>
        <v>0</v>
      </c>
      <c r="AY60">
        <f t="shared" si="10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  <c r="BD60">
        <f t="shared" si="10"/>
        <v>0</v>
      </c>
      <c r="BE60">
        <f t="shared" si="10"/>
        <v>0</v>
      </c>
      <c r="BF60">
        <f t="shared" si="10"/>
        <v>0</v>
      </c>
      <c r="BG60">
        <f t="shared" si="10"/>
        <v>0</v>
      </c>
      <c r="BH60">
        <f t="shared" si="10"/>
        <v>0</v>
      </c>
      <c r="BI60">
        <f t="shared" si="10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si="10"/>
        <v>0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10"/>
        <v>0</v>
      </c>
      <c r="AI61">
        <f t="shared" si="10"/>
        <v>0</v>
      </c>
      <c r="AJ61">
        <f t="shared" si="10"/>
        <v>0</v>
      </c>
      <c r="AK61">
        <f t="shared" si="10"/>
        <v>0</v>
      </c>
      <c r="AL61">
        <f t="shared" si="10"/>
        <v>0</v>
      </c>
      <c r="AM61">
        <f t="shared" si="10"/>
        <v>0</v>
      </c>
      <c r="AN61">
        <f t="shared" si="10"/>
        <v>0</v>
      </c>
      <c r="AO61">
        <f t="shared" si="10"/>
        <v>0</v>
      </c>
      <c r="AP61">
        <f t="shared" si="10"/>
        <v>0</v>
      </c>
      <c r="AQ61">
        <f t="shared" si="10"/>
        <v>0</v>
      </c>
      <c r="AR61">
        <f t="shared" si="10"/>
        <v>0</v>
      </c>
      <c r="AS61">
        <f t="shared" si="10"/>
        <v>0</v>
      </c>
      <c r="AT61">
        <f t="shared" si="10"/>
        <v>0</v>
      </c>
      <c r="AU61">
        <f t="shared" si="10"/>
        <v>0</v>
      </c>
      <c r="AV61">
        <f t="shared" si="10"/>
        <v>0</v>
      </c>
      <c r="AW61">
        <f t="shared" si="10"/>
        <v>0</v>
      </c>
      <c r="AX61">
        <f t="shared" si="10"/>
        <v>0</v>
      </c>
      <c r="AY61">
        <f t="shared" si="10"/>
        <v>0</v>
      </c>
      <c r="AZ61">
        <f t="shared" si="10"/>
        <v>0</v>
      </c>
      <c r="BA61">
        <f t="shared" si="10"/>
        <v>0</v>
      </c>
      <c r="BB61">
        <f t="shared" si="10"/>
        <v>0</v>
      </c>
      <c r="BC61">
        <f t="shared" si="10"/>
        <v>0</v>
      </c>
      <c r="BD61">
        <f t="shared" si="10"/>
        <v>0</v>
      </c>
      <c r="BE61">
        <f t="shared" si="10"/>
        <v>0</v>
      </c>
      <c r="BF61">
        <f t="shared" si="10"/>
        <v>0</v>
      </c>
      <c r="BG61">
        <f t="shared" si="10"/>
        <v>0</v>
      </c>
      <c r="BH61">
        <f t="shared" si="10"/>
        <v>0</v>
      </c>
      <c r="BI61">
        <f t="shared" si="10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4.777813549819264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ref="S62:BI62" si="11">S$2*S29</f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0</v>
      </c>
      <c r="AO62">
        <f t="shared" si="11"/>
        <v>0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11"/>
        <v>0</v>
      </c>
      <c r="AW62">
        <f t="shared" si="11"/>
        <v>0</v>
      </c>
      <c r="AX62">
        <f t="shared" si="11"/>
        <v>0</v>
      </c>
      <c r="AY62">
        <f t="shared" si="11"/>
        <v>0</v>
      </c>
      <c r="AZ62">
        <f t="shared" si="11"/>
        <v>0</v>
      </c>
      <c r="BA62">
        <f t="shared" si="11"/>
        <v>0</v>
      </c>
      <c r="BB62">
        <f t="shared" si="11"/>
        <v>0</v>
      </c>
      <c r="BC62">
        <f t="shared" si="11"/>
        <v>0</v>
      </c>
      <c r="BD62">
        <f t="shared" si="11"/>
        <v>0</v>
      </c>
      <c r="BE62">
        <f t="shared" si="11"/>
        <v>0</v>
      </c>
      <c r="BF62">
        <f t="shared" si="11"/>
        <v>0</v>
      </c>
      <c r="BG62">
        <f t="shared" si="11"/>
        <v>0</v>
      </c>
      <c r="BH62">
        <f t="shared" si="11"/>
        <v>0</v>
      </c>
      <c r="BI62">
        <f t="shared" si="11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7" si="12">B$2*B30</f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H63">
        <f t="shared" si="12"/>
        <v>0</v>
      </c>
      <c r="I63">
        <f t="shared" si="12"/>
        <v>0</v>
      </c>
      <c r="J63">
        <f t="shared" si="12"/>
        <v>2.2434991478383868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2"/>
        <v>0</v>
      </c>
      <c r="AM63">
        <f t="shared" si="12"/>
        <v>0</v>
      </c>
      <c r="AN63">
        <f t="shared" si="12"/>
        <v>0</v>
      </c>
      <c r="AO63">
        <f t="shared" si="12"/>
        <v>0</v>
      </c>
      <c r="AP63">
        <f t="shared" si="12"/>
        <v>0</v>
      </c>
      <c r="AQ63">
        <f t="shared" si="12"/>
        <v>0</v>
      </c>
      <c r="AR63">
        <f t="shared" si="12"/>
        <v>0</v>
      </c>
      <c r="AS63">
        <f t="shared" si="12"/>
        <v>0</v>
      </c>
      <c r="AT63">
        <f t="shared" si="12"/>
        <v>0</v>
      </c>
      <c r="AU63">
        <f t="shared" si="12"/>
        <v>0</v>
      </c>
      <c r="AV63">
        <f t="shared" si="12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2"/>
        <v>0</v>
      </c>
      <c r="BC63">
        <f t="shared" si="12"/>
        <v>0</v>
      </c>
      <c r="BD63">
        <f t="shared" si="12"/>
        <v>0</v>
      </c>
      <c r="BE63">
        <f t="shared" si="12"/>
        <v>0</v>
      </c>
      <c r="BF63">
        <f t="shared" si="12"/>
        <v>0</v>
      </c>
      <c r="BG63">
        <f t="shared" si="12"/>
        <v>0</v>
      </c>
      <c r="BH63">
        <f t="shared" si="12"/>
        <v>0</v>
      </c>
      <c r="BI63">
        <f t="shared" si="12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si="12"/>
        <v>0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0.88898970459597759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2"/>
        <v>0</v>
      </c>
      <c r="AM64">
        <f t="shared" si="12"/>
        <v>0</v>
      </c>
      <c r="AN64">
        <f t="shared" si="12"/>
        <v>0</v>
      </c>
      <c r="AO64">
        <f t="shared" si="12"/>
        <v>0</v>
      </c>
      <c r="AP64">
        <f t="shared" si="12"/>
        <v>0</v>
      </c>
      <c r="AQ64">
        <f t="shared" si="12"/>
        <v>0</v>
      </c>
      <c r="AR64">
        <f t="shared" si="12"/>
        <v>0</v>
      </c>
      <c r="AS64">
        <f t="shared" si="12"/>
        <v>0</v>
      </c>
      <c r="AT64">
        <f t="shared" si="12"/>
        <v>0</v>
      </c>
      <c r="AU64">
        <f t="shared" si="12"/>
        <v>0</v>
      </c>
      <c r="AV64">
        <f t="shared" si="12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2"/>
        <v>0</v>
      </c>
      <c r="BC64">
        <f t="shared" si="12"/>
        <v>0</v>
      </c>
      <c r="BD64">
        <f t="shared" si="12"/>
        <v>0</v>
      </c>
      <c r="BE64">
        <f t="shared" si="12"/>
        <v>0</v>
      </c>
      <c r="BF64">
        <f t="shared" si="12"/>
        <v>0</v>
      </c>
      <c r="BG64">
        <f t="shared" si="12"/>
        <v>0</v>
      </c>
      <c r="BH64">
        <f t="shared" si="12"/>
        <v>0</v>
      </c>
      <c r="BI64">
        <f t="shared" si="12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5.4367680660025046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0</v>
      </c>
      <c r="W65">
        <f t="shared" si="12"/>
        <v>0</v>
      </c>
      <c r="X65">
        <f t="shared" si="12"/>
        <v>0</v>
      </c>
      <c r="Y65">
        <f t="shared" si="12"/>
        <v>0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2"/>
        <v>0</v>
      </c>
      <c r="AM65">
        <f t="shared" si="12"/>
        <v>0</v>
      </c>
      <c r="AN65">
        <f t="shared" si="12"/>
        <v>0</v>
      </c>
      <c r="AO65">
        <f t="shared" si="12"/>
        <v>0</v>
      </c>
      <c r="AP65">
        <f t="shared" si="12"/>
        <v>0</v>
      </c>
      <c r="AQ65">
        <f t="shared" si="12"/>
        <v>0</v>
      </c>
      <c r="AR65">
        <f t="shared" si="12"/>
        <v>0</v>
      </c>
      <c r="AS65">
        <f t="shared" si="12"/>
        <v>0</v>
      </c>
      <c r="AT65">
        <f t="shared" si="12"/>
        <v>0</v>
      </c>
      <c r="AU65">
        <f t="shared" si="12"/>
        <v>0</v>
      </c>
      <c r="AV65">
        <f t="shared" si="12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0</v>
      </c>
      <c r="BD65">
        <f t="shared" si="12"/>
        <v>0</v>
      </c>
      <c r="BE65">
        <f t="shared" si="12"/>
        <v>0</v>
      </c>
      <c r="BF65">
        <f t="shared" si="12"/>
        <v>0</v>
      </c>
      <c r="BG65">
        <f t="shared" si="12"/>
        <v>0</v>
      </c>
      <c r="BH65">
        <f t="shared" si="12"/>
        <v>0</v>
      </c>
      <c r="BI65">
        <f t="shared" si="12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17.011480504320584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  <c r="V66">
        <f t="shared" si="12"/>
        <v>0</v>
      </c>
      <c r="W66">
        <f t="shared" si="12"/>
        <v>0</v>
      </c>
      <c r="X66">
        <f t="shared" si="12"/>
        <v>0</v>
      </c>
      <c r="Y66">
        <f t="shared" si="12"/>
        <v>0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2"/>
        <v>0</v>
      </c>
      <c r="AM66">
        <f t="shared" si="12"/>
        <v>0</v>
      </c>
      <c r="AN66">
        <f t="shared" si="12"/>
        <v>0</v>
      </c>
      <c r="AO66">
        <f t="shared" si="12"/>
        <v>0</v>
      </c>
      <c r="AP66">
        <f t="shared" si="12"/>
        <v>0</v>
      </c>
      <c r="AQ66">
        <f t="shared" si="12"/>
        <v>0</v>
      </c>
      <c r="AR66">
        <f t="shared" si="12"/>
        <v>0</v>
      </c>
      <c r="AS66">
        <f t="shared" si="12"/>
        <v>0</v>
      </c>
      <c r="AT66">
        <f t="shared" si="12"/>
        <v>0</v>
      </c>
      <c r="AU66">
        <f t="shared" si="12"/>
        <v>0</v>
      </c>
      <c r="AV66">
        <f t="shared" si="12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2"/>
        <v>0</v>
      </c>
      <c r="BC66">
        <f t="shared" si="12"/>
        <v>0</v>
      </c>
      <c r="BD66">
        <f t="shared" si="12"/>
        <v>0</v>
      </c>
      <c r="BE66">
        <f t="shared" si="12"/>
        <v>0</v>
      </c>
      <c r="BF66">
        <f t="shared" si="12"/>
        <v>0</v>
      </c>
      <c r="BG66">
        <f t="shared" si="12"/>
        <v>0</v>
      </c>
      <c r="BH66">
        <f t="shared" si="12"/>
        <v>0</v>
      </c>
      <c r="BI66">
        <f t="shared" si="12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ref="Q67:BI67" si="13">Q$2*Q34</f>
        <v>0</v>
      </c>
      <c r="R67">
        <f t="shared" si="13"/>
        <v>0</v>
      </c>
      <c r="S67">
        <f t="shared" si="13"/>
        <v>0</v>
      </c>
      <c r="T67">
        <f t="shared" si="13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0</v>
      </c>
      <c r="BA67">
        <f t="shared" si="13"/>
        <v>0</v>
      </c>
      <c r="BB67">
        <f t="shared" si="13"/>
        <v>0</v>
      </c>
      <c r="BC67">
        <f t="shared" si="13"/>
        <v>0</v>
      </c>
      <c r="BD67">
        <f t="shared" si="13"/>
        <v>0</v>
      </c>
      <c r="BE67">
        <f t="shared" si="13"/>
        <v>0</v>
      </c>
      <c r="BF67">
        <f t="shared" si="13"/>
        <v>0</v>
      </c>
      <c r="BG67">
        <f t="shared" si="13"/>
        <v>0</v>
      </c>
      <c r="BH67">
        <f t="shared" si="13"/>
        <v>0</v>
      </c>
      <c r="BI67">
        <f t="shared" si="13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BI68" si="14">SUM(B37:B67)</f>
        <v>0</v>
      </c>
      <c r="C68" s="16">
        <f t="shared" si="14"/>
        <v>0</v>
      </c>
      <c r="D68" s="16">
        <f t="shared" si="14"/>
        <v>0</v>
      </c>
      <c r="E68" s="16">
        <f t="shared" si="14"/>
        <v>0</v>
      </c>
      <c r="F68" s="16">
        <f t="shared" si="14"/>
        <v>0</v>
      </c>
      <c r="G68" s="16">
        <f t="shared" si="14"/>
        <v>0</v>
      </c>
      <c r="H68" s="16">
        <f t="shared" si="14"/>
        <v>0</v>
      </c>
      <c r="I68" s="16">
        <f t="shared" si="14"/>
        <v>0</v>
      </c>
      <c r="J68" s="16">
        <f t="shared" si="14"/>
        <v>1618.0000000000016</v>
      </c>
      <c r="K68" s="16">
        <f t="shared" si="14"/>
        <v>0</v>
      </c>
      <c r="L68" s="16">
        <f t="shared" si="14"/>
        <v>0</v>
      </c>
      <c r="M68" s="16">
        <f t="shared" si="14"/>
        <v>0</v>
      </c>
      <c r="N68" s="16">
        <f t="shared" si="14"/>
        <v>0</v>
      </c>
      <c r="O68" s="16">
        <f t="shared" si="14"/>
        <v>0</v>
      </c>
      <c r="P68" s="16">
        <f t="shared" si="14"/>
        <v>0</v>
      </c>
      <c r="Q68" s="16">
        <f t="shared" si="14"/>
        <v>0</v>
      </c>
      <c r="R68" s="16">
        <f t="shared" si="14"/>
        <v>0</v>
      </c>
      <c r="S68" s="16">
        <f t="shared" si="14"/>
        <v>0</v>
      </c>
      <c r="T68" s="16">
        <f t="shared" si="14"/>
        <v>0</v>
      </c>
      <c r="U68" s="16">
        <f t="shared" si="14"/>
        <v>0</v>
      </c>
      <c r="V68" s="16">
        <f t="shared" si="14"/>
        <v>103.09999999999994</v>
      </c>
      <c r="W68" s="16">
        <f t="shared" si="14"/>
        <v>0</v>
      </c>
      <c r="X68" s="16">
        <f t="shared" si="14"/>
        <v>0</v>
      </c>
      <c r="Y68" s="16">
        <f t="shared" si="14"/>
        <v>0</v>
      </c>
      <c r="Z68" s="16">
        <f t="shared" si="14"/>
        <v>0</v>
      </c>
      <c r="AA68" s="16">
        <f t="shared" si="14"/>
        <v>0</v>
      </c>
      <c r="AB68" s="16">
        <f t="shared" si="14"/>
        <v>0</v>
      </c>
      <c r="AC68" s="16">
        <f t="shared" si="14"/>
        <v>0</v>
      </c>
      <c r="AD68" s="16">
        <f t="shared" si="14"/>
        <v>0</v>
      </c>
      <c r="AE68" s="16">
        <f t="shared" si="14"/>
        <v>0</v>
      </c>
      <c r="AF68" s="16">
        <f t="shared" si="14"/>
        <v>0</v>
      </c>
      <c r="AG68" s="16">
        <f t="shared" si="14"/>
        <v>0</v>
      </c>
      <c r="AH68" s="16">
        <f t="shared" si="14"/>
        <v>0</v>
      </c>
      <c r="AI68" s="16">
        <f t="shared" si="14"/>
        <v>0</v>
      </c>
      <c r="AJ68" s="16">
        <f t="shared" si="14"/>
        <v>0</v>
      </c>
      <c r="AK68" s="16">
        <f t="shared" si="14"/>
        <v>0</v>
      </c>
      <c r="AL68" s="16">
        <f t="shared" si="14"/>
        <v>0</v>
      </c>
      <c r="AM68" s="16">
        <f t="shared" si="14"/>
        <v>0</v>
      </c>
      <c r="AN68" s="16">
        <f t="shared" si="14"/>
        <v>0</v>
      </c>
      <c r="AO68" s="16">
        <f t="shared" si="14"/>
        <v>0</v>
      </c>
      <c r="AP68" s="16">
        <f t="shared" si="14"/>
        <v>0</v>
      </c>
      <c r="AQ68" s="16">
        <f t="shared" si="14"/>
        <v>0</v>
      </c>
      <c r="AR68" s="16">
        <f t="shared" si="14"/>
        <v>0</v>
      </c>
      <c r="AS68" s="16">
        <f t="shared" si="14"/>
        <v>0</v>
      </c>
      <c r="AT68" s="16">
        <f t="shared" si="14"/>
        <v>0</v>
      </c>
      <c r="AU68" s="16">
        <f t="shared" si="14"/>
        <v>0</v>
      </c>
      <c r="AV68" s="16">
        <f t="shared" si="14"/>
        <v>0</v>
      </c>
      <c r="AW68" s="16">
        <f t="shared" si="14"/>
        <v>0</v>
      </c>
      <c r="AX68" s="16">
        <f t="shared" si="14"/>
        <v>0</v>
      </c>
      <c r="AY68" s="16">
        <f t="shared" si="14"/>
        <v>0</v>
      </c>
      <c r="AZ68" s="16">
        <f t="shared" si="14"/>
        <v>0</v>
      </c>
      <c r="BA68" s="16">
        <f t="shared" si="14"/>
        <v>0</v>
      </c>
      <c r="BB68" s="16">
        <f t="shared" si="14"/>
        <v>0</v>
      </c>
      <c r="BC68" s="16">
        <f t="shared" si="14"/>
        <v>0</v>
      </c>
      <c r="BD68" s="16">
        <f t="shared" si="14"/>
        <v>0</v>
      </c>
      <c r="BE68" s="16">
        <f t="shared" si="14"/>
        <v>0</v>
      </c>
      <c r="BF68" s="16">
        <f t="shared" si="14"/>
        <v>0</v>
      </c>
      <c r="BG68" s="16">
        <f t="shared" si="14"/>
        <v>0</v>
      </c>
      <c r="BH68" s="16">
        <f t="shared" si="14"/>
        <v>0</v>
      </c>
      <c r="BI68" s="16">
        <f t="shared" si="14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>
        <v>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 s="10">
        <v>8.2467818390208E-5</v>
      </c>
      <c r="C72">
        <v>0</v>
      </c>
      <c r="BJ72" t="s">
        <v>150</v>
      </c>
    </row>
    <row r="73" spans="1:62" x14ac:dyDescent="0.25">
      <c r="A73" t="s">
        <v>110</v>
      </c>
      <c r="B73">
        <v>1.8640445101380401E-4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0.73024165443677103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0.25375492986708997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4.6046767298246998E-10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5.2895883703095702E-12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4.3121584817080902E-12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4.4487098853323597E-12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2.8168081123605802E-12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5.0752566396711799E-13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6.42868093932839E-9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3.8260939328500099E-10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2.2079612233101999E-11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t="s">
        <v>2024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1.1938607203054701E-11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1.3546224395752499E-13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6.2160924777521802E-15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1.11228648580663E-2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>
        <v>4.6074989044584498E-3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4.1720918319882401E-6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>
        <v>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>
        <v>0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>
        <v>0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>
        <v>0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>
        <v>0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2" spans="1:62" x14ac:dyDescent="0.25">
      <c r="B102">
        <v>0</v>
      </c>
    </row>
    <row r="104" spans="1:62" x14ac:dyDescent="0.25">
      <c r="A104" t="s">
        <v>135</v>
      </c>
      <c r="B104">
        <v>1313.0004427715101</v>
      </c>
    </row>
    <row r="105" spans="1:62" x14ac:dyDescent="0.25">
      <c r="A105" t="s">
        <v>133</v>
      </c>
      <c r="B105">
        <v>408.09955722849497</v>
      </c>
      <c r="BJ105" s="10"/>
    </row>
    <row r="106" spans="1:62" x14ac:dyDescent="0.25">
      <c r="A106" t="s">
        <v>301</v>
      </c>
      <c r="B106" s="9">
        <v>2365.0129556767602</v>
      </c>
      <c r="BJ106" s="10"/>
    </row>
    <row r="107" spans="1:62" x14ac:dyDescent="0.25">
      <c r="BJ107" s="10"/>
    </row>
    <row r="108" spans="1:62" x14ac:dyDescent="0.25">
      <c r="B108" t="s">
        <v>2025</v>
      </c>
      <c r="C108" t="s">
        <v>2026</v>
      </c>
    </row>
    <row r="109" spans="1:62" x14ac:dyDescent="0.25">
      <c r="A109" t="s">
        <v>108</v>
      </c>
      <c r="B109">
        <v>0</v>
      </c>
      <c r="C109">
        <v>0</v>
      </c>
    </row>
    <row r="110" spans="1:62" x14ac:dyDescent="0.25">
      <c r="A110" t="s">
        <v>109</v>
      </c>
      <c r="B110">
        <f t="shared" ref="B110" si="15">BJ38/(1+$B$106*($B$105*C72))/($B$104*B72)</f>
        <v>0</v>
      </c>
      <c r="C110">
        <f t="shared" ref="C110:C132" si="16">$B$106*($B$105*C72)/($B$104*B72)*B110</f>
        <v>0</v>
      </c>
    </row>
    <row r="111" spans="1:62" x14ac:dyDescent="0.25">
      <c r="A111" t="s">
        <v>110</v>
      </c>
      <c r="B111">
        <f>BJ39/(1+$B$106*($B$105*C73)/($B$104*B73))</f>
        <v>4.0469761688327236E-4</v>
      </c>
      <c r="C111">
        <f>$B$106*($B$105*C73)/($B$104*B73)*B111</f>
        <v>0.22463074085452767</v>
      </c>
    </row>
    <row r="112" spans="1:62" x14ac:dyDescent="0.25">
      <c r="A112" t="s">
        <v>112</v>
      </c>
      <c r="B112">
        <f t="shared" ref="B112:B132" si="17">BJ40/(1+$B$106*($B$105*C74)/($B$104*B74))</f>
        <v>1.7443527515034996</v>
      </c>
      <c r="C112">
        <f t="shared" si="16"/>
        <v>958.28863109219003</v>
      </c>
    </row>
    <row r="113" spans="1:62" x14ac:dyDescent="0.25">
      <c r="A113" t="s">
        <v>96</v>
      </c>
      <c r="B113">
        <f t="shared" si="17"/>
        <v>0.55722515626630842</v>
      </c>
      <c r="C113">
        <f t="shared" si="16"/>
        <v>228.8437685496425</v>
      </c>
    </row>
    <row r="114" spans="1:62" x14ac:dyDescent="0.25">
      <c r="A114" t="s">
        <v>115</v>
      </c>
      <c r="B114">
        <f t="shared" si="17"/>
        <v>1.0015095440620815E-9</v>
      </c>
      <c r="C114">
        <f t="shared" si="16"/>
        <v>156.05213356759901</v>
      </c>
    </row>
    <row r="115" spans="1:62" x14ac:dyDescent="0.25">
      <c r="A115" t="s">
        <v>116</v>
      </c>
      <c r="B115">
        <f t="shared" si="17"/>
        <v>1.1504766887858735E-11</v>
      </c>
      <c r="C115">
        <f t="shared" si="16"/>
        <v>82.514108198629458</v>
      </c>
    </row>
    <row r="116" spans="1:62" x14ac:dyDescent="0.25">
      <c r="A116" t="s">
        <v>117</v>
      </c>
      <c r="B116">
        <f t="shared" si="17"/>
        <v>9.3788731074080177E-12</v>
      </c>
      <c r="C116">
        <f t="shared" si="16"/>
        <v>69.604687275437698</v>
      </c>
    </row>
    <row r="117" spans="1:62" x14ac:dyDescent="0.25">
      <c r="A117" t="s">
        <v>119</v>
      </c>
      <c r="B117">
        <f t="shared" si="17"/>
        <v>9.6758701432653278E-12</v>
      </c>
      <c r="C117">
        <f t="shared" si="16"/>
        <v>18.382503641010395</v>
      </c>
    </row>
    <row r="118" spans="1:62" x14ac:dyDescent="0.25">
      <c r="A118" t="s">
        <v>120</v>
      </c>
      <c r="B118">
        <f t="shared" si="17"/>
        <v>6.126510879831001E-12</v>
      </c>
      <c r="C118">
        <f t="shared" si="16"/>
        <v>14.961308732228462</v>
      </c>
    </row>
    <row r="119" spans="1:62" x14ac:dyDescent="0.25">
      <c r="A119" t="s">
        <v>121</v>
      </c>
      <c r="B119">
        <f t="shared" si="17"/>
        <v>1.1038598932048864E-12</v>
      </c>
      <c r="C119">
        <f t="shared" si="16"/>
        <v>12.938486080022759</v>
      </c>
    </row>
    <row r="120" spans="1:62" x14ac:dyDescent="0.25">
      <c r="A120" t="s">
        <v>97</v>
      </c>
      <c r="B120">
        <v>0</v>
      </c>
      <c r="C120">
        <v>0</v>
      </c>
    </row>
    <row r="121" spans="1:62" x14ac:dyDescent="0.25">
      <c r="A121" t="s">
        <v>122</v>
      </c>
      <c r="B121">
        <f t="shared" si="17"/>
        <v>1.3982274300790525E-8</v>
      </c>
      <c r="C121">
        <f t="shared" si="16"/>
        <v>14.470223275049065</v>
      </c>
    </row>
    <row r="122" spans="1:62" x14ac:dyDescent="0.25">
      <c r="A122" t="s">
        <v>123</v>
      </c>
      <c r="B122">
        <f t="shared" si="17"/>
        <v>8.3216907754463126E-10</v>
      </c>
      <c r="C122">
        <f t="shared" si="16"/>
        <v>0.88513158372322753</v>
      </c>
    </row>
    <row r="123" spans="1:62" x14ac:dyDescent="0.25">
      <c r="A123" t="s">
        <v>124</v>
      </c>
      <c r="B123">
        <f t="shared" si="17"/>
        <v>4.8022790039351141E-11</v>
      </c>
      <c r="C123">
        <f t="shared" si="16"/>
        <v>0.85797196260445796</v>
      </c>
    </row>
    <row r="124" spans="1:62" x14ac:dyDescent="0.25">
      <c r="A124" t="s">
        <v>125</v>
      </c>
      <c r="B124">
        <v>0</v>
      </c>
      <c r="C124">
        <v>0</v>
      </c>
    </row>
    <row r="125" spans="1:62" x14ac:dyDescent="0.25">
      <c r="A125" t="s">
        <v>126</v>
      </c>
      <c r="B125">
        <f t="shared" si="17"/>
        <v>2.5966272461189143E-11</v>
      </c>
      <c r="C125">
        <f t="shared" si="16"/>
        <v>0.60664108760671154</v>
      </c>
      <c r="BJ125" s="10"/>
    </row>
    <row r="126" spans="1:62" x14ac:dyDescent="0.25">
      <c r="A126" t="s">
        <v>30</v>
      </c>
      <c r="B126">
        <v>0</v>
      </c>
      <c r="C126">
        <v>0</v>
      </c>
    </row>
    <row r="127" spans="1:62" x14ac:dyDescent="0.25">
      <c r="A127" t="s">
        <v>32</v>
      </c>
      <c r="B127">
        <f t="shared" si="17"/>
        <v>2.9462813166812552E-13</v>
      </c>
      <c r="C127">
        <f t="shared" si="16"/>
        <v>11.708194350734466</v>
      </c>
    </row>
    <row r="128" spans="1:62" x14ac:dyDescent="0.25">
      <c r="A128" t="s">
        <v>98</v>
      </c>
      <c r="B128">
        <v>0</v>
      </c>
      <c r="C128">
        <v>0</v>
      </c>
    </row>
    <row r="129" spans="1:3" x14ac:dyDescent="0.25">
      <c r="A129" t="s">
        <v>36</v>
      </c>
      <c r="B129">
        <f t="shared" si="17"/>
        <v>1.3519897939758902E-14</v>
      </c>
      <c r="C129">
        <f t="shared" si="16"/>
        <v>17.713572769039914</v>
      </c>
    </row>
    <row r="130" spans="1:3" x14ac:dyDescent="0.25">
      <c r="A130" t="s">
        <v>99</v>
      </c>
      <c r="B130">
        <f t="shared" si="17"/>
        <v>32.079004730065549</v>
      </c>
      <c r="C130">
        <f t="shared" si="16"/>
        <v>7.2542464575500672E-14</v>
      </c>
    </row>
    <row r="131" spans="1:3" x14ac:dyDescent="0.25">
      <c r="A131" t="s">
        <v>100</v>
      </c>
      <c r="B131">
        <f t="shared" si="17"/>
        <v>1.0018770235387914E-2</v>
      </c>
      <c r="C131">
        <f t="shared" si="16"/>
        <v>40.374148809316118</v>
      </c>
    </row>
    <row r="132" spans="1:3" x14ac:dyDescent="0.25">
      <c r="A132" t="s">
        <v>127</v>
      </c>
      <c r="B132">
        <f t="shared" si="17"/>
        <v>9.0742264637065875E-6</v>
      </c>
      <c r="C132">
        <f t="shared" si="16"/>
        <v>20.550033821579234</v>
      </c>
    </row>
    <row r="133" spans="1:3" x14ac:dyDescent="0.25">
      <c r="A133" t="s">
        <v>128</v>
      </c>
      <c r="B133">
        <v>0</v>
      </c>
      <c r="C133">
        <v>0</v>
      </c>
    </row>
    <row r="134" spans="1:3" x14ac:dyDescent="0.25">
      <c r="A134" t="s">
        <v>129</v>
      </c>
      <c r="B134">
        <v>0</v>
      </c>
      <c r="C134">
        <v>0</v>
      </c>
    </row>
    <row r="135" spans="1:3" x14ac:dyDescent="0.25">
      <c r="A135" t="s">
        <v>130</v>
      </c>
      <c r="B135">
        <v>0</v>
      </c>
      <c r="C135">
        <v>0</v>
      </c>
    </row>
    <row r="136" spans="1:3" x14ac:dyDescent="0.25">
      <c r="A136" t="s">
        <v>101</v>
      </c>
      <c r="B136">
        <v>0</v>
      </c>
      <c r="C136">
        <v>0</v>
      </c>
    </row>
    <row r="137" spans="1:3" x14ac:dyDescent="0.25">
      <c r="A137" t="s">
        <v>65</v>
      </c>
      <c r="B137">
        <v>0</v>
      </c>
      <c r="C137">
        <v>0</v>
      </c>
    </row>
    <row r="138" spans="1:3" x14ac:dyDescent="0.25">
      <c r="A138" t="s">
        <v>70</v>
      </c>
      <c r="B138">
        <v>0</v>
      </c>
      <c r="C138">
        <v>0</v>
      </c>
    </row>
    <row r="139" spans="1:3" x14ac:dyDescent="0.25">
      <c r="A139" t="s">
        <v>102</v>
      </c>
      <c r="B139">
        <v>0</v>
      </c>
      <c r="C139">
        <v>0</v>
      </c>
    </row>
    <row r="140" spans="1:3" x14ac:dyDescent="0.25">
      <c r="B140">
        <f>SUM(B125:B139)</f>
        <v>32.089032574553677</v>
      </c>
      <c r="C140">
        <f>SUM(C109:C139)</f>
        <v>1648.9761755372679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5"/>
  <sheetViews>
    <sheetView topLeftCell="E1" workbookViewId="0">
      <selection activeCell="G66" sqref="G66"/>
    </sheetView>
  </sheetViews>
  <sheetFormatPr defaultRowHeight="15" x14ac:dyDescent="0.25"/>
  <cols>
    <col min="2" max="5" width="17.42578125" bestFit="1" customWidth="1"/>
    <col min="7" max="8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47.794308129871013</v>
      </c>
      <c r="C4">
        <v>46.043582630709402</v>
      </c>
      <c r="D4">
        <v>34.148088740296032</v>
      </c>
      <c r="E4">
        <v>576</v>
      </c>
      <c r="F4">
        <v>576</v>
      </c>
      <c r="G4">
        <v>320.94430812987099</v>
      </c>
      <c r="H4">
        <f>B4-D4</f>
        <v>13.646219389574981</v>
      </c>
    </row>
    <row r="5" spans="1:60" x14ac:dyDescent="0.25">
      <c r="A5">
        <v>2</v>
      </c>
      <c r="B5">
        <f t="shared" ref="B5:B65" si="0">G5-273.15</f>
        <v>47.823688820144014</v>
      </c>
      <c r="C5">
        <v>48.171534442983898</v>
      </c>
      <c r="D5">
        <v>35.347003861912015</v>
      </c>
      <c r="E5">
        <v>577.27419354838707</v>
      </c>
      <c r="F5">
        <v>576</v>
      </c>
      <c r="G5">
        <v>320.97368882014399</v>
      </c>
      <c r="H5">
        <f t="shared" ref="H5:H65" si="1">B5-D5</f>
        <v>12.476684958231999</v>
      </c>
    </row>
    <row r="6" spans="1:60" x14ac:dyDescent="0.25">
      <c r="A6">
        <v>3</v>
      </c>
      <c r="B6">
        <f t="shared" si="0"/>
        <v>48.330418724725007</v>
      </c>
      <c r="C6">
        <v>48.637331111067702</v>
      </c>
      <c r="D6">
        <v>36.545918983527997</v>
      </c>
      <c r="E6">
        <v>578.54838709677404</v>
      </c>
      <c r="F6">
        <v>577.34577656750002</v>
      </c>
      <c r="G6">
        <v>321.48041872472498</v>
      </c>
      <c r="H6">
        <f t="shared" si="1"/>
        <v>11.78449974119701</v>
      </c>
    </row>
    <row r="7" spans="1:60" x14ac:dyDescent="0.25">
      <c r="A7">
        <v>4</v>
      </c>
      <c r="B7">
        <f t="shared" si="0"/>
        <v>48.545822371681027</v>
      </c>
      <c r="C7">
        <v>48.837399453558803</v>
      </c>
      <c r="D7">
        <v>37.744834105143013</v>
      </c>
      <c r="E7">
        <v>579.822580645161</v>
      </c>
      <c r="F7">
        <v>578.69155313500096</v>
      </c>
      <c r="G7">
        <v>321.695822371681</v>
      </c>
      <c r="H7">
        <f t="shared" si="1"/>
        <v>10.800988266538013</v>
      </c>
    </row>
    <row r="8" spans="1:60" x14ac:dyDescent="0.25">
      <c r="A8">
        <v>5</v>
      </c>
      <c r="B8">
        <f t="shared" si="0"/>
        <v>48.692426023265</v>
      </c>
      <c r="C8">
        <v>48.968482363985501</v>
      </c>
      <c r="D8">
        <v>38.943749226758996</v>
      </c>
      <c r="E8">
        <v>581.09677419354796</v>
      </c>
      <c r="F8">
        <v>580.03732970250098</v>
      </c>
      <c r="G8">
        <v>321.84242602326498</v>
      </c>
      <c r="H8">
        <f t="shared" si="1"/>
        <v>9.7486767965060039</v>
      </c>
    </row>
    <row r="9" spans="1:60" x14ac:dyDescent="0.25">
      <c r="A9">
        <v>6</v>
      </c>
      <c r="B9">
        <f t="shared" si="0"/>
        <v>48.816723888805029</v>
      </c>
      <c r="C9">
        <v>49.076951638003301</v>
      </c>
      <c r="D9">
        <v>40.142664348374012</v>
      </c>
      <c r="E9">
        <v>582.37096774193492</v>
      </c>
      <c r="F9">
        <v>581.38310627000101</v>
      </c>
      <c r="G9">
        <v>321.96672388880501</v>
      </c>
      <c r="H9">
        <f t="shared" si="1"/>
        <v>8.674059540431017</v>
      </c>
    </row>
    <row r="10" spans="1:60" x14ac:dyDescent="0.25">
      <c r="A10">
        <v>7</v>
      </c>
      <c r="B10">
        <f t="shared" si="0"/>
        <v>48.940607932016007</v>
      </c>
      <c r="C10">
        <v>49.192221563876203</v>
      </c>
      <c r="D10">
        <v>41.341579469989995</v>
      </c>
      <c r="E10">
        <v>583.6451612903229</v>
      </c>
      <c r="F10">
        <v>582.72888283750103</v>
      </c>
      <c r="G10">
        <v>322.09060793201598</v>
      </c>
      <c r="H10">
        <f t="shared" si="1"/>
        <v>7.5990284620260127</v>
      </c>
    </row>
    <row r="11" spans="1:60" x14ac:dyDescent="0.25">
      <c r="A11">
        <v>8</v>
      </c>
      <c r="B11">
        <f t="shared" si="0"/>
        <v>49.125334395833022</v>
      </c>
      <c r="C11">
        <v>49.388229804275099</v>
      </c>
      <c r="D11">
        <v>42.540494591606034</v>
      </c>
      <c r="E11">
        <v>584.91935483871009</v>
      </c>
      <c r="F11">
        <v>584.07465940500197</v>
      </c>
      <c r="G11">
        <v>322.275334395833</v>
      </c>
      <c r="H11">
        <f t="shared" si="1"/>
        <v>6.5848398042269878</v>
      </c>
    </row>
    <row r="12" spans="1:60" x14ac:dyDescent="0.25">
      <c r="A12">
        <v>9</v>
      </c>
      <c r="B12">
        <f t="shared" si="0"/>
        <v>49.803272338808995</v>
      </c>
      <c r="C12">
        <v>50.151837894986798</v>
      </c>
      <c r="D12">
        <v>43.73940971322105</v>
      </c>
      <c r="E12">
        <v>586.19354838709705</v>
      </c>
      <c r="F12">
        <v>585.42043597250199</v>
      </c>
      <c r="G12">
        <v>322.95327233880897</v>
      </c>
      <c r="H12">
        <f t="shared" si="1"/>
        <v>6.0638626255879444</v>
      </c>
    </row>
    <row r="13" spans="1:60" x14ac:dyDescent="0.25">
      <c r="A13">
        <v>10</v>
      </c>
      <c r="B13">
        <f t="shared" si="0"/>
        <v>54.587864463008032</v>
      </c>
      <c r="C13">
        <v>54.9799937069698</v>
      </c>
      <c r="D13">
        <v>44.938324834837033</v>
      </c>
      <c r="E13">
        <v>587.46774193548401</v>
      </c>
      <c r="F13">
        <v>586.76621254000202</v>
      </c>
      <c r="G13">
        <v>327.73786446300801</v>
      </c>
      <c r="H13">
        <f t="shared" si="1"/>
        <v>9.6495396281709986</v>
      </c>
    </row>
    <row r="14" spans="1:60" x14ac:dyDescent="0.25">
      <c r="A14">
        <v>11</v>
      </c>
      <c r="B14">
        <f t="shared" si="0"/>
        <v>55.045701094051026</v>
      </c>
      <c r="C14">
        <v>55.475286124278298</v>
      </c>
      <c r="D14">
        <v>46.137239956452049</v>
      </c>
      <c r="E14">
        <v>588.74193548387098</v>
      </c>
      <c r="F14">
        <v>588.11198910750204</v>
      </c>
      <c r="G14">
        <v>328.195701094051</v>
      </c>
      <c r="H14">
        <f t="shared" si="1"/>
        <v>8.9084611375989766</v>
      </c>
    </row>
    <row r="15" spans="1:60" x14ac:dyDescent="0.25">
      <c r="A15">
        <v>12</v>
      </c>
      <c r="B15">
        <f t="shared" si="0"/>
        <v>55.158607681342005</v>
      </c>
      <c r="C15">
        <v>55.681952080612703</v>
      </c>
      <c r="D15">
        <v>47.336155078068032</v>
      </c>
      <c r="E15">
        <v>590.01612903225794</v>
      </c>
      <c r="F15">
        <v>589.45776567500297</v>
      </c>
      <c r="G15">
        <v>328.30860768134198</v>
      </c>
      <c r="H15">
        <f t="shared" si="1"/>
        <v>7.8224526032739732</v>
      </c>
    </row>
    <row r="16" spans="1:60" x14ac:dyDescent="0.25">
      <c r="A16">
        <v>13</v>
      </c>
      <c r="B16">
        <f t="shared" si="0"/>
        <v>55.150111221000031</v>
      </c>
      <c r="C16">
        <v>55.772428049256199</v>
      </c>
      <c r="D16">
        <v>48.535070199684014</v>
      </c>
      <c r="E16">
        <v>591.29032258064501</v>
      </c>
      <c r="F16">
        <v>590.803542242503</v>
      </c>
      <c r="G16">
        <v>328.30011122100001</v>
      </c>
      <c r="H16">
        <f t="shared" si="1"/>
        <v>6.6150410213160171</v>
      </c>
    </row>
    <row r="17" spans="1:8" x14ac:dyDescent="0.25">
      <c r="A17">
        <v>14</v>
      </c>
      <c r="B17">
        <f t="shared" si="0"/>
        <v>55.099571527203011</v>
      </c>
      <c r="C17">
        <v>55.815322520011698</v>
      </c>
      <c r="D17">
        <v>49.733985321299031</v>
      </c>
      <c r="E17">
        <v>592.56451612903209</v>
      </c>
      <c r="F17">
        <v>592.14931881000302</v>
      </c>
      <c r="G17">
        <v>328.24957152720299</v>
      </c>
      <c r="H17">
        <f t="shared" si="1"/>
        <v>5.3655862059039805</v>
      </c>
    </row>
    <row r="18" spans="1:8" x14ac:dyDescent="0.25">
      <c r="A18">
        <v>15</v>
      </c>
      <c r="B18">
        <f t="shared" si="0"/>
        <v>55.035952069382006</v>
      </c>
      <c r="C18">
        <v>55.837119346028203</v>
      </c>
      <c r="D18">
        <v>50.932900442915013</v>
      </c>
      <c r="E18">
        <v>593.83870967741905</v>
      </c>
      <c r="F18">
        <v>593.49509537750305</v>
      </c>
      <c r="G18">
        <v>328.18595206938198</v>
      </c>
      <c r="H18">
        <f t="shared" si="1"/>
        <v>4.1030516264669927</v>
      </c>
    </row>
    <row r="19" spans="1:8" x14ac:dyDescent="0.25">
      <c r="A19">
        <v>16</v>
      </c>
      <c r="B19">
        <f t="shared" si="0"/>
        <v>54.971180449277995</v>
      </c>
      <c r="C19">
        <v>55.847558602984101</v>
      </c>
      <c r="D19">
        <v>52.131815564530996</v>
      </c>
      <c r="E19">
        <v>595.11290322580601</v>
      </c>
      <c r="F19">
        <v>594.84087194500398</v>
      </c>
      <c r="G19">
        <v>328.12118044927797</v>
      </c>
      <c r="H19">
        <f t="shared" si="1"/>
        <v>2.839364884746999</v>
      </c>
    </row>
    <row r="20" spans="1:8" x14ac:dyDescent="0.25">
      <c r="A20">
        <v>17</v>
      </c>
      <c r="B20">
        <f t="shared" si="0"/>
        <v>54.911689978459037</v>
      </c>
      <c r="C20">
        <v>55.849676477742896</v>
      </c>
      <c r="D20">
        <v>53.330730686146012</v>
      </c>
      <c r="E20">
        <v>596.38709677419297</v>
      </c>
      <c r="F20">
        <v>596.18664851250401</v>
      </c>
      <c r="G20">
        <v>328.06168997845901</v>
      </c>
      <c r="H20">
        <f t="shared" si="1"/>
        <v>1.5809592923130253</v>
      </c>
    </row>
    <row r="21" spans="1:8" x14ac:dyDescent="0.25">
      <c r="A21">
        <v>18</v>
      </c>
      <c r="B21">
        <f t="shared" si="0"/>
        <v>54.86225674339903</v>
      </c>
      <c r="C21">
        <v>55.843548999819603</v>
      </c>
      <c r="D21">
        <v>54.529645807761995</v>
      </c>
      <c r="E21">
        <v>597.66129032258095</v>
      </c>
      <c r="F21">
        <v>597.53242508000403</v>
      </c>
      <c r="G21">
        <v>328.01225674339901</v>
      </c>
      <c r="H21">
        <f t="shared" si="1"/>
        <v>0.33261093563703525</v>
      </c>
    </row>
    <row r="22" spans="1:8" x14ac:dyDescent="0.25">
      <c r="A22">
        <v>19</v>
      </c>
      <c r="B22">
        <f t="shared" si="0"/>
        <v>54.826973312931045</v>
      </c>
      <c r="C22">
        <v>55.827340623791699</v>
      </c>
      <c r="D22">
        <v>55.728560929377011</v>
      </c>
      <c r="E22">
        <v>598.93548387096791</v>
      </c>
      <c r="F22">
        <v>598.87820164750406</v>
      </c>
      <c r="G22">
        <v>327.97697331293102</v>
      </c>
      <c r="H22">
        <f t="shared" si="1"/>
        <v>-0.90158761644596552</v>
      </c>
    </row>
    <row r="23" spans="1:8" x14ac:dyDescent="0.25">
      <c r="A23">
        <v>20</v>
      </c>
      <c r="B23">
        <f t="shared" si="0"/>
        <v>54.808347294533007</v>
      </c>
      <c r="C23">
        <v>55.795734063302604</v>
      </c>
      <c r="D23">
        <v>56.92747605099305</v>
      </c>
      <c r="E23">
        <v>600.2096774193551</v>
      </c>
      <c r="F23">
        <v>600.22397821500499</v>
      </c>
      <c r="G23">
        <v>327.95834729453298</v>
      </c>
      <c r="H23">
        <f t="shared" si="1"/>
        <v>-2.119128756460043</v>
      </c>
    </row>
    <row r="24" spans="1:8" x14ac:dyDescent="0.25">
      <c r="A24">
        <v>21</v>
      </c>
      <c r="B24">
        <f t="shared" si="0"/>
        <v>54.796911712453038</v>
      </c>
      <c r="C24">
        <v>55.723509688218201</v>
      </c>
      <c r="D24">
        <v>58.126391172609033</v>
      </c>
      <c r="E24">
        <v>601.48387096774206</v>
      </c>
      <c r="F24">
        <v>601.56975478250502</v>
      </c>
      <c r="G24">
        <v>327.94691171245302</v>
      </c>
      <c r="H24">
        <f t="shared" si="1"/>
        <v>-3.3294794601559943</v>
      </c>
    </row>
    <row r="25" spans="1:8" x14ac:dyDescent="0.25">
      <c r="A25">
        <v>22</v>
      </c>
      <c r="B25">
        <f t="shared" si="0"/>
        <v>54.566339351980048</v>
      </c>
      <c r="C25">
        <v>55.344109407954399</v>
      </c>
      <c r="D25">
        <v>59.325306294224049</v>
      </c>
      <c r="E25">
        <v>602.75806451612902</v>
      </c>
      <c r="F25">
        <v>602.91553135000504</v>
      </c>
      <c r="G25">
        <v>327.71633935198003</v>
      </c>
      <c r="H25">
        <f t="shared" si="1"/>
        <v>-4.7589669422440011</v>
      </c>
    </row>
    <row r="26" spans="1:8" x14ac:dyDescent="0.25">
      <c r="A26">
        <v>23</v>
      </c>
      <c r="B26">
        <f t="shared" si="0"/>
        <v>54.740093134230051</v>
      </c>
      <c r="C26">
        <v>55.385015614794</v>
      </c>
      <c r="D26">
        <v>60.524221415840032</v>
      </c>
      <c r="E26">
        <v>604.03225806451599</v>
      </c>
      <c r="F26">
        <v>604.26130791750495</v>
      </c>
      <c r="G26">
        <v>327.89009313423003</v>
      </c>
      <c r="H26">
        <f t="shared" si="1"/>
        <v>-5.7841282816099806</v>
      </c>
    </row>
    <row r="27" spans="1:8" x14ac:dyDescent="0.25">
      <c r="A27">
        <v>24</v>
      </c>
      <c r="B27">
        <f t="shared" si="0"/>
        <v>54.985977986568003</v>
      </c>
      <c r="C27">
        <v>55.4219035266308</v>
      </c>
      <c r="D27">
        <v>61.723136537455048</v>
      </c>
      <c r="E27">
        <v>605.30645161290295</v>
      </c>
      <c r="F27">
        <v>605.607084485006</v>
      </c>
      <c r="G27">
        <v>328.13597798656798</v>
      </c>
      <c r="H27">
        <f t="shared" si="1"/>
        <v>-6.7371585508870453</v>
      </c>
    </row>
    <row r="28" spans="1:8" x14ac:dyDescent="0.25">
      <c r="A28">
        <v>25</v>
      </c>
      <c r="B28">
        <f t="shared" si="0"/>
        <v>55.317353065153043</v>
      </c>
      <c r="C28">
        <v>55.457441572728499</v>
      </c>
      <c r="D28">
        <v>62.92205165907103</v>
      </c>
      <c r="E28">
        <v>606.58064516128991</v>
      </c>
      <c r="F28">
        <v>606.95286105250602</v>
      </c>
      <c r="G28">
        <v>328.46735306515302</v>
      </c>
      <c r="H28">
        <f t="shared" si="1"/>
        <v>-7.6046985939179876</v>
      </c>
    </row>
    <row r="29" spans="1:8" x14ac:dyDescent="0.25">
      <c r="A29">
        <v>26</v>
      </c>
      <c r="B29">
        <f t="shared" si="0"/>
        <v>55.743825036938006</v>
      </c>
      <c r="C29">
        <v>55.492807114889303</v>
      </c>
      <c r="D29">
        <v>64.120966780687013</v>
      </c>
      <c r="E29">
        <v>607.8548387096771</v>
      </c>
      <c r="F29">
        <v>608.29863762000605</v>
      </c>
      <c r="G29">
        <v>328.89382503693798</v>
      </c>
      <c r="H29">
        <f t="shared" si="1"/>
        <v>-8.3771417437490072</v>
      </c>
    </row>
    <row r="30" spans="1:8" x14ac:dyDescent="0.25">
      <c r="A30">
        <v>27</v>
      </c>
      <c r="B30">
        <f t="shared" si="0"/>
        <v>56.269719149591026</v>
      </c>
      <c r="C30">
        <v>55.528481248985301</v>
      </c>
      <c r="D30">
        <v>65.319881902302029</v>
      </c>
      <c r="E30">
        <v>609.12903225806406</v>
      </c>
      <c r="F30">
        <v>609.64441418750596</v>
      </c>
      <c r="G30">
        <v>329.419719149591</v>
      </c>
      <c r="H30">
        <f t="shared" si="1"/>
        <v>-9.0501627527110031</v>
      </c>
    </row>
    <row r="31" spans="1:8" x14ac:dyDescent="0.25">
      <c r="A31">
        <v>28</v>
      </c>
      <c r="B31">
        <f t="shared" si="0"/>
        <v>56.89325624901403</v>
      </c>
      <c r="C31">
        <v>55.564954097481298</v>
      </c>
      <c r="D31">
        <v>66.518797023918012</v>
      </c>
      <c r="E31">
        <v>610.40322580645102</v>
      </c>
      <c r="F31">
        <v>610.99019075500701</v>
      </c>
      <c r="G31">
        <v>330.04325624901401</v>
      </c>
      <c r="H31">
        <f t="shared" si="1"/>
        <v>-9.6255407749039819</v>
      </c>
    </row>
    <row r="32" spans="1:8" x14ac:dyDescent="0.25">
      <c r="A32">
        <v>29</v>
      </c>
      <c r="B32">
        <f t="shared" si="0"/>
        <v>57.605652960456041</v>
      </c>
      <c r="C32">
        <v>55.603125646644301</v>
      </c>
      <c r="D32">
        <v>67.717712145533028</v>
      </c>
      <c r="E32">
        <v>611.677419354839</v>
      </c>
      <c r="F32">
        <v>612.33596732250703</v>
      </c>
      <c r="G32">
        <v>330.75565296045602</v>
      </c>
      <c r="H32">
        <f t="shared" si="1"/>
        <v>-10.112059185076987</v>
      </c>
    </row>
    <row r="33" spans="1:8" x14ac:dyDescent="0.25">
      <c r="A33">
        <v>30</v>
      </c>
      <c r="B33">
        <f t="shared" si="0"/>
        <v>58.390841849910998</v>
      </c>
      <c r="C33">
        <v>55.642535222350503</v>
      </c>
      <c r="D33">
        <v>68.916627267149011</v>
      </c>
      <c r="E33">
        <v>612.95161290322596</v>
      </c>
      <c r="F33">
        <v>613.68174389000706</v>
      </c>
      <c r="G33">
        <v>331.54084184991098</v>
      </c>
      <c r="H33">
        <f t="shared" si="1"/>
        <v>-10.525785417238012</v>
      </c>
    </row>
    <row r="34" spans="1:8" x14ac:dyDescent="0.25">
      <c r="A34">
        <v>31</v>
      </c>
      <c r="B34">
        <f t="shared" si="0"/>
        <v>59.226572961968031</v>
      </c>
      <c r="C34">
        <v>55.683784575349698</v>
      </c>
      <c r="D34">
        <v>70.11554238876505</v>
      </c>
      <c r="E34">
        <v>614.22580645161293</v>
      </c>
      <c r="F34">
        <v>615.02752045750697</v>
      </c>
      <c r="G34">
        <v>332.37657296196801</v>
      </c>
      <c r="H34">
        <f t="shared" si="1"/>
        <v>-10.888969426797019</v>
      </c>
    </row>
    <row r="35" spans="1:8" x14ac:dyDescent="0.25">
      <c r="A35">
        <v>32</v>
      </c>
      <c r="B35">
        <f t="shared" si="0"/>
        <v>60.086788585094041</v>
      </c>
      <c r="C35">
        <v>55.7275335971472</v>
      </c>
      <c r="D35">
        <v>71.314457510380009</v>
      </c>
      <c r="E35">
        <v>615.5</v>
      </c>
      <c r="F35">
        <v>616.37329702500801</v>
      </c>
      <c r="G35">
        <v>333.23678858509402</v>
      </c>
      <c r="H35">
        <f t="shared" si="1"/>
        <v>-11.227668925285968</v>
      </c>
    </row>
    <row r="36" spans="1:8" x14ac:dyDescent="0.25">
      <c r="A36">
        <v>33</v>
      </c>
      <c r="B36">
        <f t="shared" si="0"/>
        <v>60.944671461414998</v>
      </c>
      <c r="C36">
        <v>55.773600524469003</v>
      </c>
      <c r="D36">
        <v>72.513372631996049</v>
      </c>
      <c r="E36">
        <v>616.77419354838707</v>
      </c>
      <c r="F36">
        <v>617.71907359250804</v>
      </c>
      <c r="G36">
        <v>334.09467146141498</v>
      </c>
      <c r="H36">
        <f t="shared" si="1"/>
        <v>-11.568701170581051</v>
      </c>
    </row>
    <row r="37" spans="1:8" x14ac:dyDescent="0.25">
      <c r="A37">
        <v>34</v>
      </c>
      <c r="B37">
        <f t="shared" si="0"/>
        <v>61.775903972240997</v>
      </c>
      <c r="C37">
        <v>55.829560982055902</v>
      </c>
      <c r="D37">
        <v>73.712287753612031</v>
      </c>
      <c r="E37">
        <v>618.04838709677404</v>
      </c>
      <c r="F37">
        <v>619.06485016000795</v>
      </c>
      <c r="G37">
        <v>334.92590397224097</v>
      </c>
      <c r="H37">
        <f t="shared" si="1"/>
        <v>-11.936383781371035</v>
      </c>
    </row>
    <row r="38" spans="1:8" x14ac:dyDescent="0.25">
      <c r="A38">
        <v>35</v>
      </c>
      <c r="B38">
        <f t="shared" si="0"/>
        <v>62.561047161160047</v>
      </c>
      <c r="C38">
        <v>55.898871370666399</v>
      </c>
      <c r="D38">
        <v>74.911202875227048</v>
      </c>
      <c r="E38">
        <v>619.322580645161</v>
      </c>
      <c r="F38">
        <v>620.41062672750797</v>
      </c>
      <c r="G38">
        <v>335.71104716116002</v>
      </c>
      <c r="H38">
        <f t="shared" si="1"/>
        <v>-12.350155714067</v>
      </c>
    </row>
    <row r="39" spans="1:8" x14ac:dyDescent="0.25">
      <c r="A39">
        <v>36</v>
      </c>
      <c r="B39">
        <f t="shared" si="0"/>
        <v>63.286672717207011</v>
      </c>
      <c r="C39">
        <v>55.974034854856797</v>
      </c>
      <c r="D39">
        <v>76.11011799684303</v>
      </c>
      <c r="E39">
        <v>620.59677419354796</v>
      </c>
      <c r="F39">
        <v>621.75640329500902</v>
      </c>
      <c r="G39">
        <v>336.43667271720699</v>
      </c>
      <c r="H39">
        <f t="shared" si="1"/>
        <v>-12.823445279636019</v>
      </c>
    </row>
    <row r="40" spans="1:8" x14ac:dyDescent="0.25">
      <c r="A40">
        <v>37</v>
      </c>
      <c r="B40">
        <f t="shared" si="0"/>
        <v>63.945238288861049</v>
      </c>
      <c r="C40">
        <v>56.059174593141798</v>
      </c>
      <c r="D40">
        <v>77.309033118458046</v>
      </c>
      <c r="E40">
        <v>621.87096774193492</v>
      </c>
      <c r="F40">
        <v>623.10217986250905</v>
      </c>
      <c r="G40">
        <v>337.09523828886103</v>
      </c>
      <c r="H40">
        <f t="shared" si="1"/>
        <v>-13.363794829596998</v>
      </c>
    </row>
    <row r="41" spans="1:8" x14ac:dyDescent="0.25">
      <c r="A41">
        <v>38</v>
      </c>
      <c r="B41">
        <f t="shared" si="0"/>
        <v>64.534093797431012</v>
      </c>
      <c r="C41">
        <v>56.158400420386101</v>
      </c>
      <c r="D41">
        <v>78.507948240074029</v>
      </c>
      <c r="E41">
        <v>623.14516129032199</v>
      </c>
      <c r="F41">
        <v>624.44795643000896</v>
      </c>
      <c r="G41">
        <v>337.68409379743099</v>
      </c>
      <c r="H41">
        <f t="shared" si="1"/>
        <v>-13.973854442643017</v>
      </c>
    </row>
    <row r="42" spans="1:8" x14ac:dyDescent="0.25">
      <c r="A42">
        <v>39</v>
      </c>
      <c r="B42">
        <f t="shared" si="0"/>
        <v>65.053731576724999</v>
      </c>
      <c r="C42">
        <v>56.272140186739399</v>
      </c>
      <c r="D42">
        <v>79.706863361690012</v>
      </c>
      <c r="E42">
        <v>624.41935483870907</v>
      </c>
      <c r="F42">
        <v>625.79373299750898</v>
      </c>
      <c r="G42">
        <v>338.20373157672498</v>
      </c>
      <c r="H42">
        <f t="shared" si="1"/>
        <v>-14.653131784965012</v>
      </c>
    </row>
    <row r="43" spans="1:8" x14ac:dyDescent="0.25">
      <c r="A43">
        <v>40</v>
      </c>
      <c r="B43">
        <f t="shared" si="0"/>
        <v>65.508260954000036</v>
      </c>
      <c r="C43">
        <v>56.405981867150601</v>
      </c>
      <c r="D43">
        <v>80.905778483305028</v>
      </c>
      <c r="E43">
        <v>625.69354838709705</v>
      </c>
      <c r="F43">
        <v>627.13950956501003</v>
      </c>
      <c r="G43">
        <v>338.65826095400001</v>
      </c>
      <c r="H43">
        <f t="shared" si="1"/>
        <v>-15.397517529304992</v>
      </c>
    </row>
    <row r="44" spans="1:8" x14ac:dyDescent="0.25">
      <c r="A44">
        <v>41</v>
      </c>
      <c r="B44">
        <f t="shared" si="0"/>
        <v>65.901505431951023</v>
      </c>
      <c r="C44">
        <v>56.568995115090601</v>
      </c>
      <c r="D44">
        <v>82.10469360492101</v>
      </c>
      <c r="E44">
        <v>626.96774193548401</v>
      </c>
      <c r="F44">
        <v>628.48528613251005</v>
      </c>
      <c r="G44">
        <v>339.051505431951</v>
      </c>
      <c r="H44">
        <f t="shared" si="1"/>
        <v>-16.203188172969988</v>
      </c>
    </row>
    <row r="45" spans="1:8" x14ac:dyDescent="0.25">
      <c r="A45">
        <v>42</v>
      </c>
      <c r="B45">
        <f t="shared" si="0"/>
        <v>66.238501741636014</v>
      </c>
      <c r="C45">
        <v>56.7667675369892</v>
      </c>
      <c r="D45">
        <v>83.303608726536027</v>
      </c>
      <c r="E45">
        <v>628.24193548387098</v>
      </c>
      <c r="F45">
        <v>629.83106270000997</v>
      </c>
      <c r="G45">
        <v>339.38850174163599</v>
      </c>
      <c r="H45">
        <f t="shared" si="1"/>
        <v>-17.065106984900012</v>
      </c>
    </row>
    <row r="46" spans="1:8" x14ac:dyDescent="0.25">
      <c r="A46">
        <v>43</v>
      </c>
      <c r="B46">
        <f t="shared" si="0"/>
        <v>66.524576743946</v>
      </c>
      <c r="C46">
        <v>57.009759387807499</v>
      </c>
      <c r="D46">
        <v>84.502523848152009</v>
      </c>
      <c r="E46">
        <v>629.51612903225794</v>
      </c>
      <c r="F46">
        <v>631.17683926750999</v>
      </c>
      <c r="G46">
        <v>339.67457674394598</v>
      </c>
      <c r="H46">
        <f t="shared" si="1"/>
        <v>-17.977947104206009</v>
      </c>
    </row>
    <row r="47" spans="1:8" x14ac:dyDescent="0.25">
      <c r="A47">
        <v>44</v>
      </c>
      <c r="B47">
        <f t="shared" si="0"/>
        <v>66.765205783445026</v>
      </c>
      <c r="C47">
        <v>57.295867897514803</v>
      </c>
      <c r="D47">
        <v>85.701438969768049</v>
      </c>
      <c r="E47">
        <v>630.79032258064501</v>
      </c>
      <c r="F47">
        <v>632.52261583501104</v>
      </c>
      <c r="G47">
        <v>339.915205783445</v>
      </c>
      <c r="H47">
        <f t="shared" si="1"/>
        <v>-18.936233186323022</v>
      </c>
    </row>
    <row r="48" spans="1:8" x14ac:dyDescent="0.25">
      <c r="A48">
        <v>45</v>
      </c>
      <c r="B48">
        <f t="shared" si="0"/>
        <v>66.965982332234034</v>
      </c>
      <c r="C48">
        <v>57.642965543990599</v>
      </c>
      <c r="D48">
        <v>86.900354091383008</v>
      </c>
      <c r="E48">
        <v>632.06451612903197</v>
      </c>
      <c r="F48">
        <v>633.86839240251095</v>
      </c>
      <c r="G48">
        <v>340.11598233223401</v>
      </c>
      <c r="H48">
        <f t="shared" si="1"/>
        <v>-19.934371759148974</v>
      </c>
    </row>
    <row r="49" spans="1:71" x14ac:dyDescent="0.25">
      <c r="A49">
        <v>46</v>
      </c>
      <c r="B49">
        <f t="shared" si="0"/>
        <v>67.132636487772004</v>
      </c>
      <c r="C49">
        <v>58.057429399797101</v>
      </c>
      <c r="D49">
        <v>88.099269212999047</v>
      </c>
      <c r="E49">
        <v>633.33870967741905</v>
      </c>
      <c r="F49">
        <v>635.21416897001097</v>
      </c>
      <c r="G49">
        <v>340.28263648777198</v>
      </c>
      <c r="H49">
        <f t="shared" si="1"/>
        <v>-20.966632725227043</v>
      </c>
    </row>
    <row r="50" spans="1:71" x14ac:dyDescent="0.25">
      <c r="A50">
        <v>47</v>
      </c>
      <c r="B50">
        <f t="shared" si="0"/>
        <v>67.271069564146046</v>
      </c>
      <c r="C50">
        <v>58.538835291702597</v>
      </c>
      <c r="D50">
        <v>89.29818433461503</v>
      </c>
      <c r="E50">
        <v>634.61290322580601</v>
      </c>
      <c r="F50">
        <v>636.559945537511</v>
      </c>
      <c r="G50">
        <v>340.42106956414602</v>
      </c>
      <c r="H50">
        <f t="shared" si="1"/>
        <v>-22.027114770468984</v>
      </c>
    </row>
    <row r="51" spans="1:71" x14ac:dyDescent="0.25">
      <c r="A51">
        <v>48</v>
      </c>
      <c r="B51">
        <f t="shared" si="0"/>
        <v>67.387395080548004</v>
      </c>
      <c r="C51">
        <v>59.073670614655398</v>
      </c>
      <c r="D51">
        <v>90.497099456230046</v>
      </c>
      <c r="E51">
        <v>635.88709677419297</v>
      </c>
      <c r="F51">
        <v>637.90572210501205</v>
      </c>
      <c r="G51">
        <v>340.53739508054798</v>
      </c>
      <c r="H51">
        <f t="shared" si="1"/>
        <v>-23.109704375682043</v>
      </c>
    </row>
    <row r="52" spans="1:71" x14ac:dyDescent="0.25">
      <c r="A52">
        <v>49</v>
      </c>
      <c r="B52">
        <f t="shared" si="0"/>
        <v>67.487974231400017</v>
      </c>
      <c r="C52">
        <v>59.710782824925303</v>
      </c>
      <c r="D52">
        <v>91.696014577846029</v>
      </c>
      <c r="E52">
        <v>637.16129032257993</v>
      </c>
      <c r="F52">
        <v>639.25149867251196</v>
      </c>
      <c r="G52">
        <v>340.63797423139999</v>
      </c>
      <c r="H52">
        <f t="shared" si="1"/>
        <v>-24.208040346446012</v>
      </c>
      <c r="J52" t="s">
        <v>2027</v>
      </c>
      <c r="K52" t="s">
        <v>2028</v>
      </c>
      <c r="L52" t="s">
        <v>2029</v>
      </c>
      <c r="M52" t="s">
        <v>2030</v>
      </c>
      <c r="N52" t="s">
        <v>2031</v>
      </c>
      <c r="O52" t="s">
        <v>2032</v>
      </c>
      <c r="P52" t="s">
        <v>2033</v>
      </c>
      <c r="Q52" t="s">
        <v>2034</v>
      </c>
      <c r="R52" t="s">
        <v>2035</v>
      </c>
      <c r="S52" t="s">
        <v>2036</v>
      </c>
      <c r="T52" t="s">
        <v>2037</v>
      </c>
      <c r="U52" t="s">
        <v>2038</v>
      </c>
      <c r="V52" t="s">
        <v>2039</v>
      </c>
      <c r="W52" t="s">
        <v>2040</v>
      </c>
      <c r="X52" t="s">
        <v>2041</v>
      </c>
      <c r="Y52" t="s">
        <v>2042</v>
      </c>
      <c r="Z52" t="s">
        <v>2043</v>
      </c>
      <c r="AA52" t="s">
        <v>2044</v>
      </c>
      <c r="AB52" t="s">
        <v>2045</v>
      </c>
      <c r="AC52" t="s">
        <v>2046</v>
      </c>
      <c r="AD52" t="s">
        <v>2047</v>
      </c>
      <c r="AE52" t="s">
        <v>2048</v>
      </c>
      <c r="AF52" t="s">
        <v>2049</v>
      </c>
      <c r="AG52" t="s">
        <v>2050</v>
      </c>
      <c r="AH52" t="s">
        <v>2051</v>
      </c>
      <c r="AI52" t="s">
        <v>2052</v>
      </c>
      <c r="AJ52" t="s">
        <v>2053</v>
      </c>
      <c r="AK52" t="s">
        <v>2054</v>
      </c>
      <c r="AL52" t="s">
        <v>2055</v>
      </c>
      <c r="AM52" t="s">
        <v>2056</v>
      </c>
      <c r="AN52" t="s">
        <v>2057</v>
      </c>
      <c r="AO52" t="s">
        <v>2058</v>
      </c>
      <c r="AP52" t="s">
        <v>2059</v>
      </c>
      <c r="AQ52" t="s">
        <v>2060</v>
      </c>
      <c r="AR52" t="s">
        <v>2061</v>
      </c>
      <c r="AS52" t="s">
        <v>2062</v>
      </c>
      <c r="AT52" t="s">
        <v>2063</v>
      </c>
      <c r="AU52" t="s">
        <v>2064</v>
      </c>
      <c r="AV52" t="s">
        <v>2065</v>
      </c>
      <c r="AW52" t="s">
        <v>2066</v>
      </c>
      <c r="AX52" t="s">
        <v>2067</v>
      </c>
      <c r="AY52" t="s">
        <v>2068</v>
      </c>
      <c r="AZ52" t="s">
        <v>2069</v>
      </c>
      <c r="BA52" t="s">
        <v>2070</v>
      </c>
      <c r="BB52" t="s">
        <v>2071</v>
      </c>
      <c r="BC52" t="s">
        <v>2072</v>
      </c>
      <c r="BD52" t="s">
        <v>2073</v>
      </c>
      <c r="BE52" t="s">
        <v>2074</v>
      </c>
      <c r="BF52" t="s">
        <v>2075</v>
      </c>
      <c r="BG52" t="s">
        <v>2076</v>
      </c>
      <c r="BH52" t="s">
        <v>2077</v>
      </c>
      <c r="BI52" t="s">
        <v>2078</v>
      </c>
      <c r="BJ52" t="s">
        <v>2079</v>
      </c>
      <c r="BK52" t="s">
        <v>2080</v>
      </c>
      <c r="BL52" t="s">
        <v>2081</v>
      </c>
      <c r="BM52" t="s">
        <v>2082</v>
      </c>
      <c r="BN52" t="s">
        <v>2083</v>
      </c>
      <c r="BO52" t="s">
        <v>2084</v>
      </c>
      <c r="BP52" t="s">
        <v>2085</v>
      </c>
      <c r="BQ52" t="s">
        <v>2086</v>
      </c>
      <c r="BR52" t="s">
        <v>2087</v>
      </c>
      <c r="BS52" t="s">
        <v>2088</v>
      </c>
    </row>
    <row r="53" spans="1:71" x14ac:dyDescent="0.25">
      <c r="A53">
        <v>50</v>
      </c>
      <c r="B53">
        <f t="shared" si="0"/>
        <v>67.57963084458504</v>
      </c>
      <c r="C53">
        <v>60.384127439959002</v>
      </c>
      <c r="D53">
        <v>92.894929699461045</v>
      </c>
      <c r="E53">
        <v>638.435483870967</v>
      </c>
      <c r="F53">
        <v>640.59727524001198</v>
      </c>
      <c r="G53">
        <v>340.72963084458502</v>
      </c>
      <c r="H53">
        <f t="shared" si="1"/>
        <v>-25.315298854876005</v>
      </c>
    </row>
    <row r="54" spans="1:71" x14ac:dyDescent="0.25">
      <c r="A54">
        <v>51</v>
      </c>
      <c r="B54">
        <f t="shared" si="0"/>
        <v>67.669689104070017</v>
      </c>
      <c r="C54">
        <v>61.096293131063398</v>
      </c>
      <c r="D54">
        <v>94.093844821077028</v>
      </c>
      <c r="E54">
        <v>639.70967741935499</v>
      </c>
      <c r="F54">
        <v>641.94305180751201</v>
      </c>
      <c r="G54">
        <v>340.81968910406999</v>
      </c>
      <c r="H54">
        <f t="shared" si="1"/>
        <v>-26.424155717007011</v>
      </c>
    </row>
    <row r="55" spans="1:71" x14ac:dyDescent="0.25">
      <c r="A55">
        <v>52</v>
      </c>
      <c r="B55">
        <f t="shared" si="0"/>
        <v>67.766394185194031</v>
      </c>
      <c r="C55">
        <v>61.830301439656402</v>
      </c>
      <c r="D55">
        <v>95.29275994269301</v>
      </c>
      <c r="E55">
        <v>640.98387096774206</v>
      </c>
      <c r="F55">
        <v>643.28882837501305</v>
      </c>
      <c r="G55">
        <v>340.91639418519401</v>
      </c>
      <c r="H55">
        <f t="shared" si="1"/>
        <v>-27.526365757498979</v>
      </c>
    </row>
    <row r="56" spans="1:71" x14ac:dyDescent="0.25">
      <c r="A56">
        <v>53</v>
      </c>
      <c r="B56">
        <f t="shared" si="0"/>
        <v>67.87956832029505</v>
      </c>
      <c r="C56">
        <v>62.5657958466808</v>
      </c>
      <c r="D56">
        <v>96.491675064308026</v>
      </c>
      <c r="E56">
        <v>642.25806451612902</v>
      </c>
      <c r="F56">
        <v>644.63460494251296</v>
      </c>
      <c r="G56">
        <v>341.02956832029503</v>
      </c>
      <c r="H56">
        <f t="shared" si="1"/>
        <v>-28.612106744012976</v>
      </c>
    </row>
    <row r="57" spans="1:71" x14ac:dyDescent="0.25">
      <c r="A57">
        <v>54</v>
      </c>
      <c r="B57">
        <f t="shared" si="0"/>
        <v>68.021877280582032</v>
      </c>
      <c r="C57">
        <v>63.283943278721601</v>
      </c>
      <c r="D57">
        <v>97.690590185924009</v>
      </c>
      <c r="E57">
        <v>643.53225806451599</v>
      </c>
      <c r="F57">
        <v>645.98038151001299</v>
      </c>
      <c r="G57">
        <v>341.17187728058201</v>
      </c>
      <c r="H57">
        <f t="shared" si="1"/>
        <v>-29.668712905341977</v>
      </c>
    </row>
    <row r="58" spans="1:71" x14ac:dyDescent="0.25">
      <c r="A58">
        <v>55</v>
      </c>
      <c r="B58">
        <f t="shared" si="0"/>
        <v>68.211367760021005</v>
      </c>
      <c r="C58">
        <v>63.966767795580502</v>
      </c>
      <c r="D58">
        <v>98.889505307539025</v>
      </c>
      <c r="E58">
        <v>644.80645161290295</v>
      </c>
      <c r="F58">
        <v>647.32615807751301</v>
      </c>
      <c r="G58">
        <v>341.36136776002098</v>
      </c>
      <c r="H58">
        <f t="shared" si="1"/>
        <v>-30.67813754751802</v>
      </c>
    </row>
    <row r="59" spans="1:71" x14ac:dyDescent="0.25">
      <c r="A59">
        <v>56</v>
      </c>
      <c r="B59">
        <f t="shared" si="0"/>
        <v>68.47678868673205</v>
      </c>
      <c r="C59">
        <v>64.614439781489594</v>
      </c>
      <c r="D59">
        <v>100.08842042915501</v>
      </c>
      <c r="E59">
        <v>646.08064516129002</v>
      </c>
      <c r="F59">
        <v>648.67193464501395</v>
      </c>
      <c r="G59">
        <v>341.62678868673203</v>
      </c>
      <c r="H59">
        <f t="shared" si="1"/>
        <v>-31.611631742422958</v>
      </c>
    </row>
    <row r="60" spans="1:71" x14ac:dyDescent="0.25">
      <c r="A60">
        <v>57</v>
      </c>
      <c r="B60">
        <f t="shared" si="0"/>
        <v>68.869403113084047</v>
      </c>
      <c r="C60">
        <v>65.249609590819404</v>
      </c>
      <c r="D60">
        <v>101.28733555077105</v>
      </c>
      <c r="E60">
        <v>647.35483870967698</v>
      </c>
      <c r="F60">
        <v>650.01771121251397</v>
      </c>
      <c r="G60">
        <v>342.01940311308402</v>
      </c>
      <c r="H60">
        <f t="shared" si="1"/>
        <v>-32.417932437687</v>
      </c>
    </row>
    <row r="61" spans="1:71" x14ac:dyDescent="0.25">
      <c r="A61">
        <v>58</v>
      </c>
      <c r="B61">
        <f t="shared" si="0"/>
        <v>69.491574765879022</v>
      </c>
      <c r="C61">
        <v>65.944758620172394</v>
      </c>
      <c r="D61">
        <v>102.48625067238601</v>
      </c>
      <c r="E61">
        <v>648.62903225806406</v>
      </c>
      <c r="F61">
        <v>651.363487780014</v>
      </c>
      <c r="G61">
        <v>342.641574765879</v>
      </c>
      <c r="H61">
        <f t="shared" si="1"/>
        <v>-32.994675906506984</v>
      </c>
    </row>
    <row r="62" spans="1:71" x14ac:dyDescent="0.25">
      <c r="A62">
        <v>59</v>
      </c>
      <c r="B62">
        <f t="shared" si="0"/>
        <v>70.58319911649005</v>
      </c>
      <c r="C62">
        <v>66.935453844689704</v>
      </c>
      <c r="D62">
        <v>103.68516579400205</v>
      </c>
      <c r="E62">
        <v>649.90322580645102</v>
      </c>
      <c r="F62">
        <v>652.70926434751402</v>
      </c>
      <c r="G62">
        <v>343.73319911649003</v>
      </c>
      <c r="H62">
        <f t="shared" si="1"/>
        <v>-33.101966677511996</v>
      </c>
    </row>
    <row r="63" spans="1:71" x14ac:dyDescent="0.25">
      <c r="A63">
        <v>60</v>
      </c>
      <c r="B63">
        <f t="shared" si="0"/>
        <v>72.957290809198014</v>
      </c>
      <c r="C63">
        <v>69.210593338762493</v>
      </c>
      <c r="D63">
        <v>104.88408091561701</v>
      </c>
      <c r="E63">
        <v>651.17741935483798</v>
      </c>
      <c r="F63">
        <v>654.05504091501496</v>
      </c>
      <c r="G63">
        <v>346.10729080919799</v>
      </c>
      <c r="H63">
        <f t="shared" si="1"/>
        <v>-31.926790106418991</v>
      </c>
    </row>
    <row r="64" spans="1:71" x14ac:dyDescent="0.25">
      <c r="A64">
        <v>61</v>
      </c>
      <c r="B64">
        <f t="shared" si="0"/>
        <v>81.286199275422007</v>
      </c>
      <c r="C64">
        <v>78.942378390062203</v>
      </c>
      <c r="D64">
        <v>106.08299603723304</v>
      </c>
      <c r="E64">
        <v>652.45161290322596</v>
      </c>
      <c r="F64">
        <v>655.40081748251498</v>
      </c>
      <c r="G64">
        <v>354.43619927542198</v>
      </c>
      <c r="H64">
        <f t="shared" si="1"/>
        <v>-24.796796761811038</v>
      </c>
    </row>
    <row r="65" spans="1:8" x14ac:dyDescent="0.25">
      <c r="A65">
        <v>62</v>
      </c>
      <c r="B65">
        <f t="shared" si="0"/>
        <v>115.08795722696703</v>
      </c>
      <c r="C65">
        <v>118.59490960456699</v>
      </c>
      <c r="D65">
        <v>107.28191115884903</v>
      </c>
      <c r="E65">
        <v>655</v>
      </c>
      <c r="F65">
        <v>655.40081748251498</v>
      </c>
      <c r="G65">
        <v>388.23795722696701</v>
      </c>
      <c r="H65">
        <f t="shared" si="1"/>
        <v>7.8060460681180075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9">
        <v>376.20000653081354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9">
        <v>494.2901410854713</v>
      </c>
      <c r="H70" s="9">
        <v>1689.2000293244289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9">
        <v>494.33765392838473</v>
      </c>
      <c r="H71" s="9">
        <v>1807.2901638790868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9">
        <v>494.26316492135402</v>
      </c>
      <c r="H72" s="9">
        <v>1807.3376767220002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9">
        <v>494.11115103322891</v>
      </c>
      <c r="H73" s="9">
        <v>1807.2631877149695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9">
        <v>493.92660128200077</v>
      </c>
      <c r="H74" s="9">
        <v>1807.1111738268444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9">
        <v>493.66912892554978</v>
      </c>
      <c r="H75" s="9">
        <v>1806.9266240756162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9">
        <v>492.95974908935068</v>
      </c>
      <c r="H76" s="9">
        <v>1806.6691517191653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9">
        <v>488.65027947709928</v>
      </c>
      <c r="H77" s="9">
        <v>1805.9597718829662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9">
        <v>2093.1755861581564</v>
      </c>
      <c r="H78" s="9">
        <v>1801.6503022707147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9">
        <v>2091.5004045395453</v>
      </c>
      <c r="H79" s="9">
        <v>1788.1756089517719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9">
        <v>2091.3523822845236</v>
      </c>
      <c r="H80" s="9">
        <v>1786.500427333161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9">
        <v>2091.7885223231951</v>
      </c>
      <c r="H81" s="9">
        <v>1786.3524050781389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9">
        <v>2092.4891513426128</v>
      </c>
      <c r="H82" s="9">
        <v>1786.7885451168106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9">
        <v>2093.3487860213031</v>
      </c>
      <c r="H83" s="9">
        <v>1787.489174136228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9">
        <v>2094.3342731955095</v>
      </c>
      <c r="H84" s="9">
        <v>1788.3488088149186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9">
        <v>2095.436242907298</v>
      </c>
      <c r="H85" s="9">
        <v>1789.3342959891249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9">
        <v>2096.6533064227351</v>
      </c>
      <c r="H86" s="9">
        <v>1790.4362657009137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9">
        <v>2097.9895856352832</v>
      </c>
      <c r="H87" s="9">
        <v>1791.6533292163504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9">
        <v>2099.469486213784</v>
      </c>
      <c r="H88" s="9">
        <v>1792.9896084288987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9">
        <v>2101.3488820954467</v>
      </c>
      <c r="H89" s="9">
        <v>1794.4695090073992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9">
        <v>2206.8963005395985</v>
      </c>
      <c r="H90" s="9">
        <v>1796.3489048890622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9">
        <v>2210.3735228286091</v>
      </c>
      <c r="H91" s="9">
        <v>1798.7963233332141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9">
        <v>2214.3969716954575</v>
      </c>
      <c r="H92" s="9">
        <v>1802.2735456222247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9">
        <v>2219.0042793979251</v>
      </c>
      <c r="H93" s="9">
        <v>1806.2969944890731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9">
        <v>2224.2256168264935</v>
      </c>
      <c r="H94" s="9">
        <v>1810.9043021915406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9">
        <v>2230.0626667614015</v>
      </c>
      <c r="H95" s="9">
        <v>1816.1256396201088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9">
        <v>2236.4698845278649</v>
      </c>
      <c r="H96" s="9">
        <v>1821.9626895550168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9">
        <v>2243.3405593465823</v>
      </c>
      <c r="H97" s="9">
        <v>1828.3699073214802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9">
        <v>2250.5029188345929</v>
      </c>
      <c r="H98" s="9">
        <v>1835.2405821401978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9">
        <v>2257.7306276424279</v>
      </c>
      <c r="H99" s="9">
        <v>1842.4029416282083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9">
        <v>2264.7680303011034</v>
      </c>
      <c r="H100" s="9">
        <v>1849.6306504360434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9">
        <v>2271.3649538483241</v>
      </c>
      <c r="H101" s="9">
        <v>1856.6680530947187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9">
        <v>2277.3116258659916</v>
      </c>
      <c r="H102" s="9">
        <v>1863.2649766419395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9">
        <v>2282.4643032553408</v>
      </c>
      <c r="H103" s="9">
        <v>1869.2116486596069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9">
        <v>2286.7560090039192</v>
      </c>
      <c r="H104" s="9">
        <v>1874.3643260489562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9">
        <v>2290.1924929191373</v>
      </c>
      <c r="H105" s="9">
        <v>1878.6560317975348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9">
        <v>2292.8376228816169</v>
      </c>
      <c r="H106" s="9">
        <v>1882.0925157127529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9">
        <v>2294.7938705252495</v>
      </c>
      <c r="H107" s="9">
        <v>1884.7376456752324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9">
        <v>2296.1829361195273</v>
      </c>
      <c r="H108" s="9">
        <v>1886.6938933188649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9">
        <v>2297.1294368947365</v>
      </c>
      <c r="H109" s="9">
        <v>1888.0829589131429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9">
        <v>2297.7491282116034</v>
      </c>
      <c r="H110" s="9">
        <v>1889.0294596883521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9">
        <v>2298.1414271912231</v>
      </c>
      <c r="H111" s="9">
        <v>1889.649151005219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9">
        <v>2298.3856798268462</v>
      </c>
      <c r="H112" s="9">
        <v>1890.0414499848384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9">
        <v>2298.5401369057649</v>
      </c>
      <c r="H113" s="9">
        <v>1890.2857026204615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9">
        <v>2298.6426717556405</v>
      </c>
      <c r="H114" s="9">
        <v>1890.4401596993805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9">
        <v>2298.7124335946442</v>
      </c>
      <c r="H115" s="9">
        <v>1890.5426945492561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9">
        <v>2298.7517977096882</v>
      </c>
      <c r="H116" s="9">
        <v>1890.6124563882595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9">
        <v>2298.7480748633893</v>
      </c>
      <c r="H117" s="9">
        <v>1890.6518205033037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9">
        <v>2298.6744477777788</v>
      </c>
      <c r="H118" s="9">
        <v>1890.6480976570049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9">
        <v>2298.4896482962599</v>
      </c>
      <c r="H119" s="9">
        <v>1890.5744705713944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9">
        <v>2298.1353664566</v>
      </c>
      <c r="H120" s="9">
        <v>1890.3896710898753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9">
        <v>2297.5295052958368</v>
      </c>
      <c r="H121" s="9">
        <v>1890.0353892502155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9">
        <v>2296.5512339089546</v>
      </c>
      <c r="H122" s="9">
        <v>1889.4295280894521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9">
        <v>2295.0086767000848</v>
      </c>
      <c r="H123" s="9">
        <v>1888.4512567025702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9">
        <v>2292.5680124677847</v>
      </c>
      <c r="H124" s="9">
        <v>1886.9086994937004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9">
        <v>2288.5912925307025</v>
      </c>
      <c r="H125" s="9">
        <v>1884.4680352614002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9">
        <v>2281.7242465935374</v>
      </c>
      <c r="H126" s="9">
        <v>1880.4913153243178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9">
        <v>2268.4631555587962</v>
      </c>
      <c r="H127" s="9">
        <v>1873.6242693871527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9">
        <v>2234.4263449815576</v>
      </c>
      <c r="H128" s="9">
        <v>1860.3631783524115</v>
      </c>
    </row>
    <row r="129" spans="1:63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9">
        <v>2097.2978763658416</v>
      </c>
      <c r="H129" s="9">
        <v>1826.3263677751731</v>
      </c>
    </row>
    <row r="130" spans="1:63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9">
        <v>408.09997720638455</v>
      </c>
      <c r="H130" s="9">
        <v>1689.1978991594572</v>
      </c>
    </row>
    <row r="134" spans="1:63" x14ac:dyDescent="0.25">
      <c r="B134">
        <v>307.29808874029601</v>
      </c>
      <c r="C134">
        <v>308.49700386191199</v>
      </c>
      <c r="D134">
        <v>309.69591898352797</v>
      </c>
      <c r="E134">
        <v>310.89483410514299</v>
      </c>
      <c r="F134">
        <v>312.09374922675897</v>
      </c>
      <c r="G134">
        <v>313.29266434837399</v>
      </c>
      <c r="H134">
        <v>314.49157946998997</v>
      </c>
      <c r="I134">
        <v>315.69049459160601</v>
      </c>
      <c r="J134">
        <v>316.88940971322103</v>
      </c>
      <c r="K134">
        <v>318.08832483483701</v>
      </c>
      <c r="L134">
        <v>319.28723995645203</v>
      </c>
      <c r="M134">
        <v>320.48615507806801</v>
      </c>
      <c r="N134">
        <v>321.68507019968399</v>
      </c>
      <c r="O134">
        <v>322.88398532129901</v>
      </c>
      <c r="P134">
        <v>324.08290044291499</v>
      </c>
      <c r="Q134">
        <v>325.28181556453097</v>
      </c>
      <c r="R134">
        <v>326.48073068614599</v>
      </c>
      <c r="S134">
        <v>327.67964580776197</v>
      </c>
      <c r="T134">
        <v>328.87856092937699</v>
      </c>
      <c r="U134">
        <v>330.07747605099303</v>
      </c>
      <c r="V134">
        <v>331.27639117260901</v>
      </c>
      <c r="W134">
        <v>332.47530629422403</v>
      </c>
      <c r="X134">
        <v>333.67422141584001</v>
      </c>
      <c r="Y134">
        <v>334.87313653745503</v>
      </c>
      <c r="Z134">
        <v>336.07205165907101</v>
      </c>
      <c r="AA134">
        <v>337.27096678068699</v>
      </c>
      <c r="AB134">
        <v>338.46988190230201</v>
      </c>
      <c r="AC134">
        <v>339.66879702391799</v>
      </c>
      <c r="AD134">
        <v>340.86771214553301</v>
      </c>
      <c r="AE134">
        <v>342.06662726714899</v>
      </c>
      <c r="AF134">
        <v>343.26554238876503</v>
      </c>
      <c r="AG134">
        <v>344.46445751037999</v>
      </c>
      <c r="AH134">
        <v>345.66337263199603</v>
      </c>
      <c r="AI134">
        <v>346.86228775361201</v>
      </c>
      <c r="AJ134">
        <v>348.06120287522702</v>
      </c>
      <c r="AK134">
        <v>349.26011799684301</v>
      </c>
      <c r="AL134">
        <v>350.45903311845802</v>
      </c>
      <c r="AM134">
        <v>351.65794824007401</v>
      </c>
      <c r="AN134">
        <v>352.85686336168999</v>
      </c>
      <c r="AO134">
        <v>354.05577848330501</v>
      </c>
      <c r="AP134">
        <v>355.25469360492099</v>
      </c>
      <c r="AQ134">
        <v>356.453608726536</v>
      </c>
      <c r="AR134">
        <v>357.65252384815199</v>
      </c>
      <c r="AS134">
        <v>358.85143896976803</v>
      </c>
      <c r="AT134">
        <v>360.05035409138299</v>
      </c>
      <c r="AU134">
        <v>361.24926921299902</v>
      </c>
      <c r="AV134">
        <v>362.44818433461501</v>
      </c>
      <c r="AW134">
        <v>363.64709945623002</v>
      </c>
      <c r="AX134">
        <v>364.84601457784601</v>
      </c>
      <c r="AY134">
        <v>366.04492969946102</v>
      </c>
      <c r="AZ134">
        <v>367.243844821077</v>
      </c>
      <c r="BA134">
        <v>368.44275994269299</v>
      </c>
      <c r="BB134">
        <v>369.641675064308</v>
      </c>
      <c r="BC134">
        <v>370.84059018592399</v>
      </c>
      <c r="BD134">
        <v>372.039505307539</v>
      </c>
      <c r="BE134">
        <v>373.23842042915498</v>
      </c>
      <c r="BF134">
        <v>374.43733555077102</v>
      </c>
      <c r="BG134">
        <v>375.63625067238598</v>
      </c>
      <c r="BH134">
        <v>376.83516579400202</v>
      </c>
      <c r="BI134">
        <v>378.03408091561698</v>
      </c>
      <c r="BJ134">
        <v>379.23299603723302</v>
      </c>
      <c r="BK134">
        <v>380.431911158849</v>
      </c>
    </row>
    <row r="135" spans="1:63" x14ac:dyDescent="0.25">
      <c r="B135">
        <v>34.148088740296032</v>
      </c>
      <c r="C135">
        <v>35.347003861912015</v>
      </c>
      <c r="D135">
        <v>36.545918983527997</v>
      </c>
      <c r="E135">
        <v>37.744834105143013</v>
      </c>
      <c r="F135">
        <v>38.943749226758996</v>
      </c>
      <c r="G135">
        <v>40.142664348374012</v>
      </c>
      <c r="H135">
        <v>41.341579469989995</v>
      </c>
      <c r="I135">
        <v>42.540494591606034</v>
      </c>
      <c r="J135">
        <v>43.73940971322105</v>
      </c>
      <c r="K135">
        <v>44.938324834837033</v>
      </c>
      <c r="L135">
        <v>46.137239956452049</v>
      </c>
      <c r="M135">
        <v>47.336155078068032</v>
      </c>
      <c r="N135">
        <v>48.535070199684014</v>
      </c>
      <c r="O135">
        <v>49.733985321299031</v>
      </c>
      <c r="P135">
        <v>50.932900442915013</v>
      </c>
      <c r="Q135">
        <v>52.131815564530996</v>
      </c>
      <c r="R135">
        <v>53.330730686146012</v>
      </c>
      <c r="S135">
        <v>54.529645807761995</v>
      </c>
      <c r="T135">
        <v>55.728560929377011</v>
      </c>
      <c r="U135">
        <v>56.92747605099305</v>
      </c>
      <c r="V135">
        <v>58.126391172609033</v>
      </c>
      <c r="W135">
        <v>59.325306294224049</v>
      </c>
      <c r="X135">
        <v>60.524221415840032</v>
      </c>
      <c r="Y135">
        <v>61.723136537455048</v>
      </c>
      <c r="Z135">
        <v>62.92205165907103</v>
      </c>
      <c r="AA135">
        <v>64.120966780687013</v>
      </c>
      <c r="AB135">
        <v>65.319881902302029</v>
      </c>
      <c r="AC135">
        <v>66.518797023918012</v>
      </c>
      <c r="AD135">
        <v>67.717712145533028</v>
      </c>
      <c r="AE135">
        <v>68.916627267149011</v>
      </c>
      <c r="AF135">
        <v>70.11554238876505</v>
      </c>
      <c r="AG135">
        <v>71.314457510380009</v>
      </c>
      <c r="AH135">
        <v>72.513372631996049</v>
      </c>
      <c r="AI135">
        <v>73.712287753612031</v>
      </c>
      <c r="AJ135">
        <v>74.911202875227048</v>
      </c>
      <c r="AK135">
        <v>76.11011799684303</v>
      </c>
      <c r="AL135">
        <v>77.309033118458046</v>
      </c>
      <c r="AM135">
        <v>78.507948240074029</v>
      </c>
      <c r="AN135">
        <v>79.706863361690012</v>
      </c>
      <c r="AO135">
        <v>80.905778483305028</v>
      </c>
      <c r="AP135">
        <v>82.10469360492101</v>
      </c>
      <c r="AQ135">
        <v>83.303608726536027</v>
      </c>
      <c r="AR135">
        <v>84.502523848152009</v>
      </c>
      <c r="AS135">
        <v>85.701438969768049</v>
      </c>
      <c r="AT135">
        <v>86.900354091383008</v>
      </c>
      <c r="AU135">
        <v>88.099269212999047</v>
      </c>
      <c r="AV135">
        <v>89.29818433461503</v>
      </c>
      <c r="AW135">
        <v>90.497099456230046</v>
      </c>
      <c r="AX135">
        <v>91.696014577846029</v>
      </c>
      <c r="AY135">
        <v>92.894929699461045</v>
      </c>
      <c r="AZ135">
        <v>94.093844821077028</v>
      </c>
      <c r="BA135">
        <v>95.29275994269301</v>
      </c>
      <c r="BB135">
        <v>96.491675064308026</v>
      </c>
      <c r="BC135">
        <v>97.690590185924009</v>
      </c>
      <c r="BD135">
        <v>98.889505307539025</v>
      </c>
      <c r="BE135">
        <v>100.08842042915501</v>
      </c>
      <c r="BF135">
        <v>101.28733555077105</v>
      </c>
      <c r="BG135">
        <v>102.48625067238601</v>
      </c>
      <c r="BH135">
        <v>103.68516579400205</v>
      </c>
      <c r="BI135">
        <v>104.88408091561701</v>
      </c>
      <c r="BJ135">
        <v>106.08299603723304</v>
      </c>
      <c r="BK135">
        <v>107.28191115884903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4" workbookViewId="0">
      <selection activeCell="A103" sqref="A103:B105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  <vt:lpstr>theta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2020-02-21T08:49:44Z</dcterms:modified>
</cp:coreProperties>
</file>