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A8A5CBF7-2E64-4BF9-BA21-D634B26B019D}" xr6:coauthVersionLast="40" xr6:coauthVersionMax="40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0" l="1"/>
  <c r="D10" i="10"/>
  <c r="E10" i="10"/>
  <c r="F10" i="10"/>
  <c r="G10" i="10"/>
  <c r="H10" i="10"/>
  <c r="I10" i="10"/>
  <c r="C10" i="10"/>
  <c r="B10" i="10"/>
  <c r="J9" i="10"/>
  <c r="D9" i="10"/>
  <c r="E9" i="10"/>
  <c r="F9" i="10"/>
  <c r="G9" i="10"/>
  <c r="H9" i="10"/>
  <c r="I9" i="10"/>
  <c r="C9" i="10"/>
  <c r="B9" i="10"/>
  <c r="U12" i="9"/>
  <c r="T12" i="9"/>
  <c r="O12" i="9"/>
  <c r="P12" i="9"/>
  <c r="Q12" i="9"/>
  <c r="R12" i="9"/>
  <c r="S12" i="9"/>
  <c r="N12" i="9"/>
  <c r="M12" i="9"/>
  <c r="L10" i="8"/>
  <c r="M10" i="8"/>
  <c r="N10" i="8"/>
  <c r="O10" i="8"/>
  <c r="P10" i="8"/>
  <c r="Q10" i="8"/>
  <c r="R10" i="8"/>
  <c r="S10" i="8"/>
  <c r="T10" i="8"/>
  <c r="T9" i="8"/>
  <c r="N9" i="8"/>
  <c r="O9" i="8"/>
  <c r="P9" i="8"/>
  <c r="Q9" i="8"/>
  <c r="R9" i="8"/>
  <c r="S9" i="8"/>
  <c r="M9" i="8"/>
  <c r="L9" i="8"/>
  <c r="P5" i="8"/>
  <c r="N5" i="8"/>
  <c r="O5" i="8"/>
  <c r="M5" i="8"/>
  <c r="L5" i="8"/>
  <c r="S4" i="8"/>
  <c r="R4" i="8"/>
  <c r="Q4" i="8"/>
  <c r="N4" i="8"/>
  <c r="O4" i="8"/>
  <c r="P4" i="8"/>
  <c r="M4" i="8"/>
  <c r="L4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2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D18" i="9"/>
  <c r="E18" i="9"/>
  <c r="F18" i="9"/>
  <c r="G18" i="9"/>
  <c r="H18" i="9"/>
  <c r="I18" i="9"/>
  <c r="J18" i="9"/>
  <c r="B18" i="9"/>
  <c r="C15" i="9"/>
  <c r="D15" i="9"/>
  <c r="E15" i="9"/>
  <c r="F15" i="9"/>
  <c r="G15" i="9"/>
  <c r="H15" i="9"/>
  <c r="I15" i="9"/>
  <c r="J15" i="9"/>
  <c r="B15" i="9"/>
  <c r="J23" i="8"/>
  <c r="B23" i="8"/>
  <c r="C17" i="8"/>
  <c r="B17" i="8"/>
  <c r="C23" i="8"/>
  <c r="D23" i="8"/>
  <c r="E23" i="8"/>
  <c r="F23" i="8"/>
  <c r="G23" i="8"/>
  <c r="G26" i="8" s="1"/>
  <c r="H23" i="8"/>
  <c r="H26" i="8" s="1"/>
  <c r="I23" i="8"/>
  <c r="J17" i="8"/>
  <c r="I17" i="8"/>
  <c r="H17" i="8"/>
  <c r="G17" i="8"/>
  <c r="F17" i="8"/>
  <c r="E17" i="8"/>
  <c r="D17" i="8"/>
  <c r="D26" i="8" s="1"/>
  <c r="C8" i="7"/>
  <c r="D8" i="7"/>
  <c r="E8" i="7"/>
  <c r="F8" i="7"/>
  <c r="G8" i="7"/>
  <c r="H8" i="7"/>
  <c r="I8" i="7"/>
  <c r="J8" i="7"/>
  <c r="B8" i="7"/>
  <c r="J12" i="6"/>
  <c r="C12" i="6"/>
  <c r="D12" i="6"/>
  <c r="E12" i="6"/>
  <c r="F12" i="6"/>
  <c r="G12" i="6"/>
  <c r="H12" i="6"/>
  <c r="I12" i="6"/>
  <c r="B26" i="8" l="1"/>
  <c r="J26" i="8"/>
  <c r="F26" i="8"/>
  <c r="C26" i="8"/>
  <c r="E26" i="8"/>
  <c r="I26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U147" i="5" s="1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L43" i="5"/>
  <c r="J43" i="5"/>
  <c r="F38" i="5"/>
  <c r="E38" i="5"/>
  <c r="B38" i="5"/>
  <c r="F37" i="5"/>
  <c r="E37" i="5"/>
  <c r="B37" i="5"/>
  <c r="E36" i="5"/>
  <c r="F36" i="5" s="1"/>
  <c r="B36" i="5"/>
  <c r="F35" i="5"/>
  <c r="E35" i="5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F30" i="5"/>
  <c r="E30" i="5"/>
  <c r="B30" i="5"/>
  <c r="AE22" i="5"/>
  <c r="U22" i="5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D21" i="5"/>
  <c r="AB21" i="5"/>
  <c r="U21" i="5"/>
  <c r="AE21" i="5" s="1"/>
  <c r="T21" i="5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AE18" i="5"/>
  <c r="U18" i="5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AC15" i="5"/>
  <c r="U15" i="5"/>
  <c r="AE15" i="5" s="1"/>
  <c r="T15" i="5"/>
  <c r="S15" i="5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W14" i="5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F3" i="4"/>
  <c r="F4" i="4"/>
  <c r="F5" i="4"/>
  <c r="F6" i="4"/>
  <c r="F7" i="4"/>
  <c r="F8" i="4"/>
  <c r="F9" i="4"/>
  <c r="F10" i="4"/>
  <c r="F11" i="4"/>
  <c r="F2" i="4"/>
  <c r="F39" i="5" l="1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12" i="4"/>
  <c r="C12" i="4" s="1"/>
  <c r="B12" i="4"/>
  <c r="D12" i="4" s="1"/>
  <c r="A11" i="4"/>
  <c r="B11" i="4"/>
  <c r="D11" i="4" s="1"/>
  <c r="C11" i="4"/>
  <c r="A10" i="4"/>
  <c r="C10" i="4" s="1"/>
  <c r="B10" i="4"/>
  <c r="A9" i="4"/>
  <c r="C9" i="4" s="1"/>
  <c r="B9" i="4"/>
  <c r="D9" i="4" s="1"/>
  <c r="A4" i="4"/>
  <c r="C4" i="4" s="1"/>
  <c r="B4" i="4"/>
  <c r="E3" i="4"/>
  <c r="C3" i="4"/>
  <c r="D3" i="4"/>
  <c r="B3" i="4"/>
  <c r="A3" i="4"/>
  <c r="E2" i="4"/>
  <c r="C2" i="4"/>
  <c r="H30" i="5" l="1"/>
  <c r="I30" i="5" s="1"/>
  <c r="G193" i="5"/>
  <c r="G208" i="5" s="1"/>
  <c r="J193" i="5"/>
  <c r="J208" i="5" s="1"/>
  <c r="D193" i="5"/>
  <c r="B193" i="5"/>
  <c r="B208" i="5" s="1"/>
  <c r="J30" i="5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E12" i="4"/>
  <c r="E11" i="4"/>
  <c r="D10" i="4"/>
  <c r="E10" i="4" s="1"/>
  <c r="E9" i="4"/>
  <c r="D4" i="4"/>
  <c r="E4" i="4" s="1"/>
  <c r="B5" i="4" s="1"/>
  <c r="A5" i="4"/>
  <c r="C5" i="4" s="1"/>
  <c r="B161" i="2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K208" i="5" l="1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A6" i="4"/>
  <c r="C6" i="4" s="1"/>
  <c r="D5" i="4"/>
  <c r="E5" i="4" s="1"/>
  <c r="B6" i="4" s="1"/>
  <c r="K217" i="2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M30" i="5" l="1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6" i="4"/>
  <c r="E6" i="4" s="1"/>
  <c r="B7" i="4" s="1"/>
  <c r="A7" i="4"/>
  <c r="C7" i="4" s="1"/>
  <c r="D162" i="2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Q30" i="5" l="1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D7" i="4"/>
  <c r="E7" i="4"/>
  <c r="B8" i="4" s="1"/>
  <c r="A8" i="4"/>
  <c r="C8" i="4" s="1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C63" i="5" l="1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F82" i="5" s="1"/>
  <c r="C67" i="5"/>
  <c r="C82" i="5" s="1"/>
  <c r="E67" i="5"/>
  <c r="E82" i="5" s="1"/>
  <c r="D67" i="5"/>
  <c r="D82" i="5" s="1"/>
  <c r="B67" i="5"/>
  <c r="B82" i="5" s="1"/>
  <c r="J67" i="5"/>
  <c r="J82" i="5" s="1"/>
  <c r="I67" i="5"/>
  <c r="I82" i="5" s="1"/>
  <c r="G67" i="5"/>
  <c r="G82" i="5" s="1"/>
  <c r="H67" i="5"/>
  <c r="H82" i="5" s="1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D8" i="4"/>
  <c r="E8" i="4" s="1"/>
  <c r="H30" i="2"/>
  <c r="I30" i="2" s="1"/>
  <c r="P50" i="2"/>
  <c r="F39" i="2"/>
  <c r="K212" i="5" l="1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I83" i="5" l="1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K214" i="5" l="1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E201" i="5" l="1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D99" i="5" l="1"/>
  <c r="L113" i="5" s="1"/>
  <c r="L138" i="5" s="1"/>
  <c r="P52" i="5"/>
  <c r="K216" i="5"/>
  <c r="L216" i="5" s="1"/>
  <c r="P45" i="2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P51" i="5" l="1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97" i="5" l="1"/>
  <c r="J111" i="5" s="1"/>
  <c r="J136" i="5" s="1"/>
  <c r="P50" i="5"/>
  <c r="D100" i="2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D96" i="5" l="1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95" i="5" l="1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P47" i="5" l="1"/>
  <c r="D94" i="5"/>
  <c r="G108" i="5" s="1"/>
  <c r="G133" i="5" s="1"/>
  <c r="E107" i="2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D93" i="5" l="1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92" i="5" l="1"/>
  <c r="E106" i="5" s="1"/>
  <c r="E131" i="5" s="1"/>
  <c r="P45" i="5"/>
  <c r="G109" i="2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D91" i="5" l="1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C91" i="5" l="1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B95" i="5" l="1"/>
  <c r="F109" i="5" s="1"/>
  <c r="F134" i="5" s="1"/>
  <c r="C94" i="5"/>
  <c r="F108" i="5" s="1"/>
  <c r="F133" i="5" s="1"/>
  <c r="Q48" i="5"/>
  <c r="L114" i="2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C95" i="5" l="1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</calcChain>
</file>

<file path=xl/sharedStrings.xml><?xml version="1.0" encoding="utf-8"?>
<sst xmlns="http://schemas.openxmlformats.org/spreadsheetml/2006/main" count="966" uniqueCount="141">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</sst>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2576"/>
        <c:axId val="2114594288"/>
      </c:scatterChart>
      <c:valAx>
        <c:axId val="16804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594288"/>
        <c:crosses val="autoZero"/>
        <c:crossBetween val="midCat"/>
      </c:valAx>
      <c:valAx>
        <c:axId val="2114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4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0160"/>
        <c:axId val="2121549600"/>
      </c:scatterChart>
      <c:valAx>
        <c:axId val="2120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49600"/>
        <c:crosses val="autoZero"/>
        <c:crossBetween val="midCat"/>
      </c:valAx>
      <c:valAx>
        <c:axId val="212154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5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7296"/>
        <c:axId val="2120350768"/>
      </c:scatterChart>
      <c:valAx>
        <c:axId val="4465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0768"/>
        <c:crosses val="autoZero"/>
        <c:crossBetween val="midCat"/>
      </c:valAx>
      <c:valAx>
        <c:axId val="2120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2383"/>
        <c:axId val="1155202527"/>
      </c:scatterChart>
      <c:valAx>
        <c:axId val="1146632383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2527"/>
        <c:crosses val="autoZero"/>
        <c:crossBetween val="midCat"/>
        <c:majorUnit val="1"/>
      </c:valAx>
      <c:valAx>
        <c:axId val="1155202527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2061-8160-46CD-A059-42AB15B34130}">
  <dimension ref="A2:J10"/>
  <sheetViews>
    <sheetView tabSelected="1" workbookViewId="0">
      <selection activeCell="B10" sqref="B10:J10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77</v>
      </c>
      <c r="B8" t="s">
        <v>76</v>
      </c>
      <c r="C8" t="s">
        <v>138</v>
      </c>
    </row>
    <row r="9" spans="1:10" x14ac:dyDescent="0.25">
      <c r="B9" t="str">
        <f>CONCATENATE($A$8,B3,$B$8)</f>
        <v>(-74900,</v>
      </c>
      <c r="C9" t="str">
        <f>CONCATENATE(C3,$B$8)</f>
        <v>-84738,</v>
      </c>
      <c r="D9" t="str">
        <f t="shared" ref="D9:J10" si="0">CONCATENATE(D3,$B$8)</f>
        <v>-103890,</v>
      </c>
      <c r="E9" t="str">
        <f t="shared" si="0"/>
        <v>-134590,</v>
      </c>
      <c r="F9" t="str">
        <f t="shared" si="0"/>
        <v>-126190,</v>
      </c>
      <c r="G9" t="str">
        <f t="shared" si="0"/>
        <v>-154590,</v>
      </c>
      <c r="H9" t="str">
        <f t="shared" si="0"/>
        <v>-146490,</v>
      </c>
      <c r="I9" t="str">
        <f t="shared" si="0"/>
        <v>-167290,</v>
      </c>
      <c r="J9" t="str">
        <f>CONCATENATE(J3,$C$8)</f>
        <v>-187890);</v>
      </c>
    </row>
    <row r="10" spans="1:10" x14ac:dyDescent="0.25">
      <c r="B10" t="str">
        <f>CONCATENATE($A$8,B6,$B$8)</f>
        <v>(16.0429000854492,</v>
      </c>
      <c r="C10" t="str">
        <f>CONCATENATE(C6,$B$8)</f>
        <v>30.0699005126953,</v>
      </c>
      <c r="D10" t="str">
        <f t="shared" ref="D10:I10" si="1">CONCATENATE(D6,$B$8)</f>
        <v>44.0970001220703,</v>
      </c>
      <c r="E10" t="str">
        <f t="shared" si="1"/>
        <v>58.1240005493164,</v>
      </c>
      <c r="F10" t="str">
        <f t="shared" si="1"/>
        <v>58.1240005493164,</v>
      </c>
      <c r="G10" t="str">
        <f t="shared" si="1"/>
        <v>72.1510009765625,</v>
      </c>
      <c r="H10" t="str">
        <f t="shared" si="1"/>
        <v>72.1510009765625,</v>
      </c>
      <c r="I10" t="str">
        <f t="shared" si="1"/>
        <v>86.1779022216797,</v>
      </c>
      <c r="J10" t="str">
        <f>CONCATENATE(J6,$C$8)</f>
        <v>100.205001831055);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1847-565C-426E-9113-71B784AA110A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39C7-B763-4F9A-957C-8EF6B10B366E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7241-631E-4A23-9204-C54A0C89680A}">
  <dimension ref="A1:J20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273.14999999999998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569.76363408211148</v>
      </c>
      <c r="C12" s="14">
        <f t="shared" ref="C12:J12" si="0">C3+C4*$B$10+C5*$B$10^2+C6*$B$10^3+C7*$B$10^4+C8*$B$10^5</f>
        <v>355.19808512534354</v>
      </c>
      <c r="D12" s="14">
        <f t="shared" si="0"/>
        <v>309.73905900320631</v>
      </c>
      <c r="E12" s="14">
        <f t="shared" si="0"/>
        <v>267.15102149006486</v>
      </c>
      <c r="F12" s="14">
        <f t="shared" si="0"/>
        <v>292.91147800734956</v>
      </c>
      <c r="G12" s="14">
        <f t="shared" si="0"/>
        <v>266.65611632488469</v>
      </c>
      <c r="H12" s="14">
        <f t="shared" si="0"/>
        <v>284.68474120540094</v>
      </c>
      <c r="I12" s="14">
        <f t="shared" si="0"/>
        <v>281.94270545653768</v>
      </c>
      <c r="J12" s="14">
        <f>J3+J4*$B$10+J5*$B$10^2+J6*$B$10^3+J7*$B$10^4+J8*$B$10^5</f>
        <v>278.36030454864766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1">CONCATENATE(C3,$B$14)</f>
        <v>-1.7675,</v>
      </c>
      <c r="D15" t="str">
        <f t="shared" si="1"/>
        <v>39.4889,</v>
      </c>
      <c r="E15" t="str">
        <f t="shared" si="1"/>
        <v>30.903,</v>
      </c>
      <c r="F15" t="str">
        <f t="shared" si="1"/>
        <v>67.721,</v>
      </c>
      <c r="G15" t="str">
        <f t="shared" si="1"/>
        <v>64.25,</v>
      </c>
      <c r="H15" t="str">
        <f t="shared" si="1"/>
        <v>63.198,</v>
      </c>
      <c r="I15" t="str">
        <f t="shared" si="1"/>
        <v>74.513,</v>
      </c>
      <c r="J15" t="str">
        <f>CONCATENATE(J3,$J$14)</f>
        <v>71.41);</v>
      </c>
    </row>
    <row r="16" spans="1:10" x14ac:dyDescent="0.25">
      <c r="B16" t="str">
        <f t="shared" ref="B16:B20" si="2">CONCATENATE($A$14,B4,$B$14)</f>
        <v>(2.36459,</v>
      </c>
      <c r="C16" t="str">
        <f t="shared" ref="C16:I16" si="3">CONCATENATE(C4,$B$14)</f>
        <v>1.1429,</v>
      </c>
      <c r="D16" t="str">
        <f t="shared" si="3"/>
        <v>0.395,</v>
      </c>
      <c r="E16" t="str">
        <f t="shared" si="3"/>
        <v>0.1533,</v>
      </c>
      <c r="F16" t="str">
        <f t="shared" si="3"/>
        <v>0.00854058,</v>
      </c>
      <c r="G16" t="str">
        <f t="shared" si="3"/>
        <v>-0.131798,</v>
      </c>
      <c r="H16" t="str">
        <f t="shared" si="3"/>
        <v>-0.0117017,</v>
      </c>
      <c r="I16" t="str">
        <f t="shared" si="3"/>
        <v>-0.096697,</v>
      </c>
      <c r="J16" t="str">
        <f t="shared" ref="J16:J20" si="4">CONCATENATE(J4,$J$14)</f>
        <v>-0.0968949);</v>
      </c>
    </row>
    <row r="17" spans="2:10" x14ac:dyDescent="0.25">
      <c r="B17" t="str">
        <f t="shared" si="2"/>
        <v>(-0.00213247,</v>
      </c>
      <c r="C17" t="str">
        <f t="shared" ref="C17:I17" si="5">CONCATENATE(C5,$B$14)</f>
        <v>-0.0003236,</v>
      </c>
      <c r="D17" t="str">
        <f t="shared" si="5"/>
        <v>0.00211409,</v>
      </c>
      <c r="E17" t="str">
        <f t="shared" si="5"/>
        <v>0.00263479,</v>
      </c>
      <c r="F17" t="str">
        <f t="shared" si="5"/>
        <v>0.00327699,</v>
      </c>
      <c r="G17" t="str">
        <f t="shared" si="5"/>
        <v>0.003541,</v>
      </c>
      <c r="H17" t="str">
        <f t="shared" si="5"/>
        <v>0.0033164,</v>
      </c>
      <c r="I17" t="str">
        <f t="shared" si="5"/>
        <v>0.00347649,</v>
      </c>
      <c r="J17" t="str">
        <f t="shared" si="4"/>
        <v>0.003473);</v>
      </c>
    </row>
    <row r="18" spans="2:10" x14ac:dyDescent="0.25">
      <c r="B18" t="str">
        <f t="shared" si="2"/>
        <v>(0.0000056618,</v>
      </c>
      <c r="C18" t="str">
        <f t="shared" ref="C18:I18" si="6">CONCATENATE(C6,$B$14)</f>
        <v>0.0000042431,</v>
      </c>
      <c r="D18" t="str">
        <f t="shared" si="6"/>
        <v>0.000000396486,</v>
      </c>
      <c r="E18" t="str">
        <f t="shared" si="6"/>
        <v>0.0000000727226,</v>
      </c>
      <c r="F18" t="str">
        <f t="shared" si="6"/>
        <v>-0.00000110968,</v>
      </c>
      <c r="G18" t="str">
        <f t="shared" si="6"/>
        <v>-0.0000013332,</v>
      </c>
      <c r="H18" t="str">
        <f t="shared" si="6"/>
        <v>-0.0000011705,</v>
      </c>
      <c r="I18" t="str">
        <f t="shared" si="6"/>
        <v>-0.0000013212,</v>
      </c>
      <c r="J18" t="str">
        <f t="shared" si="4"/>
        <v>-0.0000013302);</v>
      </c>
    </row>
    <row r="19" spans="2:10" x14ac:dyDescent="0.25">
      <c r="B19" t="str">
        <f t="shared" si="2"/>
        <v>(-0.00000000372476,</v>
      </c>
      <c r="C19" t="str">
        <f t="shared" ref="C19:I19" si="7">CONCATENATE(C7,$B$14)</f>
        <v>-0.00000000339316,</v>
      </c>
      <c r="D19" t="str">
        <f t="shared" si="7"/>
        <v>-0.000000000667176,</v>
      </c>
      <c r="E19" t="str">
        <f t="shared" si="7"/>
        <v>-0.000000000727896,</v>
      </c>
      <c r="F19" t="str">
        <f t="shared" si="7"/>
        <v>0.000000000176646,</v>
      </c>
      <c r="G19" t="str">
        <f t="shared" si="7"/>
        <v>0.000000000251446,</v>
      </c>
      <c r="H19" t="str">
        <f t="shared" si="7"/>
        <v>0.000000000199636,</v>
      </c>
      <c r="I19" t="str">
        <f t="shared" si="7"/>
        <v>0.000000000252365,</v>
      </c>
      <c r="J19" t="str">
        <f t="shared" si="4"/>
        <v>0.000000000255766);</v>
      </c>
    </row>
    <row r="20" spans="2:10" x14ac:dyDescent="0.25">
      <c r="B20" t="str">
        <f t="shared" si="2"/>
        <v>(0.000000000000860896,</v>
      </c>
      <c r="C20" t="str">
        <f t="shared" ref="C20:I20" si="8">CONCATENATE(C8,$B$14)</f>
        <v>0.000000000000882096,</v>
      </c>
      <c r="D20" t="str">
        <f t="shared" si="8"/>
        <v>0.000000000000167936,</v>
      </c>
      <c r="E20" t="str">
        <f t="shared" si="8"/>
        <v>0.000000000000236736,</v>
      </c>
      <c r="F20" t="str">
        <f t="shared" si="8"/>
        <v>-6.39926E-15,</v>
      </c>
      <c r="G20" t="str">
        <f t="shared" si="8"/>
        <v>-1.29576E-14,</v>
      </c>
      <c r="H20" t="str">
        <f t="shared" si="8"/>
        <v>-8.66485E-15,</v>
      </c>
      <c r="I20" t="str">
        <f t="shared" si="8"/>
        <v>-1.34666E-14,</v>
      </c>
      <c r="J20" t="str">
        <f t="shared" si="4"/>
        <v>-1.37726E-14);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32BE-A347-4D47-9E44-36FD39B6CDF9}">
  <dimension ref="A1:J14"/>
  <sheetViews>
    <sheetView workbookViewId="0">
      <selection activeCell="B11" sqref="B11:J14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273.14999999999998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8.1570176700311947</v>
      </c>
      <c r="C8" s="21">
        <f t="shared" ref="C8:J8" si="0">C4+C5*$G$1+C6*$G$1^2+C7*$G$1^3</f>
        <v>11.717908738988699</v>
      </c>
      <c r="D8" s="21">
        <f t="shared" si="0"/>
        <v>16.30139208286116</v>
      </c>
      <c r="E8" s="21">
        <f t="shared" si="0"/>
        <v>21.61908544359525</v>
      </c>
      <c r="F8" s="21">
        <f t="shared" si="0"/>
        <v>21.892222538582871</v>
      </c>
      <c r="G8" s="21">
        <f t="shared" si="0"/>
        <v>26.190858199708561</v>
      </c>
      <c r="H8" s="21">
        <f t="shared" si="0"/>
        <v>26.588603110327682</v>
      </c>
      <c r="I8" s="21">
        <f t="shared" si="0"/>
        <v>31.672175771663369</v>
      </c>
      <c r="J8" s="21">
        <f t="shared" si="0"/>
        <v>36.751402272965201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J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5037-0751-43D4-BCFC-EA4F6E9E3D4F}">
  <dimension ref="A1:T26"/>
  <sheetViews>
    <sheetView workbookViewId="0">
      <selection activeCell="L10" sqref="L10:T10"/>
    </sheetView>
  </sheetViews>
  <sheetFormatPr defaultRowHeight="15" x14ac:dyDescent="0.25"/>
  <cols>
    <col min="1" max="1" width="27.85546875" bestFit="1" customWidth="1"/>
  </cols>
  <sheetData>
    <row r="1" spans="1:20" x14ac:dyDescent="0.25">
      <c r="A1" t="s">
        <v>110</v>
      </c>
      <c r="F1" t="s">
        <v>126</v>
      </c>
      <c r="G1">
        <v>298</v>
      </c>
    </row>
    <row r="3" spans="1:20" x14ac:dyDescent="0.25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L3" t="s">
        <v>77</v>
      </c>
      <c r="M3" t="s">
        <v>76</v>
      </c>
      <c r="N3" t="s">
        <v>138</v>
      </c>
    </row>
    <row r="4" spans="1:20" x14ac:dyDescent="0.25">
      <c r="A4">
        <v>10.1273</v>
      </c>
      <c r="B4">
        <v>-15.3546</v>
      </c>
      <c r="C4">
        <v>3.2008000000000001</v>
      </c>
      <c r="D4">
        <v>19.7302</v>
      </c>
      <c r="E4">
        <v>-0.89490000000000003</v>
      </c>
      <c r="F4">
        <v>-1.489E-2</v>
      </c>
      <c r="G4">
        <v>0.22409999999999999</v>
      </c>
      <c r="H4">
        <v>-4.342E-2</v>
      </c>
      <c r="L4" t="str">
        <f>CONCATENATE($L$3,A4,$M$3)</f>
        <v>(10.1273,</v>
      </c>
      <c r="M4" t="str">
        <f>CONCATENATE(B4,$M$3)</f>
        <v>-15.3546,</v>
      </c>
      <c r="N4" t="str">
        <f t="shared" ref="N4:P4" si="0">CONCATENATE(C4,$M$3)</f>
        <v>3.2008,</v>
      </c>
      <c r="O4" t="str">
        <f t="shared" si="0"/>
        <v>19.7302,</v>
      </c>
      <c r="P4" t="str">
        <f t="shared" si="0"/>
        <v>-0.8949,</v>
      </c>
      <c r="Q4" t="str">
        <f>CONCATENATE(F4,$M$3)</f>
        <v>-0.01489,</v>
      </c>
      <c r="R4" t="str">
        <f>CONCATENATE(G4,$M$3)</f>
        <v>0.2241,</v>
      </c>
      <c r="S4" t="str">
        <f>CONCATENATE(H4,$N$3)</f>
        <v>-0.04342);</v>
      </c>
    </row>
    <row r="5" spans="1:20" x14ac:dyDescent="0.25">
      <c r="A5" t="s">
        <v>119</v>
      </c>
      <c r="B5" t="s">
        <v>120</v>
      </c>
      <c r="C5" t="s">
        <v>121</v>
      </c>
      <c r="D5" t="s">
        <v>122</v>
      </c>
      <c r="E5" t="s">
        <v>123</v>
      </c>
      <c r="L5" t="str">
        <f>CONCATENATE($L$3,A6,$M$3)</f>
        <v>(0.31446,</v>
      </c>
      <c r="M5" t="str">
        <f>CONCATENATE(B6,$M$3)</f>
        <v>2.5346,</v>
      </c>
      <c r="N5" t="str">
        <f t="shared" ref="N5:P5" si="1">CONCATENATE(C6,$M$3)</f>
        <v>-2.0242,</v>
      </c>
      <c r="O5" t="str">
        <f t="shared" si="1"/>
        <v>-0.07055,</v>
      </c>
      <c r="P5" t="str">
        <f>CONCATENATE(E6,$N$3)</f>
        <v>0.07264);</v>
      </c>
    </row>
    <row r="6" spans="1:20" x14ac:dyDescent="0.25">
      <c r="A6">
        <v>0.31446000000000002</v>
      </c>
      <c r="B6">
        <v>2.5346000000000002</v>
      </c>
      <c r="C6">
        <v>-2.0242</v>
      </c>
      <c r="D6">
        <v>-7.0550000000000002E-2</v>
      </c>
      <c r="E6">
        <v>7.2639999999999996E-2</v>
      </c>
    </row>
    <row r="8" spans="1:20" x14ac:dyDescent="0.25"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0" x14ac:dyDescent="0.25">
      <c r="A9" t="s">
        <v>125</v>
      </c>
      <c r="B9" s="23">
        <v>1.1240000000000001</v>
      </c>
      <c r="C9">
        <v>1.8313999999999999</v>
      </c>
      <c r="D9">
        <v>2.4255</v>
      </c>
      <c r="E9">
        <v>2.8961999999999999</v>
      </c>
      <c r="F9">
        <v>2.8885000000000001</v>
      </c>
      <c r="G9">
        <v>3.3130000000000002</v>
      </c>
      <c r="H9">
        <v>3.3849999999999998</v>
      </c>
      <c r="I9">
        <v>3.8119999999999998</v>
      </c>
      <c r="J9">
        <v>4.2664999999999997</v>
      </c>
      <c r="L9" t="str">
        <f>CONCATENATE($L$3,B9,$M$3)</f>
        <v>(1.124,</v>
      </c>
      <c r="M9" t="str">
        <f>CONCATENATE(C9,$M$3)</f>
        <v>1.8314,</v>
      </c>
      <c r="N9" t="str">
        <f t="shared" ref="N9:S9" si="2">CONCATENATE(D9,$M$3)</f>
        <v>2.4255,</v>
      </c>
      <c r="O9" t="str">
        <f t="shared" si="2"/>
        <v>2.8962,</v>
      </c>
      <c r="P9" t="str">
        <f t="shared" si="2"/>
        <v>2.8885,</v>
      </c>
      <c r="Q9" t="str">
        <f t="shared" si="2"/>
        <v>3.313,</v>
      </c>
      <c r="R9" t="str">
        <f t="shared" si="2"/>
        <v>3.385,</v>
      </c>
      <c r="S9" t="str">
        <f t="shared" si="2"/>
        <v>3.812,</v>
      </c>
      <c r="T9" t="str">
        <f>CONCATENATE(J9,$N$3)</f>
        <v>4.2665);</v>
      </c>
    </row>
    <row r="10" spans="1:20" x14ac:dyDescent="0.25">
      <c r="A10" t="s">
        <v>124</v>
      </c>
      <c r="B10" s="23">
        <v>0</v>
      </c>
      <c r="C10">
        <v>0</v>
      </c>
      <c r="D10">
        <v>0</v>
      </c>
      <c r="E10">
        <v>-0.68840000000000001</v>
      </c>
      <c r="F10">
        <v>0</v>
      </c>
      <c r="G10">
        <v>-0.76429999999999998</v>
      </c>
      <c r="H10">
        <v>0</v>
      </c>
      <c r="I10">
        <v>0</v>
      </c>
      <c r="J10">
        <v>0</v>
      </c>
      <c r="L10" t="str">
        <f>CONCATENATE($L$3,B10,$M$3)</f>
        <v>(0,</v>
      </c>
      <c r="M10" t="str">
        <f>CONCATENATE(C10,$M$3)</f>
        <v>0,</v>
      </c>
      <c r="N10" t="str">
        <f t="shared" ref="N10" si="3">CONCATENATE(D10,$M$3)</f>
        <v>0,</v>
      </c>
      <c r="O10" t="str">
        <f t="shared" ref="O10" si="4">CONCATENATE(E10,$M$3)</f>
        <v>-0.6884,</v>
      </c>
      <c r="P10" t="str">
        <f t="shared" ref="P10" si="5">CONCATENATE(F10,$M$3)</f>
        <v>0,</v>
      </c>
      <c r="Q10" t="str">
        <f t="shared" ref="Q10" si="6">CONCATENATE(G10,$M$3)</f>
        <v>-0.7643,</v>
      </c>
      <c r="R10" t="str">
        <f t="shared" ref="R10" si="7">CONCATENATE(H10,$M$3)</f>
        <v>0,</v>
      </c>
      <c r="S10" t="str">
        <f t="shared" ref="S10" si="8">CONCATENATE(I10,$M$3)</f>
        <v>0,</v>
      </c>
      <c r="T10" t="str">
        <f>CONCATENATE(J10,$N$3)</f>
        <v>0);</v>
      </c>
    </row>
    <row r="12" spans="1:20" x14ac:dyDescent="0.25">
      <c r="B12" s="4" t="s">
        <v>28</v>
      </c>
      <c r="C12" s="4" t="s">
        <v>29</v>
      </c>
      <c r="D12" s="4" t="s">
        <v>30</v>
      </c>
      <c r="E12" s="4" t="s">
        <v>31</v>
      </c>
      <c r="F12" s="4" t="s">
        <v>32</v>
      </c>
      <c r="G12" s="4" t="s">
        <v>33</v>
      </c>
      <c r="H12" s="4" t="s">
        <v>34</v>
      </c>
      <c r="I12" s="4" t="s">
        <v>35</v>
      </c>
      <c r="J12" s="4" t="s">
        <v>36</v>
      </c>
    </row>
    <row r="13" spans="1:20" x14ac:dyDescent="0.25">
      <c r="A13" t="s">
        <v>105</v>
      </c>
      <c r="B13" s="4">
        <v>4.5979999999999999</v>
      </c>
      <c r="C13" s="20">
        <v>1.292</v>
      </c>
      <c r="D13" s="20">
        <v>-1.0089999999999999</v>
      </c>
      <c r="E13" s="4">
        <v>-0.33200000000000002</v>
      </c>
      <c r="F13" s="4">
        <v>2.266</v>
      </c>
      <c r="G13" s="4">
        <v>-2.2749999999999999</v>
      </c>
      <c r="H13" s="4">
        <v>-0.86599999999999999</v>
      </c>
      <c r="I13" s="4">
        <v>-1.054</v>
      </c>
      <c r="J13" s="4">
        <v>-1.2290000000000001</v>
      </c>
    </row>
    <row r="14" spans="1:20" x14ac:dyDescent="0.25">
      <c r="A14" t="s">
        <v>106</v>
      </c>
      <c r="B14" s="20">
        <v>1.2449999999999999E-2</v>
      </c>
      <c r="C14" s="20">
        <v>4.2540000000000001E-2</v>
      </c>
      <c r="D14" s="20">
        <v>7.3150000000000007E-2</v>
      </c>
      <c r="E14" s="20">
        <v>9.1889999999999999E-2</v>
      </c>
      <c r="F14" s="20">
        <v>7.9130000000000006E-2</v>
      </c>
      <c r="G14" s="20">
        <v>0.121</v>
      </c>
      <c r="H14" s="20">
        <v>0.1164</v>
      </c>
      <c r="I14" s="20">
        <v>0.13900000000000001</v>
      </c>
      <c r="J14" s="20">
        <v>0.1615</v>
      </c>
    </row>
    <row r="15" spans="1:20" x14ac:dyDescent="0.25">
      <c r="A15" t="s">
        <v>107</v>
      </c>
      <c r="B15" s="20">
        <v>2.8600000000000001E-6</v>
      </c>
      <c r="C15" s="20">
        <v>-1.6569999999999999E-5</v>
      </c>
      <c r="D15" s="20">
        <v>-3.7889999999999998E-5</v>
      </c>
      <c r="E15" s="20">
        <v>-4.409E-5</v>
      </c>
      <c r="F15" s="20">
        <v>-2.6469999999999999E-5</v>
      </c>
      <c r="G15" s="20">
        <v>-6.5190000000000004E-5</v>
      </c>
      <c r="H15" s="20">
        <v>-6.1630000000000005E-5</v>
      </c>
      <c r="I15" s="20">
        <v>-7.449E-5</v>
      </c>
      <c r="J15" s="20">
        <v>-8.7200000000000005E-5</v>
      </c>
    </row>
    <row r="16" spans="1:20" x14ac:dyDescent="0.25">
      <c r="A16" t="s">
        <v>108</v>
      </c>
      <c r="B16" s="20">
        <v>-2.7029999999999999E-9</v>
      </c>
      <c r="C16" s="20">
        <v>2.0810000000000002E-9</v>
      </c>
      <c r="D16" s="20">
        <v>7.6779999999999993E-9</v>
      </c>
      <c r="E16" s="20">
        <v>6.9150000000000002E-9</v>
      </c>
      <c r="F16" s="20">
        <v>-6.4700000000000004E-10</v>
      </c>
      <c r="G16" s="20">
        <v>1.3669999999999999E-8</v>
      </c>
      <c r="H16" s="20">
        <v>1.267E-8</v>
      </c>
      <c r="I16" s="20">
        <v>1.5510000000000001E-8</v>
      </c>
      <c r="J16" s="20">
        <v>1.829E-8</v>
      </c>
    </row>
    <row r="17" spans="1:10" x14ac:dyDescent="0.25">
      <c r="A17" t="s">
        <v>109</v>
      </c>
      <c r="B17" s="21">
        <f>B13+B14*$G$1+B15*$G$1^2+B16*$G$1^3</f>
        <v>8.4905483508239996</v>
      </c>
      <c r="C17" s="21">
        <f>C13+C14*$G$1+C15*$G$1^2+C16*$G$1^3</f>
        <v>12.552508454952001</v>
      </c>
      <c r="D17" s="21">
        <f t="shared" ref="C17:J17" si="9">D13+D14*$G$1+D15*$G$1^2+D16*$G$1^3</f>
        <v>17.628103899376004</v>
      </c>
      <c r="E17" s="21">
        <f t="shared" si="9"/>
        <v>23.318847378680001</v>
      </c>
      <c r="F17" s="21">
        <f t="shared" si="9"/>
        <v>23.478976175976001</v>
      </c>
      <c r="G17" s="21">
        <f t="shared" si="9"/>
        <v>28.355624542640001</v>
      </c>
      <c r="H17" s="21">
        <f t="shared" si="9"/>
        <v>28.683503190640003</v>
      </c>
      <c r="I17" s="21">
        <f t="shared" si="9"/>
        <v>34.163440351920002</v>
      </c>
      <c r="J17" s="21">
        <f t="shared" si="9"/>
        <v>39.63831029768</v>
      </c>
    </row>
    <row r="19" spans="1:10" x14ac:dyDescent="0.25">
      <c r="A19" t="s">
        <v>0</v>
      </c>
      <c r="B19" s="4" t="s">
        <v>28</v>
      </c>
      <c r="C19" s="4" t="s">
        <v>29</v>
      </c>
      <c r="D19" s="4" t="s">
        <v>30</v>
      </c>
      <c r="E19" s="4" t="s">
        <v>31</v>
      </c>
      <c r="F19" s="4" t="s">
        <v>32</v>
      </c>
      <c r="G19" s="4" t="s">
        <v>33</v>
      </c>
      <c r="H19" s="4" t="s">
        <v>34</v>
      </c>
      <c r="I19" s="4" t="s">
        <v>35</v>
      </c>
      <c r="J19" s="4" t="s">
        <v>36</v>
      </c>
    </row>
    <row r="20" spans="1:10" x14ac:dyDescent="0.25">
      <c r="B20" s="4">
        <v>-82.45</v>
      </c>
      <c r="C20" s="4">
        <v>32.28</v>
      </c>
      <c r="D20" s="4">
        <v>96.75</v>
      </c>
      <c r="E20" s="4">
        <v>134.9</v>
      </c>
      <c r="F20" s="4">
        <v>152</v>
      </c>
      <c r="G20" s="4">
        <v>187.2</v>
      </c>
      <c r="H20" s="4">
        <v>196.5</v>
      </c>
      <c r="I20" s="4">
        <v>234.7</v>
      </c>
      <c r="J20" s="4">
        <v>267</v>
      </c>
    </row>
    <row r="22" spans="1:10" x14ac:dyDescent="0.25">
      <c r="A22" t="s">
        <v>127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f>$G$1/(B20+273.15)</f>
        <v>1.5626638699528055</v>
      </c>
      <c r="C23" s="4">
        <f t="shared" ref="C23:J23" si="10">$G$1/(C20+273.15)</f>
        <v>0.97567364044134519</v>
      </c>
      <c r="D23" s="4">
        <f t="shared" si="10"/>
        <v>0.80562314138956481</v>
      </c>
      <c r="E23" s="4">
        <f t="shared" si="10"/>
        <v>0.73030265898786917</v>
      </c>
      <c r="F23" s="4">
        <f t="shared" si="10"/>
        <v>0.70092908385275787</v>
      </c>
      <c r="G23" s="4">
        <f t="shared" si="10"/>
        <v>0.64733355055935704</v>
      </c>
      <c r="H23" s="4">
        <f t="shared" si="10"/>
        <v>0.63451506440966676</v>
      </c>
      <c r="I23" s="4">
        <f t="shared" si="10"/>
        <v>0.58678743723540416</v>
      </c>
      <c r="J23" s="4">
        <f>$G$1/(J20+273.15)</f>
        <v>0.55169860224011846</v>
      </c>
    </row>
    <row r="25" spans="1:10" x14ac:dyDescent="0.25">
      <c r="A25" t="s">
        <v>128</v>
      </c>
      <c r="B25" s="4" t="s">
        <v>28</v>
      </c>
      <c r="C25" s="4" t="s">
        <v>29</v>
      </c>
      <c r="D25" s="4" t="s">
        <v>30</v>
      </c>
      <c r="E25" s="4" t="s">
        <v>31</v>
      </c>
      <c r="F25" s="4" t="s">
        <v>32</v>
      </c>
      <c r="G25" s="4" t="s">
        <v>33</v>
      </c>
      <c r="H25" s="4" t="s">
        <v>34</v>
      </c>
      <c r="I25" s="4" t="s">
        <v>35</v>
      </c>
      <c r="J25" s="4" t="s">
        <v>36</v>
      </c>
    </row>
    <row r="26" spans="1:10" x14ac:dyDescent="0.25">
      <c r="B26" s="4">
        <f>$A$4+($B$4+$C$4*B9)*B23+($D$4+$E$4*B9)*B23^5+$F$4*B9^2/B23^2+$G$4*B9/B23^3+$H$4/B23^5+B10*($A$6+$B$6*B23^2+$C$6*B23^3)+B10^2*($D$6+$E$6*B23^2)+B17</f>
        <v>174.77480901204837</v>
      </c>
      <c r="C26" s="4">
        <f t="shared" ref="C26:J26" si="11">$A$4+($B$4+$C$4*C9)*C23+($D$4+$E$4*C9)*C23^5+$F$4*C9^2/C23^2+$G$4*C9/C23^3+$H$4/C23^5+C10*($A$6+$B$6*C23^2+$C$6*C23^3)+C10^2*($D$6+$E$6*C23^2)+C17</f>
        <v>29.753681379510788</v>
      </c>
      <c r="D26" s="4">
        <f t="shared" si="11"/>
        <v>28.375528593362464</v>
      </c>
      <c r="E26" s="4">
        <f t="shared" si="11"/>
        <v>33.166706653865212</v>
      </c>
      <c r="F26" s="4">
        <f t="shared" si="11"/>
        <v>33.59523073086924</v>
      </c>
      <c r="G26" s="4">
        <f t="shared" si="11"/>
        <v>38.622714518351906</v>
      </c>
      <c r="H26" s="4">
        <f t="shared" si="11"/>
        <v>39.784089183602816</v>
      </c>
      <c r="I26" s="4">
        <f t="shared" si="11"/>
        <v>46.551385711066757</v>
      </c>
      <c r="J26" s="4">
        <f t="shared" si="11"/>
        <v>53.595728222511056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C269-D661-4A1D-BD70-092BDCB037EA}">
  <dimension ref="A1:U18"/>
  <sheetViews>
    <sheetView workbookViewId="0">
      <selection activeCell="B5" sqref="B5:J5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2020-01-05T08:23:56Z</dcterms:modified>
</cp:coreProperties>
</file>