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27D7E5D7-31F2-4878-965C-EFFCCC76E61C}" xr6:coauthVersionLast="40" xr6:coauthVersionMax="40" xr10:uidLastSave="{00000000-0000-0000-0000-000000000000}"/>
  <bookViews>
    <workbookView xWindow="-120" yWindow="-120" windowWidth="29040" windowHeight="15840" firstSheet="4" activeTab="7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8" l="1"/>
  <c r="C53" i="8"/>
  <c r="I53" i="8"/>
  <c r="J53" i="8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J50" i="8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B41" i="8" l="1"/>
  <c r="B42" i="8" s="1"/>
  <c r="J10" i="10"/>
  <c r="D10" i="10"/>
  <c r="E10" i="10"/>
  <c r="F10" i="10"/>
  <c r="G10" i="10"/>
  <c r="H10" i="10"/>
  <c r="I10" i="10"/>
  <c r="C10" i="10"/>
  <c r="B10" i="10"/>
  <c r="J9" i="10"/>
  <c r="D9" i="10"/>
  <c r="E9" i="10"/>
  <c r="F9" i="10"/>
  <c r="G9" i="10"/>
  <c r="H9" i="10"/>
  <c r="I9" i="10"/>
  <c r="C9" i="10"/>
  <c r="B9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2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D18" i="9"/>
  <c r="E18" i="9"/>
  <c r="F18" i="9"/>
  <c r="G18" i="9"/>
  <c r="H18" i="9"/>
  <c r="I18" i="9"/>
  <c r="J18" i="9"/>
  <c r="B18" i="9"/>
  <c r="C15" i="9"/>
  <c r="D15" i="9"/>
  <c r="E15" i="9"/>
  <c r="F15" i="9"/>
  <c r="G15" i="9"/>
  <c r="H15" i="9"/>
  <c r="I15" i="9"/>
  <c r="J15" i="9"/>
  <c r="B15" i="9"/>
  <c r="J24" i="8"/>
  <c r="B24" i="8"/>
  <c r="C18" i="8"/>
  <c r="B18" i="8"/>
  <c r="C24" i="8"/>
  <c r="D24" i="8"/>
  <c r="E24" i="8"/>
  <c r="F24" i="8"/>
  <c r="G24" i="8"/>
  <c r="G27" i="8" s="1"/>
  <c r="H24" i="8"/>
  <c r="I24" i="8"/>
  <c r="J18" i="8"/>
  <c r="I18" i="8"/>
  <c r="H18" i="8"/>
  <c r="G18" i="8"/>
  <c r="F18" i="8"/>
  <c r="E18" i="8"/>
  <c r="D18" i="8"/>
  <c r="D27" i="8" s="1"/>
  <c r="C8" i="7"/>
  <c r="D8" i="7"/>
  <c r="E8" i="7"/>
  <c r="F8" i="7"/>
  <c r="G8" i="7"/>
  <c r="H8" i="7"/>
  <c r="I8" i="7"/>
  <c r="J8" i="7"/>
  <c r="B8" i="7"/>
  <c r="J12" i="6"/>
  <c r="C12" i="6"/>
  <c r="D12" i="6"/>
  <c r="E12" i="6"/>
  <c r="F12" i="6"/>
  <c r="G12" i="6"/>
  <c r="H12" i="6"/>
  <c r="I12" i="6"/>
  <c r="H27" i="8" l="1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U147" i="5" s="1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L43" i="5"/>
  <c r="J43" i="5"/>
  <c r="F38" i="5"/>
  <c r="E38" i="5"/>
  <c r="B38" i="5"/>
  <c r="F37" i="5"/>
  <c r="E37" i="5"/>
  <c r="B37" i="5"/>
  <c r="E36" i="5"/>
  <c r="F36" i="5" s="1"/>
  <c r="B36" i="5"/>
  <c r="F35" i="5"/>
  <c r="E35" i="5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F30" i="5"/>
  <c r="E30" i="5"/>
  <c r="B30" i="5"/>
  <c r="AE22" i="5"/>
  <c r="U22" i="5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D21" i="5"/>
  <c r="AB21" i="5"/>
  <c r="U21" i="5"/>
  <c r="AE21" i="5" s="1"/>
  <c r="T21" i="5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AE18" i="5"/>
  <c r="U18" i="5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AC15" i="5"/>
  <c r="U15" i="5"/>
  <c r="AE15" i="5" s="1"/>
  <c r="T15" i="5"/>
  <c r="S15" i="5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W14" i="5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F3" i="4"/>
  <c r="F4" i="4"/>
  <c r="F5" i="4"/>
  <c r="F6" i="4"/>
  <c r="F7" i="4"/>
  <c r="F8" i="4"/>
  <c r="F9" i="4"/>
  <c r="F10" i="4"/>
  <c r="F11" i="4"/>
  <c r="F2" i="4"/>
  <c r="F39" i="5" l="1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12" i="4"/>
  <c r="C12" i="4" s="1"/>
  <c r="B12" i="4"/>
  <c r="D12" i="4" s="1"/>
  <c r="A11" i="4"/>
  <c r="B11" i="4"/>
  <c r="D11" i="4" s="1"/>
  <c r="C11" i="4"/>
  <c r="A10" i="4"/>
  <c r="C10" i="4" s="1"/>
  <c r="B10" i="4"/>
  <c r="A9" i="4"/>
  <c r="C9" i="4" s="1"/>
  <c r="B9" i="4"/>
  <c r="D9" i="4" s="1"/>
  <c r="A4" i="4"/>
  <c r="C4" i="4" s="1"/>
  <c r="B4" i="4"/>
  <c r="E3" i="4"/>
  <c r="C3" i="4"/>
  <c r="D3" i="4"/>
  <c r="B3" i="4"/>
  <c r="A3" i="4"/>
  <c r="E2" i="4"/>
  <c r="C2" i="4"/>
  <c r="H30" i="5" l="1"/>
  <c r="I30" i="5" s="1"/>
  <c r="G193" i="5"/>
  <c r="G208" i="5" s="1"/>
  <c r="J193" i="5"/>
  <c r="J208" i="5" s="1"/>
  <c r="D193" i="5"/>
  <c r="B193" i="5"/>
  <c r="B208" i="5" s="1"/>
  <c r="J30" i="5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E12" i="4"/>
  <c r="E11" i="4"/>
  <c r="D10" i="4"/>
  <c r="E10" i="4" s="1"/>
  <c r="E9" i="4"/>
  <c r="D4" i="4"/>
  <c r="E4" i="4" s="1"/>
  <c r="B5" i="4" s="1"/>
  <c r="A5" i="4"/>
  <c r="C5" i="4" s="1"/>
  <c r="B161" i="2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K208" i="5" l="1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A6" i="4"/>
  <c r="C6" i="4" s="1"/>
  <c r="D5" i="4"/>
  <c r="E5" i="4" s="1"/>
  <c r="B6" i="4" s="1"/>
  <c r="K217" i="2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M30" i="5" l="1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6" i="4"/>
  <c r="E6" i="4" s="1"/>
  <c r="B7" i="4" s="1"/>
  <c r="A7" i="4"/>
  <c r="C7" i="4" s="1"/>
  <c r="D162" i="2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Q30" i="5" l="1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D7" i="4"/>
  <c r="E7" i="4"/>
  <c r="B8" i="4" s="1"/>
  <c r="A8" i="4"/>
  <c r="C8" i="4" s="1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C63" i="5" l="1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F82" i="5" s="1"/>
  <c r="C67" i="5"/>
  <c r="C82" i="5" s="1"/>
  <c r="E67" i="5"/>
  <c r="E82" i="5" s="1"/>
  <c r="D67" i="5"/>
  <c r="D82" i="5" s="1"/>
  <c r="B67" i="5"/>
  <c r="B82" i="5" s="1"/>
  <c r="J67" i="5"/>
  <c r="J82" i="5" s="1"/>
  <c r="I67" i="5"/>
  <c r="I82" i="5" s="1"/>
  <c r="G67" i="5"/>
  <c r="G82" i="5" s="1"/>
  <c r="H67" i="5"/>
  <c r="H82" i="5" s="1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D8" i="4"/>
  <c r="E8" i="4" s="1"/>
  <c r="H30" i="2"/>
  <c r="I30" i="2" s="1"/>
  <c r="P50" i="2"/>
  <c r="F39" i="2"/>
  <c r="K212" i="5" l="1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I83" i="5" l="1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K214" i="5" l="1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E201" i="5" l="1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D99" i="5" l="1"/>
  <c r="L113" i="5" s="1"/>
  <c r="L138" i="5" s="1"/>
  <c r="P52" i="5"/>
  <c r="K216" i="5"/>
  <c r="L216" i="5" s="1"/>
  <c r="P45" i="2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P51" i="5" l="1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97" i="5" l="1"/>
  <c r="J111" i="5" s="1"/>
  <c r="J136" i="5" s="1"/>
  <c r="P50" i="5"/>
  <c r="D100" i="2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D96" i="5" l="1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95" i="5" l="1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P47" i="5" l="1"/>
  <c r="D94" i="5"/>
  <c r="G108" i="5" s="1"/>
  <c r="G133" i="5" s="1"/>
  <c r="E107" i="2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D93" i="5" l="1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92" i="5" l="1"/>
  <c r="E106" i="5" s="1"/>
  <c r="E131" i="5" s="1"/>
  <c r="P45" i="5"/>
  <c r="G109" i="2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D91" i="5" l="1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C91" i="5" l="1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B95" i="5" l="1"/>
  <c r="F109" i="5" s="1"/>
  <c r="F134" i="5" s="1"/>
  <c r="C94" i="5"/>
  <c r="F108" i="5" s="1"/>
  <c r="F133" i="5" s="1"/>
  <c r="Q48" i="5"/>
  <c r="L114" i="2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C95" i="5" l="1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</calcChain>
</file>

<file path=xl/sharedStrings.xml><?xml version="1.0" encoding="utf-8"?>
<sst xmlns="http://schemas.openxmlformats.org/spreadsheetml/2006/main" count="1010" uniqueCount="148">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</sst>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2576"/>
        <c:axId val="2114594288"/>
      </c:scatterChart>
      <c:valAx>
        <c:axId val="16804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594288"/>
        <c:crosses val="autoZero"/>
        <c:crossBetween val="midCat"/>
      </c:valAx>
      <c:valAx>
        <c:axId val="2114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4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0160"/>
        <c:axId val="2121549600"/>
      </c:scatterChart>
      <c:valAx>
        <c:axId val="2120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49600"/>
        <c:crosses val="autoZero"/>
        <c:crossBetween val="midCat"/>
      </c:valAx>
      <c:valAx>
        <c:axId val="212154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5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7296"/>
        <c:axId val="2120350768"/>
      </c:scatterChart>
      <c:valAx>
        <c:axId val="4465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0768"/>
        <c:crosses val="autoZero"/>
        <c:crossBetween val="midCat"/>
      </c:valAx>
      <c:valAx>
        <c:axId val="2120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2383"/>
        <c:axId val="1155202527"/>
      </c:scatterChart>
      <c:valAx>
        <c:axId val="1146632383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2527"/>
        <c:crosses val="autoZero"/>
        <c:crossBetween val="midCat"/>
        <c:majorUnit val="1"/>
      </c:valAx>
      <c:valAx>
        <c:axId val="1155202527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2061-8160-46CD-A059-42AB15B34130}">
  <dimension ref="A2:J10"/>
  <sheetViews>
    <sheetView workbookViewId="0">
      <selection activeCell="B10" sqref="B10:J10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77</v>
      </c>
      <c r="B8" t="s">
        <v>76</v>
      </c>
      <c r="C8" t="s">
        <v>138</v>
      </c>
    </row>
    <row r="9" spans="1:10" x14ac:dyDescent="0.25">
      <c r="B9" t="str">
        <f>CONCATENATE($A$8,B3,$B$8)</f>
        <v>(-74900,</v>
      </c>
      <c r="C9" t="str">
        <f>CONCATENATE(C3,$B$8)</f>
        <v>-84738,</v>
      </c>
      <c r="D9" t="str">
        <f t="shared" ref="D9:I9" si="0">CONCATENATE(D3,$B$8)</f>
        <v>-103890,</v>
      </c>
      <c r="E9" t="str">
        <f t="shared" si="0"/>
        <v>-134590,</v>
      </c>
      <c r="F9" t="str">
        <f t="shared" si="0"/>
        <v>-126190,</v>
      </c>
      <c r="G9" t="str">
        <f t="shared" si="0"/>
        <v>-154590,</v>
      </c>
      <c r="H9" t="str">
        <f t="shared" si="0"/>
        <v>-146490,</v>
      </c>
      <c r="I9" t="str">
        <f t="shared" si="0"/>
        <v>-167290,</v>
      </c>
      <c r="J9" t="str">
        <f>CONCATENATE(J3,$C$8)</f>
        <v>-187890);</v>
      </c>
    </row>
    <row r="10" spans="1:10" x14ac:dyDescent="0.25">
      <c r="B10" t="str">
        <f>CONCATENATE($A$8,B6,$B$8)</f>
        <v>(16.0429000854492,</v>
      </c>
      <c r="C10" t="str">
        <f>CONCATENATE(C6,$B$8)</f>
        <v>30.0699005126953,</v>
      </c>
      <c r="D10" t="str">
        <f t="shared" ref="D10:I10" si="1">CONCATENATE(D6,$B$8)</f>
        <v>44.0970001220703,</v>
      </c>
      <c r="E10" t="str">
        <f t="shared" si="1"/>
        <v>58.1240005493164,</v>
      </c>
      <c r="F10" t="str">
        <f t="shared" si="1"/>
        <v>58.1240005493164,</v>
      </c>
      <c r="G10" t="str">
        <f t="shared" si="1"/>
        <v>72.1510009765625,</v>
      </c>
      <c r="H10" t="str">
        <f t="shared" si="1"/>
        <v>72.1510009765625,</v>
      </c>
      <c r="I10" t="str">
        <f t="shared" si="1"/>
        <v>86.1779022216797,</v>
      </c>
      <c r="J10" t="str">
        <f>CONCATENATE(J6,$C$8)</f>
        <v>100.205001831055);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1847-565C-426E-9113-71B784AA110A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39C7-B763-4F9A-957C-8EF6B10B366E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7241-631E-4A23-9204-C54A0C89680A}">
  <dimension ref="A1:J20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273.14999999999998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569.76363408211148</v>
      </c>
      <c r="C12" s="14">
        <f t="shared" ref="C12:I12" si="0">C3+C4*$B$10+C5*$B$10^2+C6*$B$10^3+C7*$B$10^4+C8*$B$10^5</f>
        <v>355.19808512534354</v>
      </c>
      <c r="D12" s="14">
        <f t="shared" si="0"/>
        <v>309.73905900320631</v>
      </c>
      <c r="E12" s="14">
        <f t="shared" si="0"/>
        <v>267.15102149006486</v>
      </c>
      <c r="F12" s="14">
        <f t="shared" si="0"/>
        <v>292.91147800734956</v>
      </c>
      <c r="G12" s="14">
        <f t="shared" si="0"/>
        <v>266.65611632488469</v>
      </c>
      <c r="H12" s="14">
        <f t="shared" si="0"/>
        <v>284.68474120540094</v>
      </c>
      <c r="I12" s="14">
        <f t="shared" si="0"/>
        <v>281.94270545653768</v>
      </c>
      <c r="J12" s="14">
        <f>J3+J4*$B$10+J5*$B$10^2+J6*$B$10^3+J7*$B$10^4+J8*$B$10^5</f>
        <v>278.36030454864766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1">CONCATENATE(C3,$B$14)</f>
        <v>-1.7675,</v>
      </c>
      <c r="D15" t="str">
        <f t="shared" si="1"/>
        <v>39.4889,</v>
      </c>
      <c r="E15" t="str">
        <f t="shared" si="1"/>
        <v>30.903,</v>
      </c>
      <c r="F15" t="str">
        <f t="shared" si="1"/>
        <v>67.721,</v>
      </c>
      <c r="G15" t="str">
        <f t="shared" si="1"/>
        <v>64.25,</v>
      </c>
      <c r="H15" t="str">
        <f t="shared" si="1"/>
        <v>63.198,</v>
      </c>
      <c r="I15" t="str">
        <f t="shared" si="1"/>
        <v>74.513,</v>
      </c>
      <c r="J15" t="str">
        <f>CONCATENATE(J3,$J$14)</f>
        <v>71.41);</v>
      </c>
    </row>
    <row r="16" spans="1:10" x14ac:dyDescent="0.25">
      <c r="B16" t="str">
        <f t="shared" ref="B16:B20" si="2">CONCATENATE($A$14,B4,$B$14)</f>
        <v>(2.36459,</v>
      </c>
      <c r="C16" t="str">
        <f t="shared" ref="C16:I16" si="3">CONCATENATE(C4,$B$14)</f>
        <v>1.1429,</v>
      </c>
      <c r="D16" t="str">
        <f t="shared" si="3"/>
        <v>0.395,</v>
      </c>
      <c r="E16" t="str">
        <f t="shared" si="3"/>
        <v>0.1533,</v>
      </c>
      <c r="F16" t="str">
        <f t="shared" si="3"/>
        <v>0.00854058,</v>
      </c>
      <c r="G16" t="str">
        <f t="shared" si="3"/>
        <v>-0.131798,</v>
      </c>
      <c r="H16" t="str">
        <f t="shared" si="3"/>
        <v>-0.0117017,</v>
      </c>
      <c r="I16" t="str">
        <f t="shared" si="3"/>
        <v>-0.096697,</v>
      </c>
      <c r="J16" t="str">
        <f t="shared" ref="J16:J20" si="4">CONCATENATE(J4,$J$14)</f>
        <v>-0.0968949);</v>
      </c>
    </row>
    <row r="17" spans="2:10" x14ac:dyDescent="0.25">
      <c r="B17" t="str">
        <f t="shared" si="2"/>
        <v>(-0.00213247,</v>
      </c>
      <c r="C17" t="str">
        <f t="shared" ref="C17:I17" si="5">CONCATENATE(C5,$B$14)</f>
        <v>-0.0003236,</v>
      </c>
      <c r="D17" t="str">
        <f t="shared" si="5"/>
        <v>0.00211409,</v>
      </c>
      <c r="E17" t="str">
        <f t="shared" si="5"/>
        <v>0.00263479,</v>
      </c>
      <c r="F17" t="str">
        <f t="shared" si="5"/>
        <v>0.00327699,</v>
      </c>
      <c r="G17" t="str">
        <f t="shared" si="5"/>
        <v>0.003541,</v>
      </c>
      <c r="H17" t="str">
        <f t="shared" si="5"/>
        <v>0.0033164,</v>
      </c>
      <c r="I17" t="str">
        <f t="shared" si="5"/>
        <v>0.00347649,</v>
      </c>
      <c r="J17" t="str">
        <f t="shared" si="4"/>
        <v>0.003473);</v>
      </c>
    </row>
    <row r="18" spans="2:10" x14ac:dyDescent="0.25">
      <c r="B18" t="str">
        <f t="shared" si="2"/>
        <v>(0.0000056618,</v>
      </c>
      <c r="C18" t="str">
        <f t="shared" ref="C18:I18" si="6">CONCATENATE(C6,$B$14)</f>
        <v>0.0000042431,</v>
      </c>
      <c r="D18" t="str">
        <f t="shared" si="6"/>
        <v>0.000000396486,</v>
      </c>
      <c r="E18" t="str">
        <f t="shared" si="6"/>
        <v>0.0000000727226,</v>
      </c>
      <c r="F18" t="str">
        <f t="shared" si="6"/>
        <v>-0.00000110968,</v>
      </c>
      <c r="G18" t="str">
        <f t="shared" si="6"/>
        <v>-0.0000013332,</v>
      </c>
      <c r="H18" t="str">
        <f t="shared" si="6"/>
        <v>-0.0000011705,</v>
      </c>
      <c r="I18" t="str">
        <f t="shared" si="6"/>
        <v>-0.0000013212,</v>
      </c>
      <c r="J18" t="str">
        <f t="shared" si="4"/>
        <v>-0.0000013302);</v>
      </c>
    </row>
    <row r="19" spans="2:10" x14ac:dyDescent="0.25">
      <c r="B19" t="str">
        <f t="shared" si="2"/>
        <v>(-0.00000000372476,</v>
      </c>
      <c r="C19" t="str">
        <f t="shared" ref="C19:I19" si="7">CONCATENATE(C7,$B$14)</f>
        <v>-0.00000000339316,</v>
      </c>
      <c r="D19" t="str">
        <f t="shared" si="7"/>
        <v>-0.000000000667176,</v>
      </c>
      <c r="E19" t="str">
        <f t="shared" si="7"/>
        <v>-0.000000000727896,</v>
      </c>
      <c r="F19" t="str">
        <f t="shared" si="7"/>
        <v>0.000000000176646,</v>
      </c>
      <c r="G19" t="str">
        <f t="shared" si="7"/>
        <v>0.000000000251446,</v>
      </c>
      <c r="H19" t="str">
        <f t="shared" si="7"/>
        <v>0.000000000199636,</v>
      </c>
      <c r="I19" t="str">
        <f t="shared" si="7"/>
        <v>0.000000000252365,</v>
      </c>
      <c r="J19" t="str">
        <f t="shared" si="4"/>
        <v>0.000000000255766);</v>
      </c>
    </row>
    <row r="20" spans="2:10" x14ac:dyDescent="0.25">
      <c r="B20" t="str">
        <f t="shared" si="2"/>
        <v>(0.000000000000860896,</v>
      </c>
      <c r="C20" t="str">
        <f t="shared" ref="C20:I20" si="8">CONCATENATE(C8,$B$14)</f>
        <v>0.000000000000882096,</v>
      </c>
      <c r="D20" t="str">
        <f t="shared" si="8"/>
        <v>0.000000000000167936,</v>
      </c>
      <c r="E20" t="str">
        <f t="shared" si="8"/>
        <v>0.000000000000236736,</v>
      </c>
      <c r="F20" t="str">
        <f t="shared" si="8"/>
        <v>-6.39926E-15,</v>
      </c>
      <c r="G20" t="str">
        <f t="shared" si="8"/>
        <v>-1.29576E-14,</v>
      </c>
      <c r="H20" t="str">
        <f t="shared" si="8"/>
        <v>-8.66485E-15,</v>
      </c>
      <c r="I20" t="str">
        <f t="shared" si="8"/>
        <v>-1.34666E-14,</v>
      </c>
      <c r="J20" t="str">
        <f t="shared" si="4"/>
        <v>-1.37726E-14);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32BE-A347-4D47-9E44-36FD39B6CDF9}">
  <dimension ref="A1:J14"/>
  <sheetViews>
    <sheetView workbookViewId="0">
      <selection activeCell="B11" sqref="B11:J14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273.14999999999998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8.1570176700311947</v>
      </c>
      <c r="C8" s="21">
        <f t="shared" ref="C8:J8" si="0">C4+C5*$G$1+C6*$G$1^2+C7*$G$1^3</f>
        <v>11.717908738988699</v>
      </c>
      <c r="D8" s="21">
        <f t="shared" si="0"/>
        <v>16.30139208286116</v>
      </c>
      <c r="E8" s="21">
        <f t="shared" si="0"/>
        <v>21.61908544359525</v>
      </c>
      <c r="F8" s="21">
        <f t="shared" si="0"/>
        <v>21.892222538582871</v>
      </c>
      <c r="G8" s="21">
        <f t="shared" si="0"/>
        <v>26.190858199708561</v>
      </c>
      <c r="H8" s="21">
        <f t="shared" si="0"/>
        <v>26.588603110327682</v>
      </c>
      <c r="I8" s="21">
        <f t="shared" si="0"/>
        <v>31.672175771663369</v>
      </c>
      <c r="J8" s="21">
        <f t="shared" si="0"/>
        <v>36.751402272965201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5037-0751-43D4-BCFC-EA4F6E9E3D4F}">
  <dimension ref="A1:T53"/>
  <sheetViews>
    <sheetView tabSelected="1" topLeftCell="A16" zoomScale="85" zoomScaleNormal="85" workbookViewId="0">
      <selection activeCell="J53" sqref="J53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>B14*($H$2-$G$2)+B15/2*($H$2^2-$G$2^2)+B16/3*($H$2^3-$G$2^3)+B17/4*($H$2^4-$G$2^4)</f>
        <v>-1119.2474057899331</v>
      </c>
      <c r="C31" s="14">
        <f>C14*($H$2-$G$2)+C15/2*($H$2^2-$G$2^2)+C16/3*($H$2^3-$G$2^3)+C17/4*($H$2^4-$G$2^4)</f>
        <v>-1416.092582165089</v>
      </c>
      <c r="D31" s="14">
        <f>D14*($H$2-$G$2)+D15/2*($H$2^2-$G$2^2)+D16/3*($H$2^3-$G$2^3)+D17/4*($H$2^4-$G$2^4)</f>
        <v>-1875.0852470576233</v>
      </c>
      <c r="E31" s="14">
        <f>E14*($H$2-$G$2)+E15/2*($H$2^2-$G$2^2)+E16/3*($H$2^3-$G$2^3)+E17/4*($H$2^4-$G$2^4)</f>
        <v>-2520.5101526345597</v>
      </c>
      <c r="F31" s="14">
        <f>F14*($H$2-$G$2)+F15/2*($H$2^2-$G$2^2)+F16/3*($H$2^3-$G$2^3)+F17/4*($H$2^4-$G$2^4)</f>
        <v>-2634.4231886136663</v>
      </c>
      <c r="G31" s="14">
        <f>G14*($H$2-$G$2)+G15/2*($H$2^2-$G$2^2)+G16/3*($H$2^3-$G$2^3)+G17/4*($H$2^4-$G$2^4)</f>
        <v>-2992.0330786503673</v>
      </c>
      <c r="H31" s="14">
        <f>H14*($H$2-$G$2)+H15/2*($H$2^2-$G$2^2)+H16/3*($H$2^3-$G$2^3)+H17/4*($H$2^4-$G$2^4)</f>
        <v>-3091.3351114492179</v>
      </c>
      <c r="I31" s="14">
        <f>I14*($H$2-$G$2)+I15/2*($H$2^2-$G$2^2)+I16/3*($H$2^3-$G$2^3)+I17/4*($H$2^4-$G$2^4)</f>
        <v>-3683.196278300612</v>
      </c>
      <c r="J31" s="14">
        <f>J14*($H$2-$G$2)+J15/2*($H$2^2-$G$2^2)+J16/3*($H$2^3-$G$2^3)+J17/4*($H$2^4-$G$2^4)</f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C50:J50" si="12">($D$5+$E$5*D10)*($B$47^6-D45^6)/(6*(D21+273.15)^5)</f>
        <v>94.263922753231213</v>
      </c>
      <c r="E50" s="25">
        <f t="shared" si="12"/>
        <v>-5.6775883252021471</v>
      </c>
      <c r="F50" s="25">
        <f t="shared" si="12"/>
        <v>-31.5721049116963</v>
      </c>
      <c r="G50" s="25">
        <f t="shared" si="12"/>
        <v>-92.015291634302415</v>
      </c>
      <c r="H50" s="25">
        <f t="shared" si="12"/>
        <v>-94.576931228666936</v>
      </c>
      <c r="I50" s="25">
        <f t="shared" si="12"/>
        <v>-150.41664050654785</v>
      </c>
      <c r="J50" s="25">
        <f t="shared" si="12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>B50-B52</f>
        <v>-3.637978807091713E-11</v>
      </c>
      <c r="C53" s="14">
        <f>C50-C52</f>
        <v>-3.5242919693700969E-12</v>
      </c>
      <c r="D53" s="14">
        <f>D50-D52</f>
        <v>-6.8212102632969618E-13</v>
      </c>
      <c r="E53" s="14">
        <f>E50-E52</f>
        <v>6.3060667798708891E-14</v>
      </c>
      <c r="F53" s="14">
        <f>F50-F52</f>
        <v>5.0093262871087063E-13</v>
      </c>
      <c r="G53" s="14">
        <f>G50-G52</f>
        <v>-1.0089706847793423E-12</v>
      </c>
      <c r="H53" s="14">
        <f>H50-H52</f>
        <v>3.694822225952521E-13</v>
      </c>
      <c r="I53" s="14">
        <f>I50-I52</f>
        <v>0</v>
      </c>
      <c r="J53" s="14">
        <f>J50-J52</f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C269-D661-4A1D-BD70-092BDCB037EA}">
  <dimension ref="A1:U18"/>
  <sheetViews>
    <sheetView workbookViewId="0">
      <selection activeCell="B5" sqref="B5:J5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2020-01-05T14:46:54Z</dcterms:modified>
</cp:coreProperties>
</file>