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ED62FD0-7DD8-4644-AC93-462AD745F26F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Лист1" sheetId="1" r:id="rId1"/>
    <sheet name="thermodynamics_vs_kinetics" sheetId="2" r:id="rId2"/>
    <sheet name="individual_properties" sheetId="3" r:id="rId3"/>
    <sheet name="Лист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4" l="1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27" i="4"/>
  <c r="L50" i="4"/>
  <c r="L49" i="4"/>
  <c r="L48" i="4"/>
  <c r="L47" i="4"/>
  <c r="L46" i="4"/>
  <c r="L45" i="4"/>
  <c r="L44" i="4"/>
  <c r="L43" i="4"/>
  <c r="L42" i="4"/>
  <c r="L41" i="4"/>
  <c r="L40" i="4"/>
  <c r="L39" i="4"/>
  <c r="L33" i="4"/>
  <c r="L32" i="4"/>
  <c r="L31" i="4"/>
  <c r="L30" i="4"/>
  <c r="L29" i="4"/>
  <c r="L28" i="4"/>
  <c r="L27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1" i="4"/>
  <c r="L7" i="4"/>
  <c r="L2" i="4"/>
  <c r="L3" i="4"/>
  <c r="L4" i="4"/>
  <c r="L5" i="4"/>
  <c r="L6" i="4"/>
  <c r="L13" i="4"/>
  <c r="L14" i="4"/>
  <c r="L15" i="4"/>
  <c r="L16" i="4"/>
  <c r="L17" i="4"/>
  <c r="L18" i="4"/>
  <c r="L19" i="4"/>
  <c r="L20" i="4"/>
  <c r="L21" i="4"/>
  <c r="L22" i="4"/>
  <c r="L23" i="4"/>
  <c r="L24" i="4"/>
  <c r="L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2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P2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2" i="2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<sst xmlns="http://schemas.openxmlformats.org/spreadsheetml/2006/main" count="1452" uniqueCount="344">
  <si>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</si>
  <si>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</si>
  <si>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</si>
  <si>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</si>
  <si>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</si>
  <si>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</si>
  <si>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</si>
  <si>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</si>
  <si>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</si>
  <si>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</si>
  <si>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</si>
  <si>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</si>
  <si>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</si>
  <si>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</si>
  <si>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</si>
  <si>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</si>
  <si>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</si>
  <si>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</si>
  <si>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</si>
  <si>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</si>
  <si>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</si>
  <si>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</si>
  <si>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</si>
  <si>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</si>
  <si>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</si>
  <si>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</si>
  <si>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</si>
  <si>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</si>
  <si>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</si>
  <si>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</si>
  <si>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</si>
  <si>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</si>
  <si>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</si>
  <si>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</si>
  <si>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</si>
  <si>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</si>
  <si>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</si>
  <si>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</si>
  <si>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</si>
  <si>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</si>
  <si>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</si>
  <si>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</si>
  <si>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</si>
  <si>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</si>
  <si>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</si>
  <si>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</si>
  <si>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</si>
  <si>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</si>
  <si>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</si>
  <si>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</si>
  <si>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</si>
  <si>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</si>
  <si>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</si>
  <si>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</si>
  <si>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</si>
  <si>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</si>
  <si>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</si>
  <si>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</si>
  <si>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</si>
  <si>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</si>
  <si>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</si>
  <si>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</si>
  <si>
    <t>P1 1 → N 11 + H 2</t>
  </si>
  <si>
    <t>Reaction step</t>
  </si>
  <si>
    <t>P 11 + H 2 → P 10 + P 1</t>
  </si>
  <si>
    <t>P 11 + H 2 → P 9 + P 2</t>
  </si>
  <si>
    <t>P 11 + H 2 → P 8 + P 3</t>
  </si>
  <si>
    <t>#</t>
  </si>
  <si>
    <t>P 11 + H 2 → P 7 + P 4</t>
  </si>
  <si>
    <t>P 11 + H 2 → P 6 + P 5</t>
  </si>
  <si>
    <t>P 10 → Nl 0 + H 2</t>
  </si>
  <si>
    <t>P L0 + H 2 → P9 + P 1</t>
  </si>
  <si>
    <t>P l0 + H 2 → P8 + P 2</t>
  </si>
  <si>
    <t>P l0 + H 2 → P7 + P 3</t>
  </si>
  <si>
    <t>P l0 + H 2 → P6 + P 4</t>
  </si>
  <si>
    <t>P l0 + H 2 → 2P5</t>
  </si>
  <si>
    <t>P 9 → N9 + H 2</t>
  </si>
  <si>
    <t>P 9 + H2 → P 8 + P 1</t>
  </si>
  <si>
    <t>P 9 + H2 → P 7 + P 2</t>
  </si>
  <si>
    <t>P 9 + H2 → P 6 + P 3</t>
  </si>
  <si>
    <t>P 9 + H2 → P 5 + P 4</t>
  </si>
  <si>
    <t>P 8 → N8 + H 2</t>
  </si>
  <si>
    <t>P 8 + H2 → P 7 + P 1</t>
  </si>
  <si>
    <t>P 8 + H2 → P 6 + P 2</t>
  </si>
  <si>
    <t>P 8 + H2 → P 5 + P 3</t>
  </si>
  <si>
    <t>P 8 + H2 → 2P 4</t>
  </si>
  <si>
    <t>P 7 → N7 + H 2</t>
  </si>
  <si>
    <t>P 7 + H2 → P 6 + P 1</t>
  </si>
  <si>
    <t>P7 + H 2 → P 5 + P 2</t>
  </si>
  <si>
    <t>P7 + H 2 → P 4 + P 3</t>
  </si>
  <si>
    <t>P6 → N 6 + H 2</t>
  </si>
  <si>
    <t>P6 → MCP + H2</t>
  </si>
  <si>
    <t>P6 + H 2 → P 5 + P 1</t>
  </si>
  <si>
    <t>P6 + H 2 → P 4 + P 2</t>
  </si>
  <si>
    <t>P6 + H 2 → 2P 3</t>
  </si>
  <si>
    <t>P5 + H 2 → P 4 + P 1</t>
  </si>
  <si>
    <t>P5 + H 2 → P 3 + P 2</t>
  </si>
  <si>
    <t>N1 1 + H 2 → P 11</t>
  </si>
  <si>
    <t>N1 1 → A 11 + 3H 2</t>
  </si>
  <si>
    <t>N1 1 + H 2 → N1 0 + P 1</t>
  </si>
  <si>
    <t>N1 1 + H 2 → N9 + P 2</t>
  </si>
  <si>
    <t>N1 1 + H 2 → N8 + P 3</t>
  </si>
  <si>
    <t>N1 0 + H 2 → P 10</t>
  </si>
  <si>
    <t>N1 0 → A 10 + 3H 2</t>
  </si>
  <si>
    <t>N1 0 + H 2 → N9 + P 1</t>
  </si>
  <si>
    <t>N1 0 + H 2 → N8 + P 2</t>
  </si>
  <si>
    <t>N1 0 + H 2 → N7 + P 3</t>
  </si>
  <si>
    <t>N9 + H 2 → P 9</t>
  </si>
  <si>
    <t>N9 → A 9 + 3H 2</t>
  </si>
  <si>
    <t>N9 + H 2 → N8 + P 1</t>
  </si>
  <si>
    <t>N9 + H 2 → N7 + P 2</t>
  </si>
  <si>
    <t>N8 + H 2 → P 8</t>
  </si>
  <si>
    <t>N 8 → A 8 + 3H 2</t>
  </si>
  <si>
    <t>N 8 + H 2 → N7 + P 1</t>
  </si>
  <si>
    <t>N 7 + H 2 → P 7</t>
  </si>
  <si>
    <t>N 7 → A 7 + 3H 2</t>
  </si>
  <si>
    <t>N 6 + H 2 → P 6</t>
  </si>
  <si>
    <t>N 6 → A 6 + 3H 2</t>
  </si>
  <si>
    <t>N 6 → MCP</t>
  </si>
  <si>
    <t>MCP + H 2 → P6</t>
  </si>
  <si>
    <t>MCP → N 6</t>
  </si>
  <si>
    <t>A 11 + 4H 2 → P 11</t>
  </si>
  <si>
    <t>A 11 + H 2 → A 10 + P 1</t>
  </si>
  <si>
    <t>A 11 + H 2 → A 9 + P 2</t>
  </si>
  <si>
    <t>A 10 + 4H 2 → P 10</t>
  </si>
  <si>
    <t>A 10 + H 2 → A 9 + P 1</t>
  </si>
  <si>
    <t>A 10 + H 2 → A 8 + P 2</t>
  </si>
  <si>
    <t>A 10 + H 2 → A 7 + P 3</t>
  </si>
  <si>
    <t>A 9 + 4H 2 → P 9</t>
  </si>
  <si>
    <t>A 9 + H 2 → A 8 + P1</t>
  </si>
  <si>
    <t>A 9 + H 2 → A 7 + P2</t>
  </si>
  <si>
    <t>A 8 + 4H 2 → P 8</t>
  </si>
  <si>
    <t>A 8 + H 2 → A 7 + P1</t>
  </si>
  <si>
    <t>A 7 + 4H 2 → P 7</t>
  </si>
  <si>
    <t>A 6 + 3H 2 → N 6</t>
  </si>
  <si>
    <t>Ea, кДж / моль</t>
  </si>
  <si>
    <r>
      <t>k, ч</t>
    </r>
    <r>
      <rPr>
        <b/>
        <vertAlign val="superscript"/>
        <sz val="11"/>
        <color theme="1"/>
        <rFont val="Calibri"/>
        <family val="2"/>
        <charset val="204"/>
        <scheme val="minor"/>
      </rPr>
      <t>-1</t>
    </r>
    <r>
      <rPr>
        <b/>
        <sz val="11"/>
        <color theme="1"/>
        <rFont val="Calibri"/>
        <family val="2"/>
        <charset val="204"/>
        <scheme val="minor"/>
      </rPr>
      <t xml:space="preserve"> (T = 763.15 K)</t>
    </r>
  </si>
  <si>
    <t>k0</t>
  </si>
  <si>
    <t>,</t>
  </si>
  <si>
    <t>188.4059973396,</t>
  </si>
  <si>
    <t>230.2739967484,</t>
  </si>
  <si>
    <t>125.6039982264,</t>
  </si>
  <si>
    <t>167.4719976352,</t>
  </si>
  <si>
    <t>125.6039982264</t>
  </si>
  <si>
    <t>280266498527.927,</t>
  </si>
  <si>
    <t>43349806375705.9,</t>
  </si>
  <si>
    <t>57799741834274.5,</t>
  </si>
  <si>
    <t>191305503208.669,</t>
  </si>
  <si>
    <t>31211860590508.2,</t>
  </si>
  <si>
    <t>92479586934839.2,</t>
  </si>
  <si>
    <t>54909754742560.8,</t>
  </si>
  <si>
    <t>393632722651.583,</t>
  </si>
  <si>
    <t>17339922550282.4,</t>
  </si>
  <si>
    <t>22541899315367.1,</t>
  </si>
  <si>
    <t>39303824447306.7,</t>
  </si>
  <si>
    <t>33523850263879.2,</t>
  </si>
  <si>
    <t>209412608450.642,</t>
  </si>
  <si>
    <t>10981950948512.2,</t>
  </si>
  <si>
    <t>32367855427193.7,</t>
  </si>
  <si>
    <t>19651912223653.3,</t>
  </si>
  <si>
    <t>40459819283992.2,</t>
  </si>
  <si>
    <t>59832173843.0406,</t>
  </si>
  <si>
    <t>15605930295254.1,</t>
  </si>
  <si>
    <t>10403953530169.4,</t>
  </si>
  <si>
    <t>24853888988738,</t>
  </si>
  <si>
    <t>0,</t>
  </si>
  <si>
    <t>33065148702.733,</t>
  </si>
  <si>
    <t>9247958693483.92,</t>
  </si>
  <si>
    <t>14449935458568.6,</t>
  </si>
  <si>
    <t>12715943203540.4,</t>
  </si>
  <si>
    <t>39363272265.1583,</t>
  </si>
  <si>
    <t>266652176.674614,</t>
  </si>
  <si>
    <t>77451654057927.9,</t>
  </si>
  <si>
    <t>46239793467419.6,</t>
  </si>
  <si>
    <t>42512334046.3709,</t>
  </si>
  <si>
    <t>126558869.249839,</t>
  </si>
  <si>
    <t>87261509.2857709,</t>
  </si>
  <si>
    <t>73405672129528.6,</t>
  </si>
  <si>
    <t>19681636132.5791,</t>
  </si>
  <si>
    <t>85084918.3512052,</t>
  </si>
  <si>
    <t>4045981928399.22,</t>
  </si>
  <si>
    <t>14958043460.7601,</t>
  </si>
  <si>
    <t>31184611.9352324,</t>
  </si>
  <si>
    <t>160602150841.846,</t>
  </si>
  <si>
    <t>54137752.6997436,</t>
  </si>
  <si>
    <t>31490617812.1266,</t>
  </si>
  <si>
    <t>6298123562.42533,</t>
  </si>
  <si>
    <t>187369175982.153,</t>
  </si>
  <si>
    <t>12596247124.8507,</t>
  </si>
  <si>
    <t>174329179.355451,</t>
  </si>
  <si>
    <t>145274316.129542,</t>
  </si>
  <si>
    <t>8659919898.33482,</t>
  </si>
  <si>
    <t>29054863.2259084,</t>
  </si>
  <si>
    <t>593615.709427013</t>
  </si>
  <si>
    <t>Component</t>
  </si>
  <si>
    <t>M</t>
  </si>
  <si>
    <t>SG</t>
  </si>
  <si>
    <t>RON</t>
  </si>
  <si>
    <t>A</t>
  </si>
  <si>
    <t>B</t>
  </si>
  <si>
    <t>C</t>
  </si>
  <si>
    <t>P</t>
  </si>
  <si>
    <t>N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</si>
  <si>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</si>
  <si>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J / mol</t>
    </r>
  </si>
  <si>
    <t>156.313,</t>
  </si>
  <si>
    <t>142.286,</t>
  </si>
  <si>
    <t>128.259,</t>
  </si>
  <si>
    <t>114.232,</t>
  </si>
  <si>
    <t>100.205,</t>
  </si>
  <si>
    <t>86.178,</t>
  </si>
  <si>
    <t>72.151,</t>
  </si>
  <si>
    <t>58.124,</t>
  </si>
  <si>
    <t>44.094,</t>
  </si>
  <si>
    <t>30.07,</t>
  </si>
  <si>
    <t>16.043,</t>
  </si>
  <si>
    <t>154.297,</t>
  </si>
  <si>
    <t>140.26,</t>
  </si>
  <si>
    <t>126.243,</t>
  </si>
  <si>
    <t>112.216,</t>
  </si>
  <si>
    <t>98.189,</t>
  </si>
  <si>
    <t>84.162,</t>
  </si>
  <si>
    <t>148.25,</t>
  </si>
  <si>
    <t>134.222,</t>
  </si>
  <si>
    <t>120.195,</t>
  </si>
  <si>
    <t>106.168,</t>
  </si>
  <si>
    <t>92.141,</t>
  </si>
  <si>
    <t>78.114,</t>
  </si>
  <si>
    <t>2.016</t>
  </si>
  <si>
    <t>0.7439,</t>
  </si>
  <si>
    <t>0.7342,</t>
  </si>
  <si>
    <t>0.7217,</t>
  </si>
  <si>
    <t>0.7068,</t>
  </si>
  <si>
    <t>0.6882,</t>
  </si>
  <si>
    <t>0.664,</t>
  </si>
  <si>
    <t>0.631,</t>
  </si>
  <si>
    <t>0.5844,</t>
  </si>
  <si>
    <t>0.5077,</t>
  </si>
  <si>
    <t>0.3564,</t>
  </si>
  <si>
    <t>0.3,</t>
  </si>
  <si>
    <t>0.8006,</t>
  </si>
  <si>
    <t>0.8031,</t>
  </si>
  <si>
    <t>0.7977,</t>
  </si>
  <si>
    <t>0.7922,</t>
  </si>
  <si>
    <t>0.774,</t>
  </si>
  <si>
    <t>0.7834,</t>
  </si>
  <si>
    <t>0.7536,</t>
  </si>
  <si>
    <t>0.8624,</t>
  </si>
  <si>
    <t>0.8646,</t>
  </si>
  <si>
    <t>0.8665,</t>
  </si>
  <si>
    <t>0.8718,</t>
  </si>
  <si>
    <t>0.8844,</t>
  </si>
  <si>
    <t>0.00009</t>
  </si>
  <si>
    <t>∆H кДж / моль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</si>
  <si>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>°, kJ / mol</t>
    </r>
  </si>
  <si>
    <t>MCP</t>
  </si>
  <si>
    <t>60.9,</t>
  </si>
  <si>
    <t>-54.2,</t>
  </si>
  <si>
    <t>-43.44,</t>
  </si>
  <si>
    <t>-42,</t>
  </si>
  <si>
    <t>-43.6,</t>
  </si>
  <si>
    <t>-43.3,</t>
  </si>
  <si>
    <t>36.5,</t>
  </si>
  <si>
    <t>-54.3,</t>
  </si>
  <si>
    <t>-43.54,</t>
  </si>
  <si>
    <t>-43.7,</t>
  </si>
  <si>
    <t>-43.2,</t>
  </si>
  <si>
    <t>35.8,</t>
  </si>
  <si>
    <t>-42.0000000000001,</t>
  </si>
  <si>
    <t>-43.5,</t>
  </si>
  <si>
    <t>36.7,</t>
  </si>
  <si>
    <t>-41.8,</t>
  </si>
  <si>
    <t>-43.8,</t>
  </si>
  <si>
    <t>33,</t>
  </si>
  <si>
    <t>-43.34,</t>
  </si>
  <si>
    <t>-42.2,</t>
  </si>
  <si>
    <t>44.1,</t>
  </si>
  <si>
    <t>60.5,</t>
  </si>
  <si>
    <t>-54.1,</t>
  </si>
  <si>
    <t>-43.64,</t>
  </si>
  <si>
    <t>-40.5,</t>
  </si>
  <si>
    <t>-54.6,</t>
  </si>
  <si>
    <t>-42.14,</t>
  </si>
  <si>
    <t>-60.9,</t>
  </si>
  <si>
    <t>175.8,</t>
  </si>
  <si>
    <t>-78.6000000000001,</t>
  </si>
  <si>
    <t>-68.54,</t>
  </si>
  <si>
    <t>-66.2,</t>
  </si>
  <si>
    <t>-36.5,</t>
  </si>
  <si>
    <t>199.48,</t>
  </si>
  <si>
    <t>-55,</t>
  </si>
  <si>
    <t>-45.5,</t>
  </si>
  <si>
    <t>-35.8,</t>
  </si>
  <si>
    <t>201.23,</t>
  </si>
  <si>
    <t>-53.4,</t>
  </si>
  <si>
    <t>-46.24,</t>
  </si>
  <si>
    <t>-36.7,</t>
  </si>
  <si>
    <t>201.71,</t>
  </si>
  <si>
    <t>-57.9,</t>
  </si>
  <si>
    <t>-33,</t>
  </si>
  <si>
    <t>204.93,</t>
  </si>
  <si>
    <t>-44.1,</t>
  </si>
  <si>
    <t>206.18,</t>
  </si>
  <si>
    <t>16.4,</t>
  </si>
  <si>
    <t>-60.5,</t>
  </si>
  <si>
    <t>-16.4,</t>
  </si>
  <si>
    <t>-236.7,</t>
  </si>
  <si>
    <t>-54.92,</t>
  </si>
  <si>
    <t>-43.11,</t>
  </si>
  <si>
    <t>-235.98,</t>
  </si>
  <si>
    <t>-53.25,</t>
  </si>
  <si>
    <t>-41.11,</t>
  </si>
  <si>
    <t>-40.05,</t>
  </si>
  <si>
    <t>-237.03,</t>
  </si>
  <si>
    <t>-52.92,</t>
  </si>
  <si>
    <t>-42.54,</t>
  </si>
  <si>
    <t>-238.41,</t>
  </si>
  <si>
    <t>-54.68,</t>
  </si>
  <si>
    <t>-237.93,</t>
  </si>
  <si>
    <t>-206.18</t>
  </si>
  <si>
    <t>n</t>
  </si>
  <si>
    <t>i</t>
  </si>
  <si>
    <t>0.77,</t>
  </si>
  <si>
    <t>6.82,</t>
  </si>
  <si>
    <t>8.57,</t>
  </si>
  <si>
    <t>12.02,</t>
  </si>
  <si>
    <t>12.41,</t>
  </si>
  <si>
    <t>14.41,</t>
  </si>
  <si>
    <t>9.26,</t>
  </si>
  <si>
    <t>0.87,</t>
  </si>
  <si>
    <t>3.56,</t>
  </si>
  <si>
    <t>4.04,</t>
  </si>
  <si>
    <t>5.95,</t>
  </si>
  <si>
    <t>4.23,</t>
  </si>
  <si>
    <t>0.64,</t>
  </si>
  <si>
    <t>0.96,</t>
  </si>
  <si>
    <t>1.34,</t>
  </si>
  <si>
    <t>4.24,</t>
  </si>
  <si>
    <t>5.77,</t>
  </si>
  <si>
    <t>3.02,</t>
  </si>
  <si>
    <t>1.12,</t>
  </si>
  <si>
    <t>0</t>
  </si>
  <si>
    <t>10,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</si>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</sst>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workbookViewId="0">
      <selection sqref="A1:A25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CED-A87B-476C-B5D5-3A682AA434A7}">
  <dimension ref="A1:BU146"/>
  <sheetViews>
    <sheetView tabSelected="1" workbookViewId="0">
      <selection activeCell="C78" sqref="C78:BU78"/>
    </sheetView>
  </sheetViews>
  <sheetFormatPr defaultRowHeight="14.4" x14ac:dyDescent="0.3"/>
  <cols>
    <col min="2" max="2" width="19.6640625" bestFit="1" customWidth="1"/>
    <col min="3" max="3" width="17" bestFit="1" customWidth="1"/>
    <col min="4" max="4" width="14.21875" bestFit="1" customWidth="1"/>
    <col min="5" max="5" width="12" bestFit="1" customWidth="1"/>
    <col min="6" max="6" width="14" bestFit="1" customWidth="1"/>
    <col min="9" max="9" width="17.21875" bestFit="1" customWidth="1"/>
  </cols>
  <sheetData>
    <row r="1" spans="1:10" ht="16.2" x14ac:dyDescent="0.3">
      <c r="A1" s="1" t="s">
        <v>67</v>
      </c>
      <c r="B1" s="1" t="s">
        <v>63</v>
      </c>
      <c r="C1" s="1" t="s">
        <v>136</v>
      </c>
      <c r="D1" s="1" t="s">
        <v>135</v>
      </c>
      <c r="E1" s="1" t="s">
        <v>137</v>
      </c>
      <c r="F1" s="4" t="s">
        <v>253</v>
      </c>
    </row>
    <row r="2" spans="1:10" ht="15.6" x14ac:dyDescent="0.35">
      <c r="A2">
        <v>1</v>
      </c>
      <c r="B2" t="s">
        <v>62</v>
      </c>
      <c r="C2">
        <v>3.56E-2</v>
      </c>
      <c r="D2" s="2">
        <v>188.40599733960002</v>
      </c>
      <c r="E2" s="3">
        <f>C2/EXP(-D2*1000/(8.314*763.15))</f>
        <v>280266498527.927</v>
      </c>
      <c r="F2" s="2">
        <f>I14-I3</f>
        <v>60.900000000000006</v>
      </c>
      <c r="G2" t="s">
        <v>138</v>
      </c>
      <c r="H2" t="s">
        <v>194</v>
      </c>
      <c r="I2" t="s">
        <v>254</v>
      </c>
      <c r="J2" t="str">
        <f>_xlfn.CONCAT(F2:G2)</f>
        <v>60.9,</v>
      </c>
    </row>
    <row r="3" spans="1:10" x14ac:dyDescent="0.3">
      <c r="A3">
        <v>2</v>
      </c>
      <c r="B3" t="s">
        <v>64</v>
      </c>
      <c r="C3">
        <v>7.4999999999999997E-3</v>
      </c>
      <c r="D3" s="2">
        <v>230.27399674840001</v>
      </c>
      <c r="E3" s="3">
        <f t="shared" ref="E3:E66" si="0">C3/EXP(-D3*1000/(8.314*763.15))</f>
        <v>43349806375705.891</v>
      </c>
      <c r="F3" s="2">
        <f>I4+I13-I3</f>
        <v>-54.200000000000045</v>
      </c>
      <c r="G3" t="s">
        <v>138</v>
      </c>
      <c r="H3" t="s">
        <v>5</v>
      </c>
      <c r="I3" s="2">
        <v>-270.5</v>
      </c>
      <c r="J3" t="str">
        <f t="shared" ref="J3:J66" si="1">_xlfn.CONCAT(F3:G3)</f>
        <v>-54.2,</v>
      </c>
    </row>
    <row r="4" spans="1:10" x14ac:dyDescent="0.3">
      <c r="A4">
        <v>3</v>
      </c>
      <c r="B4" t="s">
        <v>65</v>
      </c>
      <c r="C4">
        <v>0.01</v>
      </c>
      <c r="D4" s="2">
        <v>230.27399674840001</v>
      </c>
      <c r="E4" s="3">
        <f t="shared" si="0"/>
        <v>57799741834274.523</v>
      </c>
      <c r="F4" s="2">
        <f>I5+I12-I3</f>
        <v>-43.44</v>
      </c>
      <c r="G4" t="s">
        <v>138</v>
      </c>
      <c r="H4" t="s">
        <v>6</v>
      </c>
      <c r="I4" s="2">
        <v>-249.8</v>
      </c>
      <c r="J4" t="str">
        <f t="shared" si="1"/>
        <v>-43.44,</v>
      </c>
    </row>
    <row r="5" spans="1:10" x14ac:dyDescent="0.3">
      <c r="A5">
        <v>4</v>
      </c>
      <c r="B5" t="s">
        <v>66</v>
      </c>
      <c r="C5">
        <v>1.35E-2</v>
      </c>
      <c r="D5" s="2">
        <v>230.27399674840001</v>
      </c>
      <c r="E5" s="3">
        <f t="shared" si="0"/>
        <v>78029651476270.594</v>
      </c>
      <c r="F5" s="2">
        <f>I6+I11-I3</f>
        <v>-42</v>
      </c>
      <c r="G5" t="s">
        <v>138</v>
      </c>
      <c r="H5" t="s">
        <v>7</v>
      </c>
      <c r="I5" s="2">
        <v>-229.2</v>
      </c>
      <c r="J5" t="str">
        <f t="shared" si="1"/>
        <v>-42,</v>
      </c>
    </row>
    <row r="6" spans="1:10" x14ac:dyDescent="0.3">
      <c r="A6">
        <v>5</v>
      </c>
      <c r="B6" t="s">
        <v>68</v>
      </c>
      <c r="C6">
        <v>1.35E-2</v>
      </c>
      <c r="D6" s="2">
        <v>230.27399674840001</v>
      </c>
      <c r="E6" s="3">
        <f t="shared" si="0"/>
        <v>78029651476270.594</v>
      </c>
      <c r="F6" s="2">
        <f>I7+I10-I3</f>
        <v>-43.600000000000023</v>
      </c>
      <c r="G6" t="s">
        <v>138</v>
      </c>
      <c r="H6" t="s">
        <v>8</v>
      </c>
      <c r="I6" s="2">
        <v>-208.6</v>
      </c>
      <c r="J6" t="str">
        <f t="shared" si="1"/>
        <v>-43.6,</v>
      </c>
    </row>
    <row r="7" spans="1:10" x14ac:dyDescent="0.3">
      <c r="A7">
        <v>6</v>
      </c>
      <c r="B7" t="s">
        <v>69</v>
      </c>
      <c r="C7">
        <v>1.9099999999999999E-2</v>
      </c>
      <c r="D7" s="2">
        <v>230.27399674840001</v>
      </c>
      <c r="E7" s="3">
        <f t="shared" si="0"/>
        <v>110397506903464.33</v>
      </c>
      <c r="F7" s="2">
        <f>I8+I9-I3</f>
        <v>-43.300000000000011</v>
      </c>
      <c r="G7" t="s">
        <v>138</v>
      </c>
      <c r="H7" t="s">
        <v>9</v>
      </c>
      <c r="I7" s="2">
        <v>-187.9</v>
      </c>
      <c r="J7" t="str">
        <f t="shared" si="1"/>
        <v>-43.3,</v>
      </c>
    </row>
    <row r="8" spans="1:10" x14ac:dyDescent="0.3">
      <c r="A8">
        <v>7</v>
      </c>
      <c r="B8" t="s">
        <v>70</v>
      </c>
      <c r="C8">
        <v>2.4299999999999999E-2</v>
      </c>
      <c r="D8" s="2">
        <v>188.40599733960002</v>
      </c>
      <c r="E8" s="3">
        <f t="shared" si="0"/>
        <v>191305503208.66925</v>
      </c>
      <c r="F8" s="2">
        <f>I15-I4</f>
        <v>36.5</v>
      </c>
      <c r="G8" t="s">
        <v>138</v>
      </c>
      <c r="H8" t="s">
        <v>10</v>
      </c>
      <c r="I8" s="2">
        <v>-167.3</v>
      </c>
      <c r="J8" t="str">
        <f t="shared" si="1"/>
        <v>36.5,</v>
      </c>
    </row>
    <row r="9" spans="1:10" x14ac:dyDescent="0.3">
      <c r="A9">
        <v>8</v>
      </c>
      <c r="B9" t="s">
        <v>71</v>
      </c>
      <c r="C9">
        <v>1.5E-3</v>
      </c>
      <c r="D9" s="2">
        <v>230.27399674840001</v>
      </c>
      <c r="E9" s="3">
        <f t="shared" si="0"/>
        <v>8669961275141.1777</v>
      </c>
      <c r="F9" s="2">
        <f>I5+I13-I4</f>
        <v>-54.300000000000011</v>
      </c>
      <c r="G9" t="s">
        <v>138</v>
      </c>
      <c r="H9" t="s">
        <v>11</v>
      </c>
      <c r="I9" s="2">
        <v>-146.5</v>
      </c>
      <c r="J9" t="str">
        <f t="shared" si="1"/>
        <v>-54.3,</v>
      </c>
    </row>
    <row r="10" spans="1:10" x14ac:dyDescent="0.3">
      <c r="A10">
        <v>9</v>
      </c>
      <c r="B10" t="s">
        <v>72</v>
      </c>
      <c r="C10">
        <v>5.4000000000000003E-3</v>
      </c>
      <c r="D10" s="2">
        <v>230.27399674840001</v>
      </c>
      <c r="E10" s="3">
        <f t="shared" si="0"/>
        <v>31211860590508.242</v>
      </c>
      <c r="F10" s="2">
        <f>I6+I12-I4</f>
        <v>-43.539999999999964</v>
      </c>
      <c r="G10" t="s">
        <v>138</v>
      </c>
      <c r="H10" t="s">
        <v>12</v>
      </c>
      <c r="I10" s="2">
        <v>-126.2</v>
      </c>
      <c r="J10" t="str">
        <f t="shared" si="1"/>
        <v>-43.54,</v>
      </c>
    </row>
    <row r="11" spans="1:10" x14ac:dyDescent="0.3">
      <c r="A11">
        <v>10</v>
      </c>
      <c r="B11" t="s">
        <v>73</v>
      </c>
      <c r="C11">
        <v>1.6E-2</v>
      </c>
      <c r="D11" s="2">
        <v>230.27399674840001</v>
      </c>
      <c r="E11" s="3">
        <f t="shared" si="0"/>
        <v>92479586934839.234</v>
      </c>
      <c r="F11" s="2">
        <f>I7+I11-I4</f>
        <v>-42</v>
      </c>
      <c r="G11" t="s">
        <v>138</v>
      </c>
      <c r="H11" t="s">
        <v>13</v>
      </c>
      <c r="I11" s="2">
        <v>-103.9</v>
      </c>
      <c r="J11" t="str">
        <f t="shared" si="1"/>
        <v>-42,</v>
      </c>
    </row>
    <row r="12" spans="1:10" x14ac:dyDescent="0.3">
      <c r="A12">
        <v>11</v>
      </c>
      <c r="B12" t="s">
        <v>74</v>
      </c>
      <c r="C12">
        <v>9.4999999999999998E-3</v>
      </c>
      <c r="D12" s="2">
        <v>230.27399674840001</v>
      </c>
      <c r="E12" s="3">
        <f t="shared" si="0"/>
        <v>54909754742560.789</v>
      </c>
      <c r="F12" s="2">
        <f>I8+I10-I4</f>
        <v>-43.699999999999989</v>
      </c>
      <c r="G12" t="s">
        <v>138</v>
      </c>
      <c r="H12" t="s">
        <v>14</v>
      </c>
      <c r="I12" s="2">
        <v>-84.74</v>
      </c>
      <c r="J12" t="str">
        <f t="shared" si="1"/>
        <v>-43.7,</v>
      </c>
    </row>
    <row r="13" spans="1:10" x14ac:dyDescent="0.3">
      <c r="A13">
        <v>12</v>
      </c>
      <c r="B13" t="s">
        <v>75</v>
      </c>
      <c r="C13">
        <v>9.4999999999999998E-3</v>
      </c>
      <c r="D13" s="2">
        <v>230.27399674840001</v>
      </c>
      <c r="E13" s="3">
        <f t="shared" si="0"/>
        <v>54909754742560.789</v>
      </c>
      <c r="F13">
        <f>2*I9-I4</f>
        <v>-43.199999999999989</v>
      </c>
      <c r="G13" t="s">
        <v>138</v>
      </c>
      <c r="H13" t="s">
        <v>15</v>
      </c>
      <c r="I13" s="2">
        <v>-74.900000000000006</v>
      </c>
      <c r="J13" t="str">
        <f t="shared" si="1"/>
        <v>-43.2,</v>
      </c>
    </row>
    <row r="14" spans="1:10" x14ac:dyDescent="0.3">
      <c r="A14">
        <v>13</v>
      </c>
      <c r="B14" t="s">
        <v>76</v>
      </c>
      <c r="C14">
        <v>0.05</v>
      </c>
      <c r="D14" s="2">
        <v>188.40599733960002</v>
      </c>
      <c r="E14" s="3">
        <f t="shared" si="0"/>
        <v>393632722651.58289</v>
      </c>
      <c r="F14" s="2">
        <f>I16-I5</f>
        <v>35.799999999999983</v>
      </c>
      <c r="G14" t="s">
        <v>138</v>
      </c>
      <c r="H14" t="s">
        <v>16</v>
      </c>
      <c r="I14" s="2">
        <v>-209.6</v>
      </c>
      <c r="J14" t="str">
        <f t="shared" si="1"/>
        <v>35.8,</v>
      </c>
    </row>
    <row r="15" spans="1:10" x14ac:dyDescent="0.3">
      <c r="A15">
        <v>14</v>
      </c>
      <c r="B15" t="s">
        <v>77</v>
      </c>
      <c r="C15">
        <v>3.0000000000000001E-3</v>
      </c>
      <c r="D15" s="2">
        <v>230.27399674840001</v>
      </c>
      <c r="E15" s="3">
        <f t="shared" si="0"/>
        <v>17339922550282.355</v>
      </c>
      <c r="F15" s="2">
        <f>I6+I13-I5</f>
        <v>-54.300000000000011</v>
      </c>
      <c r="G15" t="s">
        <v>138</v>
      </c>
      <c r="H15" t="s">
        <v>17</v>
      </c>
      <c r="I15" s="2">
        <v>-213.3</v>
      </c>
      <c r="J15" t="str">
        <f t="shared" si="1"/>
        <v>-54.3,</v>
      </c>
    </row>
    <row r="16" spans="1:10" x14ac:dyDescent="0.3">
      <c r="A16">
        <v>15</v>
      </c>
      <c r="B16" t="s">
        <v>78</v>
      </c>
      <c r="C16">
        <v>3.8999999999999998E-3</v>
      </c>
      <c r="D16" s="2">
        <v>230.27399674840001</v>
      </c>
      <c r="E16" s="3">
        <f t="shared" si="0"/>
        <v>22541899315367.063</v>
      </c>
      <c r="F16" s="2">
        <f>I7+I12-I5</f>
        <v>-43.44</v>
      </c>
      <c r="G16" t="s">
        <v>138</v>
      </c>
      <c r="H16" t="s">
        <v>18</v>
      </c>
      <c r="I16" s="2">
        <v>-193.4</v>
      </c>
      <c r="J16" t="str">
        <f t="shared" si="1"/>
        <v>-43.44,</v>
      </c>
    </row>
    <row r="17" spans="1:10" x14ac:dyDescent="0.3">
      <c r="A17">
        <v>16</v>
      </c>
      <c r="B17" t="s">
        <v>79</v>
      </c>
      <c r="C17">
        <v>6.7999999999999996E-3</v>
      </c>
      <c r="D17" s="2">
        <v>230.27399674840001</v>
      </c>
      <c r="E17" s="3">
        <f t="shared" si="0"/>
        <v>39303824447306.672</v>
      </c>
      <c r="F17" s="2">
        <f>I8+I11-I5</f>
        <v>-42.000000000000057</v>
      </c>
      <c r="G17" t="s">
        <v>138</v>
      </c>
      <c r="H17" t="s">
        <v>19</v>
      </c>
      <c r="I17" s="2">
        <v>-171.9</v>
      </c>
      <c r="J17" t="str">
        <f t="shared" si="1"/>
        <v>-42.0000000000001,</v>
      </c>
    </row>
    <row r="18" spans="1:10" x14ac:dyDescent="0.3">
      <c r="A18">
        <v>17</v>
      </c>
      <c r="B18" t="s">
        <v>80</v>
      </c>
      <c r="C18">
        <v>5.7999999999999996E-3</v>
      </c>
      <c r="D18" s="2">
        <v>230.27399674840001</v>
      </c>
      <c r="E18" s="3">
        <f t="shared" si="0"/>
        <v>33523850263879.219</v>
      </c>
      <c r="F18" s="2">
        <f>I9+I10-I5</f>
        <v>-43.5</v>
      </c>
      <c r="G18" t="s">
        <v>138</v>
      </c>
      <c r="H18" t="s">
        <v>20</v>
      </c>
      <c r="I18" s="2">
        <v>-154.9</v>
      </c>
      <c r="J18" t="str">
        <f t="shared" si="1"/>
        <v>-43.5,</v>
      </c>
    </row>
    <row r="19" spans="1:10" x14ac:dyDescent="0.3">
      <c r="A19">
        <v>18</v>
      </c>
      <c r="B19" t="s">
        <v>81</v>
      </c>
      <c r="C19">
        <v>2.6599999999999999E-2</v>
      </c>
      <c r="D19" s="2">
        <v>188.40599733960002</v>
      </c>
      <c r="E19" s="3">
        <f t="shared" si="0"/>
        <v>209412608450.64206</v>
      </c>
      <c r="F19" s="2">
        <f>I17-I6</f>
        <v>36.699999999999989</v>
      </c>
      <c r="G19" t="s">
        <v>138</v>
      </c>
      <c r="H19" t="s">
        <v>21</v>
      </c>
      <c r="I19" s="2">
        <v>-123.2</v>
      </c>
      <c r="J19" t="str">
        <f t="shared" si="1"/>
        <v>36.7,</v>
      </c>
    </row>
    <row r="20" spans="1:10" x14ac:dyDescent="0.3">
      <c r="A20">
        <v>19</v>
      </c>
      <c r="B20" t="s">
        <v>82</v>
      </c>
      <c r="C20">
        <v>1.9E-3</v>
      </c>
      <c r="D20" s="2">
        <v>230.27399674840001</v>
      </c>
      <c r="E20" s="3">
        <f t="shared" si="0"/>
        <v>10981950948512.158</v>
      </c>
      <c r="F20" s="2">
        <f>I7+I13-I6</f>
        <v>-54.200000000000017</v>
      </c>
      <c r="G20" t="s">
        <v>138</v>
      </c>
      <c r="H20" t="s">
        <v>255</v>
      </c>
      <c r="I20" s="2">
        <v>-106.8</v>
      </c>
      <c r="J20" t="str">
        <f t="shared" si="1"/>
        <v>-54.2,</v>
      </c>
    </row>
    <row r="21" spans="1:10" x14ac:dyDescent="0.3">
      <c r="A21">
        <v>20</v>
      </c>
      <c r="B21" t="s">
        <v>83</v>
      </c>
      <c r="C21">
        <v>5.5999999999999999E-3</v>
      </c>
      <c r="D21" s="2">
        <v>230.27399674840001</v>
      </c>
      <c r="E21" s="3">
        <f t="shared" si="0"/>
        <v>32367855427193.73</v>
      </c>
      <c r="F21" s="2">
        <f>I8+I12-I6</f>
        <v>-43.440000000000026</v>
      </c>
      <c r="G21" t="s">
        <v>138</v>
      </c>
      <c r="H21" t="s">
        <v>23</v>
      </c>
      <c r="I21" s="2">
        <v>-33.799999999999997</v>
      </c>
      <c r="J21" t="str">
        <f t="shared" si="1"/>
        <v>-43.44,</v>
      </c>
    </row>
    <row r="22" spans="1:10" x14ac:dyDescent="0.3">
      <c r="A22">
        <v>21</v>
      </c>
      <c r="B22" t="s">
        <v>84</v>
      </c>
      <c r="C22">
        <v>3.3999999999999998E-3</v>
      </c>
      <c r="D22" s="2">
        <v>230.27399674840001</v>
      </c>
      <c r="E22" s="3">
        <f t="shared" si="0"/>
        <v>19651912223653.336</v>
      </c>
      <c r="F22" s="2">
        <f>I9+I11-I6</f>
        <v>-41.800000000000011</v>
      </c>
      <c r="G22" t="s">
        <v>138</v>
      </c>
      <c r="H22" t="s">
        <v>24</v>
      </c>
      <c r="I22" s="2">
        <v>-13.82</v>
      </c>
      <c r="J22" t="str">
        <f t="shared" si="1"/>
        <v>-41.8,</v>
      </c>
    </row>
    <row r="23" spans="1:10" x14ac:dyDescent="0.3">
      <c r="A23">
        <v>22</v>
      </c>
      <c r="B23" t="s">
        <v>85</v>
      </c>
      <c r="C23">
        <v>7.0000000000000001E-3</v>
      </c>
      <c r="D23" s="2">
        <v>230.27399674840001</v>
      </c>
      <c r="E23" s="3">
        <f t="shared" si="0"/>
        <v>40459819283992.164</v>
      </c>
      <c r="F23">
        <f>2*I10-I6</f>
        <v>-43.800000000000011</v>
      </c>
      <c r="G23" t="s">
        <v>138</v>
      </c>
      <c r="H23" t="s">
        <v>25</v>
      </c>
      <c r="I23" s="2">
        <v>7.83</v>
      </c>
      <c r="J23" t="str">
        <f t="shared" si="1"/>
        <v>-43.8,</v>
      </c>
    </row>
    <row r="24" spans="1:10" x14ac:dyDescent="0.3">
      <c r="A24">
        <v>23</v>
      </c>
      <c r="B24" t="s">
        <v>86</v>
      </c>
      <c r="C24">
        <v>7.6E-3</v>
      </c>
      <c r="D24" s="2">
        <v>188.40599733960002</v>
      </c>
      <c r="E24" s="3">
        <f t="shared" si="0"/>
        <v>59832173843.040596</v>
      </c>
      <c r="F24" s="2">
        <f>I18-I7</f>
        <v>33</v>
      </c>
      <c r="G24" t="s">
        <v>138</v>
      </c>
      <c r="H24" t="s">
        <v>26</v>
      </c>
      <c r="I24" s="2">
        <v>29.81</v>
      </c>
      <c r="J24" t="str">
        <f t="shared" si="1"/>
        <v>33,</v>
      </c>
    </row>
    <row r="25" spans="1:10" x14ac:dyDescent="0.3">
      <c r="A25">
        <v>24</v>
      </c>
      <c r="B25" t="s">
        <v>87</v>
      </c>
      <c r="C25">
        <v>2.7000000000000001E-3</v>
      </c>
      <c r="D25" s="2">
        <v>230.27399674840001</v>
      </c>
      <c r="E25" s="3">
        <f t="shared" si="0"/>
        <v>15605930295254.121</v>
      </c>
      <c r="F25" s="2">
        <f>I8+I13-I7</f>
        <v>-54.300000000000011</v>
      </c>
      <c r="G25" t="s">
        <v>138</v>
      </c>
      <c r="H25" t="s">
        <v>27</v>
      </c>
      <c r="I25" s="2">
        <v>50.03</v>
      </c>
      <c r="J25" t="str">
        <f t="shared" si="1"/>
        <v>-54.3,</v>
      </c>
    </row>
    <row r="26" spans="1:10" x14ac:dyDescent="0.3">
      <c r="A26">
        <v>25</v>
      </c>
      <c r="B26" t="s">
        <v>88</v>
      </c>
      <c r="C26">
        <v>1.8E-3</v>
      </c>
      <c r="D26" s="2">
        <v>230.27399674840001</v>
      </c>
      <c r="E26" s="3">
        <f t="shared" si="0"/>
        <v>10403953530169.414</v>
      </c>
      <c r="F26" s="2">
        <f>I9+I12-I7</f>
        <v>-43.34</v>
      </c>
      <c r="G26" t="s">
        <v>138</v>
      </c>
      <c r="H26" t="s">
        <v>28</v>
      </c>
      <c r="I26" s="2">
        <v>82.98</v>
      </c>
      <c r="J26" t="str">
        <f t="shared" si="1"/>
        <v>-43.34,</v>
      </c>
    </row>
    <row r="27" spans="1:10" x14ac:dyDescent="0.3">
      <c r="A27">
        <v>26</v>
      </c>
      <c r="B27" t="s">
        <v>89</v>
      </c>
      <c r="C27">
        <v>4.3E-3</v>
      </c>
      <c r="D27" s="2">
        <v>230.27399674840001</v>
      </c>
      <c r="E27" s="3">
        <f t="shared" si="0"/>
        <v>24853888988738.043</v>
      </c>
      <c r="F27" s="2">
        <f>I10+I11-I7</f>
        <v>-42.200000000000017</v>
      </c>
      <c r="G27" t="s">
        <v>138</v>
      </c>
      <c r="H27" t="s">
        <v>29</v>
      </c>
      <c r="I27" s="2">
        <v>0</v>
      </c>
      <c r="J27" t="str">
        <f t="shared" si="1"/>
        <v>-42.2,</v>
      </c>
    </row>
    <row r="28" spans="1:10" x14ac:dyDescent="0.3">
      <c r="A28">
        <v>27</v>
      </c>
      <c r="B28" t="s">
        <v>90</v>
      </c>
      <c r="C28">
        <v>0</v>
      </c>
      <c r="D28" s="2">
        <v>188.40599733960002</v>
      </c>
      <c r="E28" s="3">
        <f t="shared" si="0"/>
        <v>0</v>
      </c>
      <c r="F28" s="2">
        <f>I19-I8</f>
        <v>44.100000000000009</v>
      </c>
      <c r="G28" t="s">
        <v>138</v>
      </c>
      <c r="J28" t="str">
        <f t="shared" si="1"/>
        <v>44.1,</v>
      </c>
    </row>
    <row r="29" spans="1:10" x14ac:dyDescent="0.3">
      <c r="A29">
        <v>28</v>
      </c>
      <c r="B29" t="s">
        <v>91</v>
      </c>
      <c r="C29">
        <v>4.1999999999999997E-3</v>
      </c>
      <c r="D29" s="2">
        <v>188.40599733960002</v>
      </c>
      <c r="E29" s="3">
        <f t="shared" si="0"/>
        <v>33065148702.73296</v>
      </c>
      <c r="F29" s="2">
        <f>I20-I8</f>
        <v>60.500000000000014</v>
      </c>
      <c r="G29" t="s">
        <v>138</v>
      </c>
      <c r="J29" t="str">
        <f t="shared" si="1"/>
        <v>60.5,</v>
      </c>
    </row>
    <row r="30" spans="1:10" x14ac:dyDescent="0.3">
      <c r="A30">
        <v>29</v>
      </c>
      <c r="B30" t="s">
        <v>92</v>
      </c>
      <c r="C30">
        <v>1.8E-3</v>
      </c>
      <c r="D30" s="2">
        <v>230.27399674840001</v>
      </c>
      <c r="E30" s="3">
        <f t="shared" si="0"/>
        <v>10403953530169.414</v>
      </c>
      <c r="F30" s="2">
        <f>I9+I13-I8</f>
        <v>-54.099999999999994</v>
      </c>
      <c r="G30" t="s">
        <v>138</v>
      </c>
      <c r="J30" t="str">
        <f t="shared" si="1"/>
        <v>-54.1,</v>
      </c>
    </row>
    <row r="31" spans="1:10" x14ac:dyDescent="0.3">
      <c r="A31">
        <v>30</v>
      </c>
      <c r="B31" t="s">
        <v>93</v>
      </c>
      <c r="C31">
        <v>1.6000000000000001E-3</v>
      </c>
      <c r="D31" s="2">
        <v>230.27399674840001</v>
      </c>
      <c r="E31" s="3">
        <f t="shared" si="0"/>
        <v>9247958693483.9238</v>
      </c>
      <c r="F31" s="2">
        <f>I10+I12-I8</f>
        <v>-43.639999999999986</v>
      </c>
      <c r="G31" t="s">
        <v>138</v>
      </c>
      <c r="J31" t="str">
        <f t="shared" si="1"/>
        <v>-43.64,</v>
      </c>
    </row>
    <row r="32" spans="1:10" x14ac:dyDescent="0.3">
      <c r="A32">
        <v>31</v>
      </c>
      <c r="B32" t="s">
        <v>94</v>
      </c>
      <c r="C32">
        <v>2.5000000000000001E-3</v>
      </c>
      <c r="D32" s="2">
        <v>230.27399674840001</v>
      </c>
      <c r="E32" s="3">
        <f t="shared" si="0"/>
        <v>14449935458568.631</v>
      </c>
      <c r="F32">
        <f>2*I11-I8</f>
        <v>-40.5</v>
      </c>
      <c r="G32" t="s">
        <v>138</v>
      </c>
      <c r="J32" t="str">
        <f t="shared" si="1"/>
        <v>-40.5,</v>
      </c>
    </row>
    <row r="33" spans="1:10" x14ac:dyDescent="0.3">
      <c r="A33">
        <v>32</v>
      </c>
      <c r="B33" t="s">
        <v>95</v>
      </c>
      <c r="C33">
        <v>1.8E-3</v>
      </c>
      <c r="D33" s="2">
        <v>230.27399674840001</v>
      </c>
      <c r="E33" s="3">
        <f t="shared" si="0"/>
        <v>10403953530169.414</v>
      </c>
      <c r="F33" s="2">
        <f>I10+I13-I9</f>
        <v>-54.600000000000023</v>
      </c>
      <c r="G33" t="s">
        <v>138</v>
      </c>
      <c r="J33" t="str">
        <f t="shared" si="1"/>
        <v>-54.6,</v>
      </c>
    </row>
    <row r="34" spans="1:10" x14ac:dyDescent="0.3">
      <c r="A34">
        <v>33</v>
      </c>
      <c r="B34" t="s">
        <v>96</v>
      </c>
      <c r="C34">
        <v>2.2000000000000001E-3</v>
      </c>
      <c r="D34" s="2">
        <v>230.27399674840001</v>
      </c>
      <c r="E34" s="3">
        <f t="shared" si="0"/>
        <v>12715943203540.395</v>
      </c>
      <c r="F34" s="2">
        <f>I11+I12-I9</f>
        <v>-42.139999999999986</v>
      </c>
      <c r="G34" t="s">
        <v>138</v>
      </c>
      <c r="J34" t="str">
        <f t="shared" si="1"/>
        <v>-42.14,</v>
      </c>
    </row>
    <row r="35" spans="1:10" x14ac:dyDescent="0.3">
      <c r="A35">
        <v>34</v>
      </c>
      <c r="B35" t="s">
        <v>97</v>
      </c>
      <c r="C35">
        <v>5.0000000000000001E-3</v>
      </c>
      <c r="D35" s="2">
        <v>188.40599733960002</v>
      </c>
      <c r="E35" s="3">
        <f t="shared" si="0"/>
        <v>39363272265.158287</v>
      </c>
      <c r="F35" s="2">
        <f>I3-I14</f>
        <v>-60.900000000000006</v>
      </c>
      <c r="G35" t="s">
        <v>138</v>
      </c>
      <c r="J35" t="str">
        <f t="shared" si="1"/>
        <v>-60.9,</v>
      </c>
    </row>
    <row r="36" spans="1:10" x14ac:dyDescent="0.3">
      <c r="A36">
        <v>35</v>
      </c>
      <c r="B36" t="s">
        <v>98</v>
      </c>
      <c r="C36">
        <v>0.67379999999999995</v>
      </c>
      <c r="D36" s="2">
        <v>125.60399822640001</v>
      </c>
      <c r="E36" s="3">
        <f t="shared" si="0"/>
        <v>266652176.67461428</v>
      </c>
      <c r="F36" s="2">
        <f>I21-I14</f>
        <v>175.8</v>
      </c>
      <c r="G36" t="s">
        <v>138</v>
      </c>
      <c r="J36" t="str">
        <f t="shared" si="1"/>
        <v>175.8,</v>
      </c>
    </row>
    <row r="37" spans="1:10" x14ac:dyDescent="0.3">
      <c r="A37">
        <v>36</v>
      </c>
      <c r="B37" t="s">
        <v>99</v>
      </c>
      <c r="C37">
        <v>1.34E-2</v>
      </c>
      <c r="D37" s="2">
        <v>230.27399674840001</v>
      </c>
      <c r="E37" s="3">
        <f t="shared" si="0"/>
        <v>77451654057927.859</v>
      </c>
      <c r="F37" s="2">
        <f>I15+I13-I14</f>
        <v>-78.600000000000051</v>
      </c>
      <c r="G37" t="s">
        <v>138</v>
      </c>
      <c r="J37" t="str">
        <f t="shared" si="1"/>
        <v>-78.6000000000001,</v>
      </c>
    </row>
    <row r="38" spans="1:10" x14ac:dyDescent="0.3">
      <c r="A38">
        <v>37</v>
      </c>
      <c r="B38" t="s">
        <v>100</v>
      </c>
      <c r="C38">
        <v>1.34E-2</v>
      </c>
      <c r="D38" s="2">
        <v>230.27399674840001</v>
      </c>
      <c r="E38" s="3">
        <f t="shared" si="0"/>
        <v>77451654057927.859</v>
      </c>
      <c r="F38" s="2">
        <f>I16+I12-I14</f>
        <v>-68.539999999999992</v>
      </c>
      <c r="G38" t="s">
        <v>138</v>
      </c>
      <c r="J38" t="str">
        <f t="shared" si="1"/>
        <v>-68.54,</v>
      </c>
    </row>
    <row r="39" spans="1:10" x14ac:dyDescent="0.3">
      <c r="A39">
        <v>38</v>
      </c>
      <c r="B39" t="s">
        <v>101</v>
      </c>
      <c r="C39">
        <v>8.0000000000000002E-3</v>
      </c>
      <c r="D39" s="2">
        <v>230.27399674840001</v>
      </c>
      <c r="E39" s="3">
        <f t="shared" si="0"/>
        <v>46239793467419.617</v>
      </c>
      <c r="F39" s="2">
        <f>I17+I11-I14</f>
        <v>-66.200000000000017</v>
      </c>
      <c r="G39" t="s">
        <v>138</v>
      </c>
      <c r="J39" t="str">
        <f t="shared" si="1"/>
        <v>-66.2,</v>
      </c>
    </row>
    <row r="40" spans="1:10" x14ac:dyDescent="0.3">
      <c r="A40">
        <v>39</v>
      </c>
      <c r="B40" t="s">
        <v>102</v>
      </c>
      <c r="C40">
        <v>5.4000000000000003E-3</v>
      </c>
      <c r="D40" s="2">
        <v>188.40599733960002</v>
      </c>
      <c r="E40" s="3">
        <f t="shared" si="0"/>
        <v>42512334046.370949</v>
      </c>
      <c r="F40" s="2">
        <f>I4-I15</f>
        <v>-36.5</v>
      </c>
      <c r="G40" t="s">
        <v>138</v>
      </c>
      <c r="J40" t="str">
        <f t="shared" si="1"/>
        <v>-36.5,</v>
      </c>
    </row>
    <row r="41" spans="1:10" x14ac:dyDescent="0.3">
      <c r="A41">
        <v>40</v>
      </c>
      <c r="B41" t="s">
        <v>103</v>
      </c>
      <c r="C41">
        <v>0.31979999999999997</v>
      </c>
      <c r="D41" s="2">
        <v>125.60399822640001</v>
      </c>
      <c r="E41" s="3">
        <f t="shared" si="0"/>
        <v>126558869.24983919</v>
      </c>
      <c r="F41" s="2">
        <f>I22-I15</f>
        <v>199.48000000000002</v>
      </c>
      <c r="G41" t="s">
        <v>138</v>
      </c>
      <c r="J41" t="str">
        <f t="shared" si="1"/>
        <v>199.48,</v>
      </c>
    </row>
    <row r="42" spans="1:10" x14ac:dyDescent="0.3">
      <c r="A42">
        <v>41</v>
      </c>
      <c r="B42" t="s">
        <v>104</v>
      </c>
      <c r="C42">
        <v>1.34E-2</v>
      </c>
      <c r="D42" s="2">
        <v>230.27399674840001</v>
      </c>
      <c r="E42" s="3">
        <f t="shared" si="0"/>
        <v>77451654057927.859</v>
      </c>
      <c r="F42" s="2">
        <f>I16+I13-I15</f>
        <v>-55</v>
      </c>
      <c r="G42" t="s">
        <v>138</v>
      </c>
      <c r="J42" t="str">
        <f t="shared" si="1"/>
        <v>-55,</v>
      </c>
    </row>
    <row r="43" spans="1:10" x14ac:dyDescent="0.3">
      <c r="A43">
        <v>42</v>
      </c>
      <c r="B43" t="s">
        <v>105</v>
      </c>
      <c r="C43">
        <v>1.34E-2</v>
      </c>
      <c r="D43" s="2">
        <v>230.27399674840001</v>
      </c>
      <c r="E43" s="3">
        <f t="shared" si="0"/>
        <v>77451654057927.859</v>
      </c>
      <c r="F43" s="2">
        <f>I17+I12-I15</f>
        <v>-43.339999999999975</v>
      </c>
      <c r="G43" t="s">
        <v>138</v>
      </c>
      <c r="J43" t="str">
        <f t="shared" si="1"/>
        <v>-43.34,</v>
      </c>
    </row>
    <row r="44" spans="1:10" x14ac:dyDescent="0.3">
      <c r="A44">
        <v>43</v>
      </c>
      <c r="B44" t="s">
        <v>106</v>
      </c>
      <c r="C44">
        <v>8.0000000000000002E-3</v>
      </c>
      <c r="D44" s="2">
        <v>230.27399674840001</v>
      </c>
      <c r="E44" s="3">
        <f t="shared" si="0"/>
        <v>46239793467419.617</v>
      </c>
      <c r="F44" s="2">
        <f>I18+I11-I15</f>
        <v>-45.5</v>
      </c>
      <c r="G44" t="s">
        <v>138</v>
      </c>
      <c r="J44" t="str">
        <f t="shared" si="1"/>
        <v>-45.5,</v>
      </c>
    </row>
    <row r="45" spans="1:10" x14ac:dyDescent="0.3">
      <c r="A45">
        <v>44</v>
      </c>
      <c r="B45" t="s">
        <v>107</v>
      </c>
      <c r="C45">
        <v>5.4000000000000003E-3</v>
      </c>
      <c r="D45" s="2">
        <v>188.40599733960002</v>
      </c>
      <c r="E45" s="3">
        <f t="shared" si="0"/>
        <v>42512334046.370949</v>
      </c>
      <c r="F45" s="2">
        <f>I5-I16</f>
        <v>-35.799999999999983</v>
      </c>
      <c r="G45" t="s">
        <v>138</v>
      </c>
      <c r="J45" t="str">
        <f t="shared" si="1"/>
        <v>-35.8,</v>
      </c>
    </row>
    <row r="46" spans="1:10" x14ac:dyDescent="0.3">
      <c r="A46">
        <v>45</v>
      </c>
      <c r="B46" t="s">
        <v>108</v>
      </c>
      <c r="C46">
        <v>0.2205</v>
      </c>
      <c r="D46" s="2">
        <v>125.60399822640001</v>
      </c>
      <c r="E46" s="3">
        <f t="shared" si="0"/>
        <v>87261509.285770938</v>
      </c>
      <c r="F46" s="2">
        <f>I23-I16</f>
        <v>201.23000000000002</v>
      </c>
      <c r="G46" t="s">
        <v>138</v>
      </c>
      <c r="J46" t="str">
        <f t="shared" si="1"/>
        <v>201.23,</v>
      </c>
    </row>
    <row r="47" spans="1:10" x14ac:dyDescent="0.3">
      <c r="A47">
        <v>46</v>
      </c>
      <c r="B47" t="s">
        <v>109</v>
      </c>
      <c r="C47">
        <v>1.2699999999999999E-2</v>
      </c>
      <c r="D47" s="2">
        <v>230.27399674840001</v>
      </c>
      <c r="E47" s="3">
        <f t="shared" si="0"/>
        <v>73405672129528.641</v>
      </c>
      <c r="F47" s="2">
        <f>I17+I13-I16</f>
        <v>-53.400000000000006</v>
      </c>
      <c r="G47" t="s">
        <v>138</v>
      </c>
      <c r="J47" t="str">
        <f t="shared" si="1"/>
        <v>-53.4,</v>
      </c>
    </row>
    <row r="48" spans="1:10" x14ac:dyDescent="0.3">
      <c r="A48">
        <v>47</v>
      </c>
      <c r="B48" t="s">
        <v>110</v>
      </c>
      <c r="C48">
        <v>1.2699999999999999E-2</v>
      </c>
      <c r="D48" s="2">
        <v>230.27399674840001</v>
      </c>
      <c r="E48" s="3">
        <f t="shared" si="0"/>
        <v>73405672129528.641</v>
      </c>
      <c r="F48" s="2">
        <f>I18+I12-I16</f>
        <v>-46.239999999999981</v>
      </c>
      <c r="G48" t="s">
        <v>138</v>
      </c>
      <c r="J48" t="str">
        <f t="shared" si="1"/>
        <v>-46.24,</v>
      </c>
    </row>
    <row r="49" spans="1:10" x14ac:dyDescent="0.3">
      <c r="A49">
        <v>48</v>
      </c>
      <c r="B49" t="s">
        <v>111</v>
      </c>
      <c r="C49">
        <v>2.5000000000000001E-3</v>
      </c>
      <c r="D49" s="2">
        <v>188.40599733960002</v>
      </c>
      <c r="E49" s="3">
        <f t="shared" si="0"/>
        <v>19681636132.579144</v>
      </c>
      <c r="F49" s="2">
        <f>I6-I17</f>
        <v>-36.699999999999989</v>
      </c>
      <c r="G49" t="s">
        <v>138</v>
      </c>
      <c r="J49" t="str">
        <f t="shared" si="1"/>
        <v>-36.7,</v>
      </c>
    </row>
    <row r="50" spans="1:10" x14ac:dyDescent="0.3">
      <c r="A50">
        <v>49</v>
      </c>
      <c r="B50" t="s">
        <v>112</v>
      </c>
      <c r="C50">
        <v>0.215</v>
      </c>
      <c r="D50" s="2">
        <v>125.60399822640001</v>
      </c>
      <c r="E50" s="3">
        <f t="shared" si="0"/>
        <v>85084918.351205215</v>
      </c>
      <c r="F50" s="2">
        <f>I24-I17</f>
        <v>201.71</v>
      </c>
      <c r="G50" t="s">
        <v>138</v>
      </c>
      <c r="J50" t="str">
        <f t="shared" si="1"/>
        <v>201.71,</v>
      </c>
    </row>
    <row r="51" spans="1:10" x14ac:dyDescent="0.3">
      <c r="A51">
        <v>50</v>
      </c>
      <c r="B51" t="s">
        <v>113</v>
      </c>
      <c r="C51">
        <v>6.9999999999999999E-4</v>
      </c>
      <c r="D51" s="2">
        <v>230.27399674840001</v>
      </c>
      <c r="E51" s="3">
        <f t="shared" si="0"/>
        <v>4045981928399.2163</v>
      </c>
      <c r="F51" s="2">
        <f>I18+I13-I17</f>
        <v>-57.900000000000006</v>
      </c>
      <c r="G51" t="s">
        <v>138</v>
      </c>
      <c r="J51" t="str">
        <f t="shared" si="1"/>
        <v>-57.9,</v>
      </c>
    </row>
    <row r="52" spans="1:10" x14ac:dyDescent="0.3">
      <c r="A52">
        <v>51</v>
      </c>
      <c r="B52" t="s">
        <v>114</v>
      </c>
      <c r="C52">
        <v>1.9E-3</v>
      </c>
      <c r="D52" s="2">
        <v>188.40599733960002</v>
      </c>
      <c r="E52" s="3">
        <f t="shared" si="0"/>
        <v>14958043460.760149</v>
      </c>
      <c r="F52" s="2">
        <f>I7-I18</f>
        <v>-33</v>
      </c>
      <c r="G52" t="s">
        <v>138</v>
      </c>
      <c r="J52" t="str">
        <f t="shared" si="1"/>
        <v>-33,</v>
      </c>
    </row>
    <row r="53" spans="1:10" x14ac:dyDescent="0.3">
      <c r="A53">
        <v>52</v>
      </c>
      <c r="B53" t="s">
        <v>115</v>
      </c>
      <c r="C53">
        <v>7.8799999999999995E-2</v>
      </c>
      <c r="D53" s="2">
        <v>125.60399822640001</v>
      </c>
      <c r="E53" s="3">
        <f t="shared" si="0"/>
        <v>31184611.93523242</v>
      </c>
      <c r="F53" s="2">
        <f>I25-I18</f>
        <v>204.93</v>
      </c>
      <c r="G53" t="s">
        <v>138</v>
      </c>
      <c r="J53" t="str">
        <f t="shared" si="1"/>
        <v>204.93,</v>
      </c>
    </row>
    <row r="54" spans="1:10" x14ac:dyDescent="0.3">
      <c r="A54">
        <v>53</v>
      </c>
      <c r="B54" t="s">
        <v>116</v>
      </c>
      <c r="C54">
        <v>2.0400000000000001E-2</v>
      </c>
      <c r="D54" s="2">
        <v>188.40599733960002</v>
      </c>
      <c r="E54" s="3">
        <f t="shared" si="0"/>
        <v>160602150841.84583</v>
      </c>
      <c r="F54" s="2">
        <f>I8-I19</f>
        <v>-44.100000000000009</v>
      </c>
      <c r="G54" t="s">
        <v>138</v>
      </c>
      <c r="J54" t="str">
        <f t="shared" si="1"/>
        <v>-44.1,</v>
      </c>
    </row>
    <row r="55" spans="1:10" x14ac:dyDescent="0.3">
      <c r="A55">
        <v>54</v>
      </c>
      <c r="B55" t="s">
        <v>117</v>
      </c>
      <c r="C55">
        <v>0.1368</v>
      </c>
      <c r="D55" s="2">
        <v>125.60399822640001</v>
      </c>
      <c r="E55" s="3">
        <f t="shared" si="0"/>
        <v>54137752.699743599</v>
      </c>
      <c r="F55" s="2">
        <f>I26-I19</f>
        <v>206.18</v>
      </c>
      <c r="G55" t="s">
        <v>138</v>
      </c>
      <c r="J55" t="str">
        <f t="shared" si="1"/>
        <v>206.18,</v>
      </c>
    </row>
    <row r="56" spans="1:10" x14ac:dyDescent="0.3">
      <c r="A56">
        <v>55</v>
      </c>
      <c r="B56" t="s">
        <v>118</v>
      </c>
      <c r="C56">
        <v>4.0000000000000001E-3</v>
      </c>
      <c r="D56" s="2">
        <v>188.40599733960002</v>
      </c>
      <c r="E56" s="3">
        <f t="shared" si="0"/>
        <v>31490617812.126629</v>
      </c>
      <c r="F56" s="2">
        <f>I20-I19</f>
        <v>16.400000000000006</v>
      </c>
      <c r="G56" t="s">
        <v>138</v>
      </c>
      <c r="J56" t="str">
        <f t="shared" si="1"/>
        <v>16.4,</v>
      </c>
    </row>
    <row r="57" spans="1:10" x14ac:dyDescent="0.3">
      <c r="A57">
        <v>56</v>
      </c>
      <c r="B57" t="s">
        <v>119</v>
      </c>
      <c r="C57">
        <v>8.0000000000000004E-4</v>
      </c>
      <c r="D57" s="2">
        <v>188.40599733960002</v>
      </c>
      <c r="E57" s="3">
        <f t="shared" si="0"/>
        <v>6298123562.4253263</v>
      </c>
      <c r="F57" s="2">
        <f>I8-I20</f>
        <v>-60.500000000000014</v>
      </c>
      <c r="G57" t="s">
        <v>138</v>
      </c>
      <c r="J57" t="str">
        <f t="shared" si="1"/>
        <v>-60.5,</v>
      </c>
    </row>
    <row r="58" spans="1:10" x14ac:dyDescent="0.3">
      <c r="A58">
        <v>57</v>
      </c>
      <c r="B58" t="s">
        <v>120</v>
      </c>
      <c r="C58">
        <v>2.3800000000000002E-2</v>
      </c>
      <c r="D58" s="2">
        <v>188.40599733960002</v>
      </c>
      <c r="E58" s="3">
        <f t="shared" si="0"/>
        <v>187369175982.15344</v>
      </c>
      <c r="F58" s="2">
        <f>I19-I20</f>
        <v>-16.400000000000006</v>
      </c>
      <c r="G58" t="s">
        <v>138</v>
      </c>
      <c r="J58" t="str">
        <f t="shared" si="1"/>
        <v>-16.4,</v>
      </c>
    </row>
    <row r="59" spans="1:10" x14ac:dyDescent="0.3">
      <c r="A59">
        <v>58</v>
      </c>
      <c r="B59" t="s">
        <v>121</v>
      </c>
      <c r="C59">
        <v>1.6000000000000001E-3</v>
      </c>
      <c r="D59" s="2">
        <v>188.40599733960002</v>
      </c>
      <c r="E59" s="3">
        <f t="shared" si="0"/>
        <v>12596247124.850653</v>
      </c>
      <c r="F59" s="2">
        <f>I3-I21</f>
        <v>-236.7</v>
      </c>
      <c r="G59" t="s">
        <v>138</v>
      </c>
      <c r="J59" t="str">
        <f t="shared" si="1"/>
        <v>-236.7,</v>
      </c>
    </row>
    <row r="60" spans="1:10" x14ac:dyDescent="0.3">
      <c r="A60">
        <v>59</v>
      </c>
      <c r="B60" t="s">
        <v>122</v>
      </c>
      <c r="C60">
        <v>5.9999999999999995E-4</v>
      </c>
      <c r="D60" s="2">
        <v>167.47199763520001</v>
      </c>
      <c r="E60" s="3">
        <f t="shared" si="0"/>
        <v>174329179.35545066</v>
      </c>
      <c r="F60" s="2">
        <f>I22+I13-I21</f>
        <v>-54.92</v>
      </c>
      <c r="G60" t="s">
        <v>138</v>
      </c>
      <c r="J60" t="str">
        <f t="shared" si="1"/>
        <v>-54.92,</v>
      </c>
    </row>
    <row r="61" spans="1:10" x14ac:dyDescent="0.3">
      <c r="A61">
        <v>60</v>
      </c>
      <c r="B61" t="s">
        <v>123</v>
      </c>
      <c r="C61">
        <v>5.9999999999999995E-4</v>
      </c>
      <c r="D61" s="2">
        <v>167.47199763520001</v>
      </c>
      <c r="E61" s="3">
        <f t="shared" si="0"/>
        <v>174329179.35545066</v>
      </c>
      <c r="F61" s="2">
        <f>I23+I12-I21</f>
        <v>-43.11</v>
      </c>
      <c r="G61" t="s">
        <v>138</v>
      </c>
      <c r="J61" t="str">
        <f t="shared" si="1"/>
        <v>-43.11,</v>
      </c>
    </row>
    <row r="62" spans="1:10" x14ac:dyDescent="0.3">
      <c r="A62">
        <v>61</v>
      </c>
      <c r="B62" t="s">
        <v>124</v>
      </c>
      <c r="C62">
        <v>1.6000000000000001E-3</v>
      </c>
      <c r="D62" s="2">
        <v>188.40599733960002</v>
      </c>
      <c r="E62" s="3">
        <f t="shared" si="0"/>
        <v>12596247124.850653</v>
      </c>
      <c r="F62" s="2">
        <f>I4-I22</f>
        <v>-235.98000000000002</v>
      </c>
      <c r="G62" t="s">
        <v>138</v>
      </c>
      <c r="J62" t="str">
        <f t="shared" si="1"/>
        <v>-235.98,</v>
      </c>
    </row>
    <row r="63" spans="1:10" x14ac:dyDescent="0.3">
      <c r="A63">
        <v>62</v>
      </c>
      <c r="B63" t="s">
        <v>125</v>
      </c>
      <c r="C63">
        <v>5.9999999999999995E-4</v>
      </c>
      <c r="D63" s="2">
        <v>167.47199763520001</v>
      </c>
      <c r="E63" s="3">
        <f t="shared" si="0"/>
        <v>174329179.35545066</v>
      </c>
      <c r="F63" s="2">
        <f>I23+I13-I22</f>
        <v>-53.250000000000007</v>
      </c>
      <c r="G63" t="s">
        <v>138</v>
      </c>
      <c r="J63" t="str">
        <f t="shared" si="1"/>
        <v>-53.25,</v>
      </c>
    </row>
    <row r="64" spans="1:10" x14ac:dyDescent="0.3">
      <c r="A64">
        <v>63</v>
      </c>
      <c r="B64" t="s">
        <v>126</v>
      </c>
      <c r="C64">
        <v>5.9999999999999995E-4</v>
      </c>
      <c r="D64" s="2">
        <v>167.47199763520001</v>
      </c>
      <c r="E64" s="3">
        <f t="shared" si="0"/>
        <v>174329179.35545066</v>
      </c>
      <c r="F64" s="2">
        <f>I24+I12-I22</f>
        <v>-41.109999999999992</v>
      </c>
      <c r="G64" t="s">
        <v>138</v>
      </c>
      <c r="J64" t="str">
        <f t="shared" si="1"/>
        <v>-41.11,</v>
      </c>
    </row>
    <row r="65" spans="1:73" x14ac:dyDescent="0.3">
      <c r="A65">
        <v>64</v>
      </c>
      <c r="B65" t="s">
        <v>127</v>
      </c>
      <c r="C65">
        <v>0</v>
      </c>
      <c r="D65" s="2">
        <v>167.47199763520001</v>
      </c>
      <c r="E65" s="3">
        <f t="shared" si="0"/>
        <v>0</v>
      </c>
      <c r="F65" s="2">
        <f>I25+I11-I22</f>
        <v>-40.050000000000004</v>
      </c>
      <c r="G65" t="s">
        <v>138</v>
      </c>
      <c r="J65" t="str">
        <f t="shared" si="1"/>
        <v>-40.05,</v>
      </c>
    </row>
    <row r="66" spans="1:73" x14ac:dyDescent="0.3">
      <c r="A66">
        <v>65</v>
      </c>
      <c r="B66" t="s">
        <v>128</v>
      </c>
      <c r="C66">
        <v>1.6000000000000001E-3</v>
      </c>
      <c r="D66" s="2">
        <v>188.40599733960002</v>
      </c>
      <c r="E66" s="3">
        <f t="shared" si="0"/>
        <v>12596247124.850653</v>
      </c>
      <c r="F66" s="2">
        <f>I5-I23</f>
        <v>-237.03</v>
      </c>
      <c r="G66" t="s">
        <v>138</v>
      </c>
      <c r="J66" t="str">
        <f t="shared" si="1"/>
        <v>-237.03,</v>
      </c>
    </row>
    <row r="67" spans="1:73" x14ac:dyDescent="0.3">
      <c r="A67">
        <v>66</v>
      </c>
      <c r="B67" t="s">
        <v>129</v>
      </c>
      <c r="C67">
        <v>5.0000000000000001E-4</v>
      </c>
      <c r="D67" s="2">
        <v>167.47199763520001</v>
      </c>
      <c r="E67" s="3">
        <f t="shared" ref="E67:E72" si="2">C67/EXP(-D67*1000/(8.314*763.15))</f>
        <v>145274316.12954223</v>
      </c>
      <c r="F67" s="2">
        <f>I24+I13-I23</f>
        <v>-52.92</v>
      </c>
      <c r="G67" t="s">
        <v>138</v>
      </c>
      <c r="J67" t="str">
        <f t="shared" ref="J67:J72" si="3">_xlfn.CONCAT(F67:G67)</f>
        <v>-52.92,</v>
      </c>
    </row>
    <row r="68" spans="1:73" x14ac:dyDescent="0.3">
      <c r="A68">
        <v>67</v>
      </c>
      <c r="B68" t="s">
        <v>130</v>
      </c>
      <c r="C68">
        <v>5.0000000000000001E-4</v>
      </c>
      <c r="D68" s="2">
        <v>167.47199763520001</v>
      </c>
      <c r="E68" s="3">
        <f t="shared" si="2"/>
        <v>145274316.12954223</v>
      </c>
      <c r="F68" s="2">
        <f>I25+I12-I23</f>
        <v>-42.539999999999992</v>
      </c>
      <c r="G68" t="s">
        <v>138</v>
      </c>
      <c r="J68" t="str">
        <f t="shared" si="3"/>
        <v>-42.54,</v>
      </c>
    </row>
    <row r="69" spans="1:73" x14ac:dyDescent="0.3">
      <c r="A69">
        <v>68</v>
      </c>
      <c r="B69" t="s">
        <v>131</v>
      </c>
      <c r="C69">
        <v>1.1000000000000001E-3</v>
      </c>
      <c r="D69" s="2">
        <v>188.40599733960002</v>
      </c>
      <c r="E69" s="3">
        <f t="shared" si="2"/>
        <v>8659919898.3348236</v>
      </c>
      <c r="F69" s="2">
        <f>I6-I24</f>
        <v>-238.41</v>
      </c>
      <c r="G69" t="s">
        <v>138</v>
      </c>
      <c r="J69" t="str">
        <f t="shared" si="3"/>
        <v>-238.41,</v>
      </c>
    </row>
    <row r="70" spans="1:73" x14ac:dyDescent="0.3">
      <c r="A70">
        <v>69</v>
      </c>
      <c r="B70" t="s">
        <v>132</v>
      </c>
      <c r="C70">
        <v>1E-4</v>
      </c>
      <c r="D70" s="2">
        <v>167.47199763520001</v>
      </c>
      <c r="E70" s="3">
        <f t="shared" si="2"/>
        <v>29054863.225908447</v>
      </c>
      <c r="F70" s="2">
        <f>I25+I13-I24</f>
        <v>-54.680000000000007</v>
      </c>
      <c r="G70" t="s">
        <v>138</v>
      </c>
      <c r="J70" t="str">
        <f t="shared" si="3"/>
        <v>-54.68,</v>
      </c>
    </row>
    <row r="71" spans="1:73" x14ac:dyDescent="0.3">
      <c r="A71">
        <v>70</v>
      </c>
      <c r="B71" t="s">
        <v>133</v>
      </c>
      <c r="C71">
        <v>1.6000000000000001E-3</v>
      </c>
      <c r="D71" s="2">
        <v>188.40599733960002</v>
      </c>
      <c r="E71" s="3">
        <f t="shared" si="2"/>
        <v>12596247124.850653</v>
      </c>
      <c r="F71" s="2">
        <f>I7-I25</f>
        <v>-237.93</v>
      </c>
      <c r="G71" t="s">
        <v>138</v>
      </c>
      <c r="J71" t="str">
        <f t="shared" si="3"/>
        <v>-237.93,</v>
      </c>
    </row>
    <row r="72" spans="1:73" x14ac:dyDescent="0.3">
      <c r="A72">
        <v>71</v>
      </c>
      <c r="B72" t="s">
        <v>134</v>
      </c>
      <c r="C72">
        <v>1.5E-3</v>
      </c>
      <c r="D72" s="2">
        <v>125.60399822640001</v>
      </c>
      <c r="E72" s="3">
        <f t="shared" si="2"/>
        <v>593615.70942701318</v>
      </c>
      <c r="F72" s="2">
        <f>I19-I26</f>
        <v>-206.18</v>
      </c>
      <c r="J72" t="str">
        <f t="shared" si="3"/>
        <v>-206.18</v>
      </c>
    </row>
    <row r="76" spans="1:73" x14ac:dyDescent="0.3">
      <c r="B76" t="s">
        <v>256</v>
      </c>
      <c r="C76" t="s">
        <v>139</v>
      </c>
      <c r="D76" t="s">
        <v>140</v>
      </c>
      <c r="E76" t="s">
        <v>140</v>
      </c>
      <c r="I76" t="s">
        <v>139</v>
      </c>
      <c r="K76" t="s">
        <v>140</v>
      </c>
      <c r="L76" t="s">
        <v>140</v>
      </c>
      <c r="M76" t="s">
        <v>140</v>
      </c>
      <c r="N76" t="s">
        <v>140</v>
      </c>
      <c r="O76" t="s">
        <v>139</v>
      </c>
      <c r="P76" t="s">
        <v>140</v>
      </c>
      <c r="Q76" t="s">
        <v>140</v>
      </c>
      <c r="R76" t="s">
        <v>140</v>
      </c>
      <c r="S76" t="s">
        <v>140</v>
      </c>
      <c r="T76" t="s">
        <v>139</v>
      </c>
      <c r="U76" t="s">
        <v>140</v>
      </c>
      <c r="V76" t="s">
        <v>140</v>
      </c>
      <c r="W76" t="s">
        <v>140</v>
      </c>
      <c r="X76" t="s">
        <v>140</v>
      </c>
      <c r="Y76" t="s">
        <v>139</v>
      </c>
      <c r="Z76" t="s">
        <v>140</v>
      </c>
      <c r="AA76" t="s">
        <v>140</v>
      </c>
      <c r="AB76" t="s">
        <v>140</v>
      </c>
      <c r="AC76" t="s">
        <v>139</v>
      </c>
      <c r="AD76" t="s">
        <v>139</v>
      </c>
      <c r="AE76" t="s">
        <v>140</v>
      </c>
      <c r="AF76" t="s">
        <v>140</v>
      </c>
      <c r="AG76" t="s">
        <v>140</v>
      </c>
      <c r="AH76" t="s">
        <v>140</v>
      </c>
      <c r="AI76" t="s">
        <v>140</v>
      </c>
      <c r="AJ76" t="s">
        <v>139</v>
      </c>
      <c r="AK76" t="s">
        <v>141</v>
      </c>
      <c r="AL76" t="s">
        <v>140</v>
      </c>
      <c r="AM76" t="s">
        <v>140</v>
      </c>
      <c r="AN76" t="s">
        <v>140</v>
      </c>
      <c r="AO76" t="s">
        <v>139</v>
      </c>
      <c r="AP76" t="s">
        <v>141</v>
      </c>
      <c r="AQ76" t="s">
        <v>140</v>
      </c>
      <c r="AR76" t="s">
        <v>140</v>
      </c>
      <c r="AS76" t="s">
        <v>140</v>
      </c>
      <c r="AT76" t="s">
        <v>139</v>
      </c>
      <c r="AU76" t="s">
        <v>141</v>
      </c>
      <c r="AV76" t="s">
        <v>140</v>
      </c>
      <c r="AW76" t="s">
        <v>140</v>
      </c>
      <c r="AX76" t="s">
        <v>139</v>
      </c>
      <c r="AY76" t="s">
        <v>141</v>
      </c>
      <c r="AZ76" t="s">
        <v>140</v>
      </c>
      <c r="BA76" t="s">
        <v>139</v>
      </c>
      <c r="BB76" t="s">
        <v>141</v>
      </c>
      <c r="BC76" t="s">
        <v>139</v>
      </c>
      <c r="BD76" t="s">
        <v>141</v>
      </c>
      <c r="BE76" t="s">
        <v>139</v>
      </c>
      <c r="BF76" t="s">
        <v>139</v>
      </c>
      <c r="BG76" t="s">
        <v>139</v>
      </c>
      <c r="BH76" t="s">
        <v>139</v>
      </c>
      <c r="BI76" t="s">
        <v>142</v>
      </c>
      <c r="BJ76" t="s">
        <v>142</v>
      </c>
      <c r="BK76" t="s">
        <v>139</v>
      </c>
      <c r="BL76" t="s">
        <v>142</v>
      </c>
      <c r="BM76" t="s">
        <v>142</v>
      </c>
      <c r="BN76" t="s">
        <v>142</v>
      </c>
      <c r="BO76" t="s">
        <v>139</v>
      </c>
      <c r="BP76" t="s">
        <v>142</v>
      </c>
      <c r="BQ76" t="s">
        <v>142</v>
      </c>
      <c r="BR76" t="s">
        <v>139</v>
      </c>
      <c r="BS76" t="s">
        <v>142</v>
      </c>
      <c r="BT76" t="s">
        <v>139</v>
      </c>
      <c r="BU76" t="s">
        <v>143</v>
      </c>
    </row>
    <row r="77" spans="1:73" x14ac:dyDescent="0.3">
      <c r="B77" t="s">
        <v>257</v>
      </c>
      <c r="C77" t="s">
        <v>144</v>
      </c>
      <c r="D77" t="s">
        <v>145</v>
      </c>
      <c r="E77" t="s">
        <v>146</v>
      </c>
      <c r="I77" t="s">
        <v>147</v>
      </c>
      <c r="K77" t="s">
        <v>148</v>
      </c>
      <c r="L77" t="s">
        <v>149</v>
      </c>
      <c r="M77" t="s">
        <v>150</v>
      </c>
      <c r="N77" t="s">
        <v>150</v>
      </c>
      <c r="O77" t="s">
        <v>151</v>
      </c>
      <c r="P77" t="s">
        <v>152</v>
      </c>
      <c r="Q77" t="s">
        <v>153</v>
      </c>
      <c r="R77" t="s">
        <v>154</v>
      </c>
      <c r="S77" t="s">
        <v>155</v>
      </c>
      <c r="T77" t="s">
        <v>156</v>
      </c>
      <c r="U77" t="s">
        <v>157</v>
      </c>
      <c r="V77" t="s">
        <v>158</v>
      </c>
      <c r="W77" t="s">
        <v>159</v>
      </c>
      <c r="X77" t="s">
        <v>160</v>
      </c>
      <c r="Y77" t="s">
        <v>161</v>
      </c>
      <c r="Z77" t="s">
        <v>162</v>
      </c>
      <c r="AA77" t="s">
        <v>163</v>
      </c>
      <c r="AB77" t="s">
        <v>164</v>
      </c>
      <c r="AC77" t="s">
        <v>165</v>
      </c>
      <c r="AD77" t="s">
        <v>166</v>
      </c>
      <c r="AE77" t="s">
        <v>163</v>
      </c>
      <c r="AF77" t="s">
        <v>167</v>
      </c>
      <c r="AG77" t="s">
        <v>168</v>
      </c>
      <c r="AH77" t="s">
        <v>163</v>
      </c>
      <c r="AI77" t="s">
        <v>169</v>
      </c>
      <c r="AJ77" t="s">
        <v>170</v>
      </c>
      <c r="AK77" t="s">
        <v>171</v>
      </c>
      <c r="AL77" t="s">
        <v>172</v>
      </c>
      <c r="AM77" t="s">
        <v>172</v>
      </c>
      <c r="AN77" t="s">
        <v>173</v>
      </c>
      <c r="AO77" t="s">
        <v>174</v>
      </c>
      <c r="AP77" t="s">
        <v>175</v>
      </c>
      <c r="AQ77" t="s">
        <v>172</v>
      </c>
      <c r="AR77" t="s">
        <v>172</v>
      </c>
      <c r="AS77" t="s">
        <v>173</v>
      </c>
      <c r="AT77" t="s">
        <v>174</v>
      </c>
      <c r="AU77" t="s">
        <v>176</v>
      </c>
      <c r="AV77" t="s">
        <v>177</v>
      </c>
      <c r="AW77" t="s">
        <v>177</v>
      </c>
      <c r="AX77" t="s">
        <v>178</v>
      </c>
      <c r="AY77" t="s">
        <v>179</v>
      </c>
      <c r="AZ77" t="s">
        <v>180</v>
      </c>
      <c r="BA77" t="s">
        <v>181</v>
      </c>
      <c r="BB77" t="s">
        <v>182</v>
      </c>
      <c r="BC77" t="s">
        <v>183</v>
      </c>
      <c r="BD77" t="s">
        <v>184</v>
      </c>
      <c r="BE77" t="s">
        <v>185</v>
      </c>
      <c r="BF77" t="s">
        <v>186</v>
      </c>
      <c r="BG77" t="s">
        <v>187</v>
      </c>
      <c r="BH77" t="s">
        <v>188</v>
      </c>
      <c r="BI77" t="s">
        <v>189</v>
      </c>
      <c r="BJ77" t="s">
        <v>189</v>
      </c>
      <c r="BK77" t="s">
        <v>188</v>
      </c>
      <c r="BL77" t="s">
        <v>189</v>
      </c>
      <c r="BM77" t="s">
        <v>189</v>
      </c>
      <c r="BN77" t="s">
        <v>165</v>
      </c>
      <c r="BO77" t="s">
        <v>188</v>
      </c>
      <c r="BP77" t="s">
        <v>190</v>
      </c>
      <c r="BQ77" t="s">
        <v>190</v>
      </c>
      <c r="BR77" t="s">
        <v>191</v>
      </c>
      <c r="BS77" t="s">
        <v>192</v>
      </c>
      <c r="BT77" t="s">
        <v>188</v>
      </c>
      <c r="BU77" t="s">
        <v>193</v>
      </c>
    </row>
    <row r="78" spans="1:73" x14ac:dyDescent="0.3">
      <c r="B78" t="s">
        <v>258</v>
      </c>
      <c r="C78" t="s">
        <v>256</v>
      </c>
      <c r="D78" t="s">
        <v>257</v>
      </c>
      <c r="E78" t="s">
        <v>258</v>
      </c>
      <c r="F78" t="s">
        <v>259</v>
      </c>
      <c r="G78" t="s">
        <v>260</v>
      </c>
      <c r="H78" t="s">
        <v>261</v>
      </c>
      <c r="I78" t="s">
        <v>262</v>
      </c>
      <c r="J78" t="s">
        <v>263</v>
      </c>
      <c r="K78" t="s">
        <v>264</v>
      </c>
      <c r="L78" t="s">
        <v>259</v>
      </c>
      <c r="M78" t="s">
        <v>265</v>
      </c>
      <c r="N78" t="s">
        <v>266</v>
      </c>
      <c r="O78" t="s">
        <v>267</v>
      </c>
      <c r="P78" t="s">
        <v>263</v>
      </c>
      <c r="Q78" t="s">
        <v>258</v>
      </c>
      <c r="R78" t="s">
        <v>268</v>
      </c>
      <c r="S78" t="s">
        <v>269</v>
      </c>
      <c r="T78" t="s">
        <v>270</v>
      </c>
      <c r="U78" t="s">
        <v>257</v>
      </c>
      <c r="V78" t="s">
        <v>258</v>
      </c>
      <c r="W78" t="s">
        <v>271</v>
      </c>
      <c r="X78" t="s">
        <v>272</v>
      </c>
      <c r="Y78" t="s">
        <v>273</v>
      </c>
      <c r="Z78" t="s">
        <v>263</v>
      </c>
      <c r="AA78" t="s">
        <v>274</v>
      </c>
      <c r="AB78" t="s">
        <v>275</v>
      </c>
      <c r="AC78" t="s">
        <v>276</v>
      </c>
      <c r="AD78" t="s">
        <v>277</v>
      </c>
      <c r="AE78" t="s">
        <v>278</v>
      </c>
      <c r="AF78" t="s">
        <v>279</v>
      </c>
      <c r="AG78" t="s">
        <v>280</v>
      </c>
      <c r="AH78" t="s">
        <v>281</v>
      </c>
      <c r="AI78" t="s">
        <v>282</v>
      </c>
      <c r="AJ78" t="s">
        <v>283</v>
      </c>
      <c r="AK78" t="s">
        <v>284</v>
      </c>
      <c r="AL78" t="s">
        <v>285</v>
      </c>
      <c r="AM78" t="s">
        <v>286</v>
      </c>
      <c r="AN78" t="s">
        <v>287</v>
      </c>
      <c r="AO78" t="s">
        <v>288</v>
      </c>
      <c r="AP78" t="s">
        <v>289</v>
      </c>
      <c r="AQ78" t="s">
        <v>290</v>
      </c>
      <c r="AR78" t="s">
        <v>274</v>
      </c>
      <c r="AS78" t="s">
        <v>291</v>
      </c>
      <c r="AT78" t="s">
        <v>292</v>
      </c>
      <c r="AU78" t="s">
        <v>293</v>
      </c>
      <c r="AV78" t="s">
        <v>294</v>
      </c>
      <c r="AW78" t="s">
        <v>295</v>
      </c>
      <c r="AX78" t="s">
        <v>296</v>
      </c>
      <c r="AY78" t="s">
        <v>297</v>
      </c>
      <c r="AZ78" t="s">
        <v>298</v>
      </c>
      <c r="BA78" t="s">
        <v>299</v>
      </c>
      <c r="BB78" t="s">
        <v>300</v>
      </c>
      <c r="BC78" t="s">
        <v>301</v>
      </c>
      <c r="BD78" t="s">
        <v>302</v>
      </c>
      <c r="BE78" t="s">
        <v>303</v>
      </c>
      <c r="BF78" t="s">
        <v>304</v>
      </c>
      <c r="BG78" t="s">
        <v>305</v>
      </c>
      <c r="BH78" t="s">
        <v>306</v>
      </c>
      <c r="BI78" t="s">
        <v>307</v>
      </c>
      <c r="BJ78" t="s">
        <v>308</v>
      </c>
      <c r="BK78" t="s">
        <v>309</v>
      </c>
      <c r="BL78" t="s">
        <v>310</v>
      </c>
      <c r="BM78" t="s">
        <v>311</v>
      </c>
      <c r="BN78" t="s">
        <v>312</v>
      </c>
      <c r="BO78" t="s">
        <v>313</v>
      </c>
      <c r="BP78" t="s">
        <v>314</v>
      </c>
      <c r="BQ78" t="s">
        <v>315</v>
      </c>
      <c r="BR78" t="s">
        <v>316</v>
      </c>
      <c r="BS78" t="s">
        <v>317</v>
      </c>
      <c r="BT78" t="s">
        <v>318</v>
      </c>
      <c r="BU78" t="s">
        <v>319</v>
      </c>
    </row>
    <row r="79" spans="1:73" x14ac:dyDescent="0.3">
      <c r="B79" t="s">
        <v>259</v>
      </c>
    </row>
    <row r="80" spans="1:73" x14ac:dyDescent="0.3">
      <c r="B80" t="s">
        <v>260</v>
      </c>
    </row>
    <row r="81" spans="2:2" x14ac:dyDescent="0.3">
      <c r="B81" t="s">
        <v>261</v>
      </c>
    </row>
    <row r="82" spans="2:2" x14ac:dyDescent="0.3">
      <c r="B82" t="s">
        <v>262</v>
      </c>
    </row>
    <row r="83" spans="2:2" x14ac:dyDescent="0.3">
      <c r="B83" t="s">
        <v>263</v>
      </c>
    </row>
    <row r="84" spans="2:2" x14ac:dyDescent="0.3">
      <c r="B84" t="s">
        <v>264</v>
      </c>
    </row>
    <row r="85" spans="2:2" x14ac:dyDescent="0.3">
      <c r="B85" t="s">
        <v>259</v>
      </c>
    </row>
    <row r="86" spans="2:2" x14ac:dyDescent="0.3">
      <c r="B86" t="s">
        <v>265</v>
      </c>
    </row>
    <row r="87" spans="2:2" x14ac:dyDescent="0.3">
      <c r="B87" t="s">
        <v>266</v>
      </c>
    </row>
    <row r="88" spans="2:2" x14ac:dyDescent="0.3">
      <c r="B88" t="s">
        <v>267</v>
      </c>
    </row>
    <row r="89" spans="2:2" x14ac:dyDescent="0.3">
      <c r="B89" t="s">
        <v>263</v>
      </c>
    </row>
    <row r="90" spans="2:2" x14ac:dyDescent="0.3">
      <c r="B90" t="s">
        <v>258</v>
      </c>
    </row>
    <row r="91" spans="2:2" x14ac:dyDescent="0.3">
      <c r="B91" t="s">
        <v>268</v>
      </c>
    </row>
    <row r="92" spans="2:2" x14ac:dyDescent="0.3">
      <c r="B92" t="s">
        <v>269</v>
      </c>
    </row>
    <row r="93" spans="2:2" x14ac:dyDescent="0.3">
      <c r="B93" t="s">
        <v>270</v>
      </c>
    </row>
    <row r="94" spans="2:2" x14ac:dyDescent="0.3">
      <c r="B94" t="s">
        <v>257</v>
      </c>
    </row>
    <row r="95" spans="2:2" x14ac:dyDescent="0.3">
      <c r="B95" t="s">
        <v>258</v>
      </c>
    </row>
    <row r="96" spans="2:2" x14ac:dyDescent="0.3">
      <c r="B96" t="s">
        <v>271</v>
      </c>
    </row>
    <row r="97" spans="2:2" x14ac:dyDescent="0.3">
      <c r="B97" t="s">
        <v>272</v>
      </c>
    </row>
    <row r="98" spans="2:2" x14ac:dyDescent="0.3">
      <c r="B98" t="s">
        <v>273</v>
      </c>
    </row>
    <row r="99" spans="2:2" x14ac:dyDescent="0.3">
      <c r="B99" t="s">
        <v>263</v>
      </c>
    </row>
    <row r="100" spans="2:2" x14ac:dyDescent="0.3">
      <c r="B100" t="s">
        <v>274</v>
      </c>
    </row>
    <row r="101" spans="2:2" x14ac:dyDescent="0.3">
      <c r="B101" t="s">
        <v>275</v>
      </c>
    </row>
    <row r="102" spans="2:2" x14ac:dyDescent="0.3">
      <c r="B102" t="s">
        <v>276</v>
      </c>
    </row>
    <row r="103" spans="2:2" x14ac:dyDescent="0.3">
      <c r="B103" t="s">
        <v>277</v>
      </c>
    </row>
    <row r="104" spans="2:2" x14ac:dyDescent="0.3">
      <c r="B104" t="s">
        <v>278</v>
      </c>
    </row>
    <row r="105" spans="2:2" x14ac:dyDescent="0.3">
      <c r="B105" t="s">
        <v>279</v>
      </c>
    </row>
    <row r="106" spans="2:2" x14ac:dyDescent="0.3">
      <c r="B106" t="s">
        <v>280</v>
      </c>
    </row>
    <row r="107" spans="2:2" x14ac:dyDescent="0.3">
      <c r="B107" t="s">
        <v>281</v>
      </c>
    </row>
    <row r="108" spans="2:2" x14ac:dyDescent="0.3">
      <c r="B108" t="s">
        <v>282</v>
      </c>
    </row>
    <row r="109" spans="2:2" x14ac:dyDescent="0.3">
      <c r="B109" t="s">
        <v>283</v>
      </c>
    </row>
    <row r="110" spans="2:2" x14ac:dyDescent="0.3">
      <c r="B110" t="s">
        <v>284</v>
      </c>
    </row>
    <row r="111" spans="2:2" x14ac:dyDescent="0.3">
      <c r="B111" t="s">
        <v>285</v>
      </c>
    </row>
    <row r="112" spans="2:2" x14ac:dyDescent="0.3">
      <c r="B112" t="s">
        <v>286</v>
      </c>
    </row>
    <row r="113" spans="2:2" x14ac:dyDescent="0.3">
      <c r="B113" t="s">
        <v>287</v>
      </c>
    </row>
    <row r="114" spans="2:2" x14ac:dyDescent="0.3">
      <c r="B114" t="s">
        <v>288</v>
      </c>
    </row>
    <row r="115" spans="2:2" x14ac:dyDescent="0.3">
      <c r="B115" t="s">
        <v>289</v>
      </c>
    </row>
    <row r="116" spans="2:2" x14ac:dyDescent="0.3">
      <c r="B116" t="s">
        <v>290</v>
      </c>
    </row>
    <row r="117" spans="2:2" x14ac:dyDescent="0.3">
      <c r="B117" t="s">
        <v>274</v>
      </c>
    </row>
    <row r="118" spans="2:2" x14ac:dyDescent="0.3">
      <c r="B118" t="s">
        <v>291</v>
      </c>
    </row>
    <row r="119" spans="2:2" x14ac:dyDescent="0.3">
      <c r="B119" t="s">
        <v>292</v>
      </c>
    </row>
    <row r="120" spans="2:2" x14ac:dyDescent="0.3">
      <c r="B120" t="s">
        <v>293</v>
      </c>
    </row>
    <row r="121" spans="2:2" x14ac:dyDescent="0.3">
      <c r="B121" t="s">
        <v>294</v>
      </c>
    </row>
    <row r="122" spans="2:2" x14ac:dyDescent="0.3">
      <c r="B122" t="s">
        <v>295</v>
      </c>
    </row>
    <row r="123" spans="2:2" x14ac:dyDescent="0.3">
      <c r="B123" t="s">
        <v>296</v>
      </c>
    </row>
    <row r="124" spans="2:2" x14ac:dyDescent="0.3">
      <c r="B124" t="s">
        <v>297</v>
      </c>
    </row>
    <row r="125" spans="2:2" x14ac:dyDescent="0.3">
      <c r="B125" t="s">
        <v>298</v>
      </c>
    </row>
    <row r="126" spans="2:2" x14ac:dyDescent="0.3">
      <c r="B126" t="s">
        <v>299</v>
      </c>
    </row>
    <row r="127" spans="2:2" x14ac:dyDescent="0.3">
      <c r="B127" t="s">
        <v>300</v>
      </c>
    </row>
    <row r="128" spans="2:2" x14ac:dyDescent="0.3">
      <c r="B128" t="s">
        <v>301</v>
      </c>
    </row>
    <row r="129" spans="2:2" x14ac:dyDescent="0.3">
      <c r="B129" t="s">
        <v>302</v>
      </c>
    </row>
    <row r="130" spans="2:2" x14ac:dyDescent="0.3">
      <c r="B130" t="s">
        <v>303</v>
      </c>
    </row>
    <row r="131" spans="2:2" x14ac:dyDescent="0.3">
      <c r="B131" t="s">
        <v>304</v>
      </c>
    </row>
    <row r="132" spans="2:2" x14ac:dyDescent="0.3">
      <c r="B132" t="s">
        <v>305</v>
      </c>
    </row>
    <row r="133" spans="2:2" x14ac:dyDescent="0.3">
      <c r="B133" t="s">
        <v>306</v>
      </c>
    </row>
    <row r="134" spans="2:2" x14ac:dyDescent="0.3">
      <c r="B134" t="s">
        <v>307</v>
      </c>
    </row>
    <row r="135" spans="2:2" x14ac:dyDescent="0.3">
      <c r="B135" t="s">
        <v>308</v>
      </c>
    </row>
    <row r="136" spans="2:2" x14ac:dyDescent="0.3">
      <c r="B136" t="s">
        <v>309</v>
      </c>
    </row>
    <row r="137" spans="2:2" x14ac:dyDescent="0.3">
      <c r="B137" t="s">
        <v>310</v>
      </c>
    </row>
    <row r="138" spans="2:2" x14ac:dyDescent="0.3">
      <c r="B138" t="s">
        <v>311</v>
      </c>
    </row>
    <row r="139" spans="2:2" x14ac:dyDescent="0.3">
      <c r="B139" t="s">
        <v>312</v>
      </c>
    </row>
    <row r="140" spans="2:2" x14ac:dyDescent="0.3">
      <c r="B140" t="s">
        <v>313</v>
      </c>
    </row>
    <row r="141" spans="2:2" x14ac:dyDescent="0.3">
      <c r="B141" t="s">
        <v>314</v>
      </c>
    </row>
    <row r="142" spans="2:2" x14ac:dyDescent="0.3">
      <c r="B142" t="s">
        <v>315</v>
      </c>
    </row>
    <row r="143" spans="2:2" x14ac:dyDescent="0.3">
      <c r="B143" t="s">
        <v>316</v>
      </c>
    </row>
    <row r="144" spans="2:2" x14ac:dyDescent="0.3">
      <c r="B144" t="s">
        <v>317</v>
      </c>
    </row>
    <row r="145" spans="2:2" x14ac:dyDescent="0.3">
      <c r="B145" t="s">
        <v>318</v>
      </c>
    </row>
    <row r="146" spans="2:2" x14ac:dyDescent="0.3">
      <c r="B146" t="s">
        <v>319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FCC-F9DB-48D4-B030-1CA8F6FD42C3}">
  <dimension ref="A1:AA54"/>
  <sheetViews>
    <sheetView workbookViewId="0">
      <selection activeCell="A2" sqref="A2:A26"/>
    </sheetView>
  </sheetViews>
  <sheetFormatPr defaultRowHeight="14.4" x14ac:dyDescent="0.3"/>
  <cols>
    <col min="1" max="1" width="10.5546875" bestFit="1" customWidth="1"/>
    <col min="5" max="5" width="10.44140625" bestFit="1" customWidth="1"/>
    <col min="7" max="9" width="10.44140625" bestFit="1" customWidth="1"/>
  </cols>
  <sheetData>
    <row r="1" spans="1:16" ht="15.6" x14ac:dyDescent="0.3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203</v>
      </c>
      <c r="I1" t="s">
        <v>204</v>
      </c>
    </row>
    <row r="2" spans="1:16" x14ac:dyDescent="0.3">
      <c r="A2" t="s">
        <v>5</v>
      </c>
      <c r="B2">
        <v>156.31299999999999</v>
      </c>
      <c r="C2">
        <v>0.74390000000000001</v>
      </c>
      <c r="D2">
        <v>-14.1</v>
      </c>
      <c r="E2" s="3">
        <v>-8.3949999999999996</v>
      </c>
      <c r="F2" s="3">
        <v>1.054</v>
      </c>
      <c r="G2" s="3">
        <v>-5.7989999999999995E-4</v>
      </c>
      <c r="H2" s="3">
        <v>1.237E-4</v>
      </c>
      <c r="I2" s="2">
        <v>-270500</v>
      </c>
      <c r="J2" s="2" t="s">
        <v>138</v>
      </c>
      <c r="K2" t="str">
        <f>_xlfn.CONCAT(B2,J2)</f>
        <v>156.313,</v>
      </c>
      <c r="L2" t="str">
        <f>_xlfn.CONCAT(C2,J2)</f>
        <v>0.7439,</v>
      </c>
      <c r="M2" t="str">
        <f>_xlfn.CONCAT(D2,J2)</f>
        <v>-14.1,</v>
      </c>
      <c r="N2" t="s">
        <v>32</v>
      </c>
      <c r="O2" t="s">
        <v>33</v>
      </c>
      <c r="P2" t="str">
        <f>_xlfn.CONCAT(N2,E2,J2,F2,J2,G2,J2,H2,O2,J2)</f>
        <v>(-8.395,1.054,-0.0005799,0.0001237),</v>
      </c>
    </row>
    <row r="3" spans="1:16" x14ac:dyDescent="0.3">
      <c r="A3" t="s">
        <v>6</v>
      </c>
      <c r="B3">
        <v>142.286</v>
      </c>
      <c r="C3">
        <v>0.73419999999999996</v>
      </c>
      <c r="D3">
        <v>-16.010000000000002</v>
      </c>
      <c r="E3" s="3">
        <v>-7.9130000000000003</v>
      </c>
      <c r="F3" s="3">
        <v>0.96089999999999998</v>
      </c>
      <c r="G3" s="3">
        <v>-5.2879999999999995E-4</v>
      </c>
      <c r="H3" s="3">
        <v>1.131E-7</v>
      </c>
      <c r="I3" s="2">
        <v>-249800</v>
      </c>
      <c r="J3" s="2" t="s">
        <v>138</v>
      </c>
      <c r="K3" t="str">
        <f t="shared" ref="K3:L26" si="0">_xlfn.CONCAT(B3,J3)</f>
        <v>142.286,</v>
      </c>
      <c r="L3" t="str">
        <f t="shared" ref="L3:M26" si="1">_xlfn.CONCAT(C3,J3)</f>
        <v>0.7342,</v>
      </c>
      <c r="M3" t="str">
        <f t="shared" ref="M3:M26" si="2">_xlfn.CONCAT(D3,J3)</f>
        <v>-16.01,</v>
      </c>
      <c r="N3" t="s">
        <v>32</v>
      </c>
      <c r="O3" t="s">
        <v>33</v>
      </c>
      <c r="P3" t="str">
        <f t="shared" ref="P3:P26" si="3">_xlfn.CONCAT(N3,E3,J3,F3,J3,G3,J3,H3,O3,J3)</f>
        <v>(-7.913,0.9609,-0.0005288,0.0000001131),</v>
      </c>
    </row>
    <row r="4" spans="1:16" x14ac:dyDescent="0.3">
      <c r="A4" t="s">
        <v>7</v>
      </c>
      <c r="B4">
        <v>128.25899999999999</v>
      </c>
      <c r="C4">
        <v>0.72170000000000001</v>
      </c>
      <c r="D4">
        <v>-17</v>
      </c>
      <c r="E4" s="3">
        <v>-8.3740000000000006</v>
      </c>
      <c r="F4" s="3">
        <v>0.87290000000000001</v>
      </c>
      <c r="G4" s="3">
        <v>-4.8260000000000002E-4</v>
      </c>
      <c r="H4" s="3">
        <v>1.031E-7</v>
      </c>
      <c r="I4" s="2">
        <v>-229200</v>
      </c>
      <c r="J4" s="2" t="s">
        <v>138</v>
      </c>
      <c r="K4" t="str">
        <f t="shared" si="0"/>
        <v>128.259,</v>
      </c>
      <c r="L4" t="str">
        <f t="shared" si="1"/>
        <v>0.7217,</v>
      </c>
      <c r="M4" t="str">
        <f t="shared" si="2"/>
        <v>-17,</v>
      </c>
      <c r="N4" t="s">
        <v>32</v>
      </c>
      <c r="O4" t="s">
        <v>33</v>
      </c>
      <c r="P4" t="str">
        <f t="shared" si="3"/>
        <v>(-8.374,0.8729,-0.0004826,0.0000001031),</v>
      </c>
    </row>
    <row r="5" spans="1:16" x14ac:dyDescent="0.3">
      <c r="A5" t="s">
        <v>8</v>
      </c>
      <c r="B5">
        <v>114.232</v>
      </c>
      <c r="C5">
        <v>0.70679999999999998</v>
      </c>
      <c r="D5">
        <v>-19</v>
      </c>
      <c r="E5" s="3">
        <v>-6.0960000000000001</v>
      </c>
      <c r="F5" s="3">
        <v>0.7712</v>
      </c>
      <c r="G5" s="3">
        <v>-4.1950000000000001E-4</v>
      </c>
      <c r="H5" s="3">
        <v>8.8549999999999996E-8</v>
      </c>
      <c r="I5" s="2">
        <v>-208600</v>
      </c>
      <c r="J5" s="2" t="s">
        <v>138</v>
      </c>
      <c r="K5" t="str">
        <f t="shared" si="0"/>
        <v>114.232,</v>
      </c>
      <c r="L5" t="str">
        <f t="shared" si="1"/>
        <v>0.7068,</v>
      </c>
      <c r="M5" t="str">
        <f t="shared" si="2"/>
        <v>-19,</v>
      </c>
      <c r="N5" t="s">
        <v>32</v>
      </c>
      <c r="O5" t="s">
        <v>33</v>
      </c>
      <c r="P5" t="str">
        <f t="shared" si="3"/>
        <v>(-6.096,0.7712,-0.0004195,0.00000008855),</v>
      </c>
    </row>
    <row r="6" spans="1:16" x14ac:dyDescent="0.3">
      <c r="A6" t="s">
        <v>9</v>
      </c>
      <c r="B6">
        <v>100.205</v>
      </c>
      <c r="C6">
        <v>0.68820000000000003</v>
      </c>
      <c r="D6">
        <v>0</v>
      </c>
      <c r="E6" s="3">
        <v>-5.1459999999999999</v>
      </c>
      <c r="F6" s="3">
        <v>0.67620000000000002</v>
      </c>
      <c r="G6" s="3">
        <v>-3.6509999999999998E-4</v>
      </c>
      <c r="H6" s="3">
        <v>7.6580000000000001E-8</v>
      </c>
      <c r="I6" s="2">
        <v>-187900</v>
      </c>
      <c r="J6" s="2" t="s">
        <v>138</v>
      </c>
      <c r="K6" t="str">
        <f t="shared" si="0"/>
        <v>100.205,</v>
      </c>
      <c r="L6" t="str">
        <f t="shared" si="1"/>
        <v>0.6882,</v>
      </c>
      <c r="M6" t="str">
        <f t="shared" si="2"/>
        <v>0,</v>
      </c>
      <c r="N6" t="s">
        <v>32</v>
      </c>
      <c r="O6" t="s">
        <v>33</v>
      </c>
      <c r="P6" t="str">
        <f t="shared" si="3"/>
        <v>(-5.146,0.6762,-0.0003651,0.00000007658),</v>
      </c>
    </row>
    <row r="7" spans="1:16" x14ac:dyDescent="0.3">
      <c r="A7" t="s">
        <v>10</v>
      </c>
      <c r="B7">
        <v>86.177999999999997</v>
      </c>
      <c r="C7">
        <v>0.66400000000000003</v>
      </c>
      <c r="D7">
        <v>24.8</v>
      </c>
      <c r="E7" s="3">
        <v>-4.4130000000000003</v>
      </c>
      <c r="F7" s="3">
        <v>0.58199999999999996</v>
      </c>
      <c r="G7" s="3">
        <v>-3.1189999999999999E-4</v>
      </c>
      <c r="H7" s="3">
        <v>6.4939999999999998E-8</v>
      </c>
      <c r="I7" s="2">
        <v>-167300</v>
      </c>
      <c r="J7" s="2" t="s">
        <v>138</v>
      </c>
      <c r="K7" t="str">
        <f t="shared" si="0"/>
        <v>86.178,</v>
      </c>
      <c r="L7" t="str">
        <f t="shared" si="1"/>
        <v>0.664,</v>
      </c>
      <c r="M7" t="str">
        <f t="shared" si="2"/>
        <v>24.8,</v>
      </c>
      <c r="N7" t="s">
        <v>32</v>
      </c>
      <c r="O7" t="s">
        <v>33</v>
      </c>
      <c r="P7" t="str">
        <f t="shared" si="3"/>
        <v>(-4.413,0.582,-0.0003119,0.00000006494),</v>
      </c>
    </row>
    <row r="8" spans="1:16" x14ac:dyDescent="0.3">
      <c r="A8" t="s">
        <v>11</v>
      </c>
      <c r="B8">
        <v>72.150999999999996</v>
      </c>
      <c r="C8">
        <v>0.63100000000000001</v>
      </c>
      <c r="D8">
        <v>61.7</v>
      </c>
      <c r="E8" s="3">
        <v>-3.6259999999999999</v>
      </c>
      <c r="F8" s="3">
        <v>0.48730000000000001</v>
      </c>
      <c r="G8" s="3">
        <v>-2.5799999999999998E-4</v>
      </c>
      <c r="H8" s="3">
        <v>5.3050000000000002E-8</v>
      </c>
      <c r="I8" s="2">
        <v>-146500</v>
      </c>
      <c r="J8" s="2" t="s">
        <v>138</v>
      </c>
      <c r="K8" t="str">
        <f t="shared" si="0"/>
        <v>72.151,</v>
      </c>
      <c r="L8" t="str">
        <f t="shared" si="1"/>
        <v>0.631,</v>
      </c>
      <c r="M8" t="str">
        <f t="shared" si="2"/>
        <v>61.7,</v>
      </c>
      <c r="N8" t="s">
        <v>32</v>
      </c>
      <c r="O8" t="s">
        <v>33</v>
      </c>
      <c r="P8" t="str">
        <f t="shared" si="3"/>
        <v>(-3.626,0.4873,-0.000258,0.00000005305),</v>
      </c>
    </row>
    <row r="9" spans="1:16" x14ac:dyDescent="0.3">
      <c r="A9" t="s">
        <v>12</v>
      </c>
      <c r="B9">
        <v>58.124000000000002</v>
      </c>
      <c r="C9">
        <v>0.58440000000000003</v>
      </c>
      <c r="D9">
        <v>93.8</v>
      </c>
      <c r="E9" s="3">
        <v>9.4870000000000001</v>
      </c>
      <c r="F9" s="3">
        <v>0.33129999999999998</v>
      </c>
      <c r="G9" s="3">
        <v>-1.108E-4</v>
      </c>
      <c r="H9" s="3">
        <v>-2.822E-9</v>
      </c>
      <c r="I9" s="2">
        <v>-126200</v>
      </c>
      <c r="J9" s="2" t="s">
        <v>138</v>
      </c>
      <c r="K9" t="str">
        <f t="shared" si="0"/>
        <v>58.124,</v>
      </c>
      <c r="L9" t="str">
        <f t="shared" si="1"/>
        <v>0.5844,</v>
      </c>
      <c r="M9" t="str">
        <f t="shared" si="2"/>
        <v>93.8,</v>
      </c>
      <c r="N9" t="s">
        <v>32</v>
      </c>
      <c r="O9" t="s">
        <v>33</v>
      </c>
      <c r="P9" t="str">
        <f t="shared" si="3"/>
        <v>(9.487,0.3313,-0.0001108,-0.000000002822),</v>
      </c>
    </row>
    <row r="10" spans="1:16" x14ac:dyDescent="0.3">
      <c r="A10" t="s">
        <v>13</v>
      </c>
      <c r="B10">
        <v>44.094000000000001</v>
      </c>
      <c r="C10">
        <v>0.50770000000000004</v>
      </c>
      <c r="D10">
        <v>98.9</v>
      </c>
      <c r="E10" s="3">
        <v>-4.2240000000000002</v>
      </c>
      <c r="F10" s="3">
        <v>0.30630000000000002</v>
      </c>
      <c r="G10" s="3">
        <v>-1.5860000000000001E-4</v>
      </c>
      <c r="H10" s="3">
        <v>3.215E-8</v>
      </c>
      <c r="I10" s="2">
        <v>-103900</v>
      </c>
      <c r="J10" s="2" t="s">
        <v>138</v>
      </c>
      <c r="K10" t="str">
        <f t="shared" si="0"/>
        <v>44.094,</v>
      </c>
      <c r="L10" t="str">
        <f t="shared" si="1"/>
        <v>0.5077,</v>
      </c>
      <c r="M10" t="str">
        <f t="shared" si="2"/>
        <v>98.9,</v>
      </c>
      <c r="N10" t="s">
        <v>32</v>
      </c>
      <c r="O10" t="s">
        <v>33</v>
      </c>
      <c r="P10" t="str">
        <f t="shared" si="3"/>
        <v>(-4.224,0.3063,-0.0001586,0.00000003215),</v>
      </c>
    </row>
    <row r="11" spans="1:16" x14ac:dyDescent="0.3">
      <c r="A11" t="s">
        <v>14</v>
      </c>
      <c r="B11">
        <v>30.07</v>
      </c>
      <c r="C11">
        <v>0.35639999999999999</v>
      </c>
      <c r="D11">
        <v>0</v>
      </c>
      <c r="E11" s="3">
        <v>5.4089999999999998</v>
      </c>
      <c r="F11" s="3">
        <v>0.17810000000000001</v>
      </c>
      <c r="G11" s="3">
        <v>-6.9380000000000003E-5</v>
      </c>
      <c r="H11" s="3">
        <v>8.713E-9</v>
      </c>
      <c r="I11" s="2">
        <v>-84740</v>
      </c>
      <c r="J11" s="2" t="s">
        <v>138</v>
      </c>
      <c r="K11" t="str">
        <f t="shared" si="0"/>
        <v>30.07,</v>
      </c>
      <c r="L11" t="str">
        <f t="shared" si="1"/>
        <v>0.3564,</v>
      </c>
      <c r="M11" t="str">
        <f t="shared" si="2"/>
        <v>0,</v>
      </c>
      <c r="N11" t="s">
        <v>32</v>
      </c>
      <c r="O11" t="s">
        <v>33</v>
      </c>
      <c r="P11" t="str">
        <f t="shared" si="3"/>
        <v>(5.409,0.1781,-0.00006938,0.000000008713),</v>
      </c>
    </row>
    <row r="12" spans="1:16" x14ac:dyDescent="0.3">
      <c r="A12" t="s">
        <v>15</v>
      </c>
      <c r="B12">
        <v>16.042999999999999</v>
      </c>
      <c r="C12">
        <v>0.3</v>
      </c>
      <c r="D12">
        <v>0</v>
      </c>
      <c r="E12" s="3">
        <v>19.25</v>
      </c>
      <c r="F12" s="3">
        <v>5.2130000000000003E-2</v>
      </c>
      <c r="G12" s="3">
        <v>1.1970000000000001E-5</v>
      </c>
      <c r="H12" s="3">
        <v>-1.132E-8</v>
      </c>
      <c r="I12" s="2">
        <v>-74900</v>
      </c>
      <c r="J12" s="2" t="s">
        <v>138</v>
      </c>
      <c r="K12" t="str">
        <f t="shared" si="0"/>
        <v>16.043,</v>
      </c>
      <c r="L12" t="str">
        <f t="shared" si="1"/>
        <v>0.3,</v>
      </c>
      <c r="M12" t="str">
        <f t="shared" si="2"/>
        <v>0,</v>
      </c>
      <c r="N12" t="s">
        <v>32</v>
      </c>
      <c r="O12" t="s">
        <v>33</v>
      </c>
      <c r="P12" t="str">
        <f t="shared" si="3"/>
        <v>(19.25,0.05213,0.00001197,-0.00000001132),</v>
      </c>
    </row>
    <row r="13" spans="1:16" x14ac:dyDescent="0.3">
      <c r="A13" t="s">
        <v>16</v>
      </c>
      <c r="B13">
        <v>154.297</v>
      </c>
      <c r="C13">
        <v>0.80059999999999998</v>
      </c>
      <c r="D13">
        <v>70</v>
      </c>
      <c r="E13" s="3">
        <v>-58.32</v>
      </c>
      <c r="F13" s="3">
        <v>1.1279999999999999</v>
      </c>
      <c r="G13" s="3">
        <v>-6.5359999999999995E-4</v>
      </c>
      <c r="H13" s="3">
        <v>1.473E-7</v>
      </c>
      <c r="I13" s="2">
        <v>-209600</v>
      </c>
      <c r="J13" s="2" t="s">
        <v>138</v>
      </c>
      <c r="K13" t="str">
        <f t="shared" si="0"/>
        <v>154.297,</v>
      </c>
      <c r="L13" t="str">
        <f t="shared" si="1"/>
        <v>0.8006,</v>
      </c>
      <c r="M13" t="str">
        <f t="shared" si="2"/>
        <v>70,</v>
      </c>
      <c r="N13" t="s">
        <v>32</v>
      </c>
      <c r="O13" t="s">
        <v>33</v>
      </c>
      <c r="P13" t="str">
        <f t="shared" si="3"/>
        <v>(-58.32,1.128,-0.0006536,0.0000001473),</v>
      </c>
    </row>
    <row r="14" spans="1:16" x14ac:dyDescent="0.3">
      <c r="A14" t="s">
        <v>17</v>
      </c>
      <c r="B14">
        <v>140.26</v>
      </c>
      <c r="C14">
        <v>0.80310000000000004</v>
      </c>
      <c r="D14">
        <v>70.31</v>
      </c>
      <c r="E14" s="3">
        <v>-62.96</v>
      </c>
      <c r="F14" s="3">
        <v>1.081</v>
      </c>
      <c r="G14" s="3">
        <v>-6.3049999999999998E-4</v>
      </c>
      <c r="H14" s="3">
        <v>1.4000000000000001E-7</v>
      </c>
      <c r="I14" s="2">
        <v>-213300</v>
      </c>
      <c r="J14" s="2" t="s">
        <v>138</v>
      </c>
      <c r="K14" t="str">
        <f t="shared" si="0"/>
        <v>140.26,</v>
      </c>
      <c r="L14" t="str">
        <f t="shared" si="1"/>
        <v>0.8031,</v>
      </c>
      <c r="M14" t="str">
        <f t="shared" si="2"/>
        <v>70.31,</v>
      </c>
      <c r="N14" t="s">
        <v>32</v>
      </c>
      <c r="O14" t="s">
        <v>33</v>
      </c>
      <c r="P14" t="str">
        <f t="shared" si="3"/>
        <v>(-62.96,1.081,-0.0006305,0.00000014),</v>
      </c>
    </row>
    <row r="15" spans="1:16" x14ac:dyDescent="0.3">
      <c r="A15" t="s">
        <v>18</v>
      </c>
      <c r="B15">
        <v>126.24299999999999</v>
      </c>
      <c r="C15">
        <v>0.79769999999999996</v>
      </c>
      <c r="D15">
        <v>17.8</v>
      </c>
      <c r="E15" s="3">
        <v>-62.52</v>
      </c>
      <c r="F15" s="3">
        <v>0.9889</v>
      </c>
      <c r="G15" s="3">
        <v>-5.7950000000000005E-4</v>
      </c>
      <c r="H15" s="3">
        <v>1.2910000000000001E-7</v>
      </c>
      <c r="I15" s="2">
        <v>-193400</v>
      </c>
      <c r="J15" s="2" t="s">
        <v>138</v>
      </c>
      <c r="K15" t="str">
        <f t="shared" si="0"/>
        <v>126.243,</v>
      </c>
      <c r="L15" t="str">
        <f t="shared" si="1"/>
        <v>0.7977,</v>
      </c>
      <c r="M15" t="str">
        <f t="shared" si="2"/>
        <v>17.8,</v>
      </c>
      <c r="N15" t="s">
        <v>32</v>
      </c>
      <c r="O15" t="s">
        <v>33</v>
      </c>
      <c r="P15" t="str">
        <f t="shared" si="3"/>
        <v>(-62.52,0.9889,-0.0005795,0.0000001291),</v>
      </c>
    </row>
    <row r="16" spans="1:16" x14ac:dyDescent="0.3">
      <c r="A16" t="s">
        <v>19</v>
      </c>
      <c r="B16">
        <v>112.21599999999999</v>
      </c>
      <c r="C16">
        <v>0.79220000000000002</v>
      </c>
      <c r="D16">
        <v>45.6</v>
      </c>
      <c r="E16" s="3">
        <v>-63.89</v>
      </c>
      <c r="F16" s="3">
        <v>0.88929999999999998</v>
      </c>
      <c r="G16" s="3">
        <v>-5.1079999999999995E-4</v>
      </c>
      <c r="H16" s="3">
        <v>1.103E-7</v>
      </c>
      <c r="I16" s="2">
        <v>-171900</v>
      </c>
      <c r="J16" s="2" t="s">
        <v>138</v>
      </c>
      <c r="K16" t="str">
        <f t="shared" si="0"/>
        <v>112.216,</v>
      </c>
      <c r="L16" t="str">
        <f t="shared" si="1"/>
        <v>0.7922,</v>
      </c>
      <c r="M16" t="str">
        <f t="shared" si="2"/>
        <v>45.6,</v>
      </c>
      <c r="N16" t="s">
        <v>32</v>
      </c>
      <c r="O16" t="s">
        <v>33</v>
      </c>
      <c r="P16" t="str">
        <f t="shared" si="3"/>
        <v>(-63.89,0.8893,-0.0005108,0.0000001103),</v>
      </c>
    </row>
    <row r="17" spans="1:27" x14ac:dyDescent="0.3">
      <c r="A17" t="s">
        <v>20</v>
      </c>
      <c r="B17">
        <v>98.188999999999993</v>
      </c>
      <c r="C17">
        <v>0.77400000000000002</v>
      </c>
      <c r="D17">
        <v>74.8</v>
      </c>
      <c r="E17" s="3">
        <v>-61.92</v>
      </c>
      <c r="F17" s="3">
        <v>0.78420000000000001</v>
      </c>
      <c r="G17" s="3">
        <v>-4.5380000000000003E-4</v>
      </c>
      <c r="H17" s="3">
        <v>9.3660000000000006E-8</v>
      </c>
      <c r="I17" s="2">
        <v>-154900</v>
      </c>
      <c r="J17" s="2" t="s">
        <v>138</v>
      </c>
      <c r="K17" t="str">
        <f t="shared" si="0"/>
        <v>98.189,</v>
      </c>
      <c r="L17" t="str">
        <f t="shared" si="1"/>
        <v>0.774,</v>
      </c>
      <c r="M17" t="str">
        <f t="shared" si="2"/>
        <v>74.8,</v>
      </c>
      <c r="N17" t="s">
        <v>32</v>
      </c>
      <c r="O17" t="s">
        <v>33</v>
      </c>
      <c r="P17" t="str">
        <f t="shared" si="3"/>
        <v>(-61.92,0.7842,-0.0004538,0.00000009366),</v>
      </c>
    </row>
    <row r="18" spans="1:27" x14ac:dyDescent="0.3">
      <c r="A18" t="s">
        <v>21</v>
      </c>
      <c r="B18">
        <v>84.162000000000006</v>
      </c>
      <c r="C18">
        <v>0.78339999999999999</v>
      </c>
      <c r="D18">
        <v>83</v>
      </c>
      <c r="E18" s="3">
        <v>-54.54</v>
      </c>
      <c r="F18" s="3">
        <v>0.61129999999999995</v>
      </c>
      <c r="G18" s="3">
        <v>-2.5230000000000001E-4</v>
      </c>
      <c r="H18" s="3">
        <v>1.321E-8</v>
      </c>
      <c r="I18" s="2">
        <v>-123200</v>
      </c>
      <c r="J18" s="2" t="s">
        <v>138</v>
      </c>
      <c r="K18" t="str">
        <f t="shared" si="0"/>
        <v>84.162,</v>
      </c>
      <c r="L18" t="str">
        <f t="shared" si="1"/>
        <v>0.7834,</v>
      </c>
      <c r="M18" t="str">
        <f t="shared" si="2"/>
        <v>83,</v>
      </c>
      <c r="N18" t="s">
        <v>32</v>
      </c>
      <c r="O18" t="s">
        <v>33</v>
      </c>
      <c r="P18" t="str">
        <f t="shared" si="3"/>
        <v>(-54.54,0.6113,-0.0002523,0.00000001321),</v>
      </c>
    </row>
    <row r="19" spans="1:27" x14ac:dyDescent="0.3">
      <c r="A19" t="s">
        <v>22</v>
      </c>
      <c r="B19">
        <v>84.162000000000006</v>
      </c>
      <c r="C19">
        <v>0.75360000000000005</v>
      </c>
      <c r="D19">
        <v>91.3</v>
      </c>
      <c r="E19" s="3">
        <v>-50.11</v>
      </c>
      <c r="F19" s="3">
        <v>0.6381</v>
      </c>
      <c r="G19" s="3">
        <v>-3.6420000000000002E-4</v>
      </c>
      <c r="H19" s="3">
        <v>8.0140000000000002E-8</v>
      </c>
      <c r="I19" s="2">
        <v>-106800</v>
      </c>
      <c r="J19" s="2" t="s">
        <v>138</v>
      </c>
      <c r="K19" t="str">
        <f t="shared" si="0"/>
        <v>84.162,</v>
      </c>
      <c r="L19" t="str">
        <f t="shared" si="1"/>
        <v>0.7536,</v>
      </c>
      <c r="M19" t="str">
        <f t="shared" si="2"/>
        <v>91.3,</v>
      </c>
      <c r="N19" t="s">
        <v>32</v>
      </c>
      <c r="O19" t="s">
        <v>33</v>
      </c>
      <c r="P19" t="str">
        <f t="shared" si="3"/>
        <v>(-50.11,0.6381,-0.0003642,0.00000008014),</v>
      </c>
    </row>
    <row r="20" spans="1:27" x14ac:dyDescent="0.3">
      <c r="A20" t="s">
        <v>23</v>
      </c>
      <c r="B20">
        <v>148.25</v>
      </c>
      <c r="C20">
        <v>0.86240000000000006</v>
      </c>
      <c r="D20">
        <v>110</v>
      </c>
      <c r="E20" s="3">
        <v>-42.18</v>
      </c>
      <c r="F20" s="3">
        <v>0.97719999999999996</v>
      </c>
      <c r="G20" s="3">
        <v>-6.2620000000000004E-4</v>
      </c>
      <c r="H20" s="3">
        <v>1.5699999999999999E-7</v>
      </c>
      <c r="I20" s="2">
        <v>-33800</v>
      </c>
      <c r="J20" s="2" t="s">
        <v>138</v>
      </c>
      <c r="K20" t="str">
        <f t="shared" si="0"/>
        <v>148.25,</v>
      </c>
      <c r="L20" t="str">
        <f t="shared" si="1"/>
        <v>0.8624,</v>
      </c>
      <c r="M20" t="str">
        <f t="shared" si="2"/>
        <v>110,</v>
      </c>
      <c r="N20" t="s">
        <v>32</v>
      </c>
      <c r="O20" t="s">
        <v>33</v>
      </c>
      <c r="P20" t="str">
        <f t="shared" si="3"/>
        <v>(-42.18,0.9772,-0.0006262,0.000000157),</v>
      </c>
    </row>
    <row r="21" spans="1:27" x14ac:dyDescent="0.3">
      <c r="A21" t="s">
        <v>24</v>
      </c>
      <c r="B21">
        <v>134.22200000000001</v>
      </c>
      <c r="C21">
        <v>0.86460000000000004</v>
      </c>
      <c r="D21">
        <v>100.4</v>
      </c>
      <c r="E21" s="3">
        <v>-22.99</v>
      </c>
      <c r="F21" s="3">
        <v>0.79339999999999999</v>
      </c>
      <c r="G21" s="3">
        <v>-4.3960000000000001E-4</v>
      </c>
      <c r="H21" s="3">
        <v>8.5700000000000006E-8</v>
      </c>
      <c r="I21" s="2">
        <v>-13820</v>
      </c>
      <c r="J21" s="2" t="s">
        <v>138</v>
      </c>
      <c r="K21" t="str">
        <f t="shared" si="0"/>
        <v>134.222,</v>
      </c>
      <c r="L21" t="str">
        <f t="shared" si="1"/>
        <v>0.8646,</v>
      </c>
      <c r="M21" t="str">
        <f t="shared" si="2"/>
        <v>100.4,</v>
      </c>
      <c r="N21" t="s">
        <v>32</v>
      </c>
      <c r="O21" t="s">
        <v>33</v>
      </c>
      <c r="P21" t="str">
        <f t="shared" si="3"/>
        <v>(-22.99,0.7934,-0.0004396,0.0000000857),</v>
      </c>
    </row>
    <row r="22" spans="1:27" x14ac:dyDescent="0.3">
      <c r="A22" t="s">
        <v>25</v>
      </c>
      <c r="B22">
        <v>120.19499999999999</v>
      </c>
      <c r="C22">
        <v>0.86650000000000005</v>
      </c>
      <c r="D22">
        <v>101.5</v>
      </c>
      <c r="E22" s="3">
        <v>-31.29</v>
      </c>
      <c r="F22" s="3">
        <v>0.74860000000000004</v>
      </c>
      <c r="G22" s="3">
        <v>-4.6010000000000002E-4</v>
      </c>
      <c r="H22" s="3">
        <v>1.081E-7</v>
      </c>
      <c r="I22" s="2">
        <v>7830</v>
      </c>
      <c r="J22" s="2" t="s">
        <v>138</v>
      </c>
      <c r="K22" t="str">
        <f t="shared" si="0"/>
        <v>120.195,</v>
      </c>
      <c r="L22" t="str">
        <f t="shared" si="1"/>
        <v>0.8665,</v>
      </c>
      <c r="M22" t="str">
        <f t="shared" si="2"/>
        <v>101.5,</v>
      </c>
      <c r="N22" t="s">
        <v>32</v>
      </c>
      <c r="O22" t="s">
        <v>33</v>
      </c>
      <c r="P22" t="str">
        <f t="shared" si="3"/>
        <v>(-31.29,0.7486,-0.0004601,0.0000001081),</v>
      </c>
    </row>
    <row r="23" spans="1:27" x14ac:dyDescent="0.3">
      <c r="A23" t="s">
        <v>26</v>
      </c>
      <c r="B23">
        <v>106.16800000000001</v>
      </c>
      <c r="C23">
        <v>0.87180000000000002</v>
      </c>
      <c r="D23">
        <v>107.9</v>
      </c>
      <c r="E23" s="3">
        <v>-43.1</v>
      </c>
      <c r="F23" s="3">
        <v>0.70720000000000005</v>
      </c>
      <c r="G23" s="3">
        <v>-4.8109999999999998E-4</v>
      </c>
      <c r="H23" s="3">
        <v>1.3010000000000001E-7</v>
      </c>
      <c r="I23" s="2">
        <v>29810</v>
      </c>
      <c r="J23" s="2" t="s">
        <v>138</v>
      </c>
      <c r="K23" t="str">
        <f t="shared" si="0"/>
        <v>106.168,</v>
      </c>
      <c r="L23" t="str">
        <f t="shared" si="1"/>
        <v>0.8718,</v>
      </c>
      <c r="M23" t="str">
        <f t="shared" si="2"/>
        <v>107.9,</v>
      </c>
      <c r="N23" t="s">
        <v>32</v>
      </c>
      <c r="O23" t="s">
        <v>33</v>
      </c>
      <c r="P23" t="str">
        <f t="shared" si="3"/>
        <v>(-43.1,0.7072,-0.0004811,0.0000001301),</v>
      </c>
    </row>
    <row r="24" spans="1:27" x14ac:dyDescent="0.3">
      <c r="A24" t="s">
        <v>27</v>
      </c>
      <c r="B24">
        <v>92.141000000000005</v>
      </c>
      <c r="C24">
        <v>0.87180000000000002</v>
      </c>
      <c r="D24">
        <v>120.1</v>
      </c>
      <c r="E24" s="3">
        <v>-24.35</v>
      </c>
      <c r="F24" s="3">
        <v>0.51249999999999996</v>
      </c>
      <c r="G24" s="3">
        <v>-2.765E-4</v>
      </c>
      <c r="H24" s="3">
        <v>4.9110000000000001E-8</v>
      </c>
      <c r="I24" s="2">
        <v>50030</v>
      </c>
      <c r="J24" s="2" t="s">
        <v>138</v>
      </c>
      <c r="K24" t="str">
        <f t="shared" si="0"/>
        <v>92.141,</v>
      </c>
      <c r="L24" t="str">
        <f t="shared" si="1"/>
        <v>0.8718,</v>
      </c>
      <c r="M24" t="str">
        <f t="shared" si="2"/>
        <v>120.1,</v>
      </c>
      <c r="N24" t="s">
        <v>32</v>
      </c>
      <c r="O24" t="s">
        <v>33</v>
      </c>
      <c r="P24" t="str">
        <f t="shared" si="3"/>
        <v>(-24.35,0.5125,-0.0002765,0.00000004911),</v>
      </c>
    </row>
    <row r="25" spans="1:27" x14ac:dyDescent="0.3">
      <c r="A25" t="s">
        <v>28</v>
      </c>
      <c r="B25">
        <v>78.114000000000004</v>
      </c>
      <c r="C25">
        <v>0.88439999999999996</v>
      </c>
      <c r="D25">
        <v>108</v>
      </c>
      <c r="E25" s="3">
        <v>-33.92</v>
      </c>
      <c r="F25" s="3">
        <v>0.47389999999999999</v>
      </c>
      <c r="G25" s="3">
        <v>-3.0170000000000002E-4</v>
      </c>
      <c r="H25" s="3">
        <v>7.1299999999999997E-8</v>
      </c>
      <c r="I25" s="2">
        <v>82980</v>
      </c>
      <c r="J25" s="2" t="s">
        <v>138</v>
      </c>
      <c r="K25" t="str">
        <f t="shared" si="0"/>
        <v>78.114,</v>
      </c>
      <c r="L25" t="str">
        <f t="shared" si="1"/>
        <v>0.8844,</v>
      </c>
      <c r="M25" t="str">
        <f t="shared" si="2"/>
        <v>108,</v>
      </c>
      <c r="N25" t="s">
        <v>32</v>
      </c>
      <c r="O25" t="s">
        <v>33</v>
      </c>
      <c r="P25" t="str">
        <f t="shared" si="3"/>
        <v>(-33.92,0.4739,-0.0003017,0.0000000713),</v>
      </c>
    </row>
    <row r="26" spans="1:27" x14ac:dyDescent="0.3">
      <c r="A26" t="s">
        <v>29</v>
      </c>
      <c r="B26">
        <v>2.016</v>
      </c>
      <c r="C26" s="3">
        <v>9.0000000000000006E-5</v>
      </c>
      <c r="D26">
        <v>0</v>
      </c>
      <c r="E26" s="3">
        <v>27.14</v>
      </c>
      <c r="F26" s="3">
        <v>9.2739999999999993E-3</v>
      </c>
      <c r="G26" s="3">
        <v>-1.381E-5</v>
      </c>
      <c r="H26" s="3">
        <v>7.645E-9</v>
      </c>
      <c r="I26" s="2">
        <v>0</v>
      </c>
      <c r="J26" s="2" t="s">
        <v>138</v>
      </c>
      <c r="K26" t="str">
        <f t="shared" si="0"/>
        <v>2.016,</v>
      </c>
      <c r="L26" t="str">
        <f t="shared" si="1"/>
        <v>0.00009,</v>
      </c>
      <c r="M26" t="str">
        <f t="shared" si="2"/>
        <v>0,</v>
      </c>
      <c r="N26" t="s">
        <v>32</v>
      </c>
      <c r="O26" t="s">
        <v>33</v>
      </c>
      <c r="P26" t="str">
        <f>_xlfn.CONCAT(N26,E26,J26,F26,J26,G26,J26,H26,O26)</f>
        <v>(27.14,0.009274,-0.00001381,0.000000007645)</v>
      </c>
    </row>
    <row r="30" spans="1:27" x14ac:dyDescent="0.3">
      <c r="B30" t="s">
        <v>229</v>
      </c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 t="s">
        <v>211</v>
      </c>
      <c r="J30" t="s">
        <v>212</v>
      </c>
      <c r="K30" t="s">
        <v>213</v>
      </c>
      <c r="L30" t="s">
        <v>214</v>
      </c>
      <c r="M30" t="s">
        <v>215</v>
      </c>
      <c r="N30" t="s">
        <v>216</v>
      </c>
      <c r="O30" t="s">
        <v>217</v>
      </c>
      <c r="P30" t="s">
        <v>218</v>
      </c>
      <c r="Q30" t="s">
        <v>219</v>
      </c>
      <c r="R30" t="s">
        <v>220</v>
      </c>
      <c r="S30" t="s">
        <v>221</v>
      </c>
      <c r="T30" t="s">
        <v>221</v>
      </c>
      <c r="U30" t="s">
        <v>222</v>
      </c>
      <c r="V30" t="s">
        <v>223</v>
      </c>
      <c r="W30" t="s">
        <v>224</v>
      </c>
      <c r="X30" t="s">
        <v>225</v>
      </c>
      <c r="Y30" t="s">
        <v>226</v>
      </c>
      <c r="Z30" t="s">
        <v>227</v>
      </c>
      <c r="AA30" t="s">
        <v>228</v>
      </c>
    </row>
    <row r="31" spans="1:27" x14ac:dyDescent="0.3">
      <c r="B31" t="s">
        <v>230</v>
      </c>
      <c r="C31" t="s">
        <v>229</v>
      </c>
      <c r="D31" t="s">
        <v>230</v>
      </c>
      <c r="E31" t="s">
        <v>231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 t="s">
        <v>240</v>
      </c>
      <c r="O31" t="s">
        <v>241</v>
      </c>
      <c r="P31" t="s">
        <v>242</v>
      </c>
      <c r="Q31" t="s">
        <v>243</v>
      </c>
      <c r="R31" t="s">
        <v>244</v>
      </c>
      <c r="S31" t="s">
        <v>245</v>
      </c>
      <c r="T31" t="s">
        <v>246</v>
      </c>
      <c r="U31" t="s">
        <v>247</v>
      </c>
      <c r="V31" t="s">
        <v>248</v>
      </c>
      <c r="W31" t="s">
        <v>249</v>
      </c>
      <c r="X31" t="s">
        <v>250</v>
      </c>
      <c r="Y31" t="s">
        <v>250</v>
      </c>
      <c r="Z31" t="s">
        <v>251</v>
      </c>
      <c r="AA31" t="s">
        <v>252</v>
      </c>
    </row>
    <row r="32" spans="1:27" x14ac:dyDescent="0.3">
      <c r="B32" t="s">
        <v>231</v>
      </c>
    </row>
    <row r="33" spans="2:2" x14ac:dyDescent="0.3">
      <c r="B33" t="s">
        <v>232</v>
      </c>
    </row>
    <row r="34" spans="2:2" x14ac:dyDescent="0.3">
      <c r="B34" t="s">
        <v>233</v>
      </c>
    </row>
    <row r="35" spans="2:2" x14ac:dyDescent="0.3">
      <c r="B35" t="s">
        <v>234</v>
      </c>
    </row>
    <row r="36" spans="2:2" x14ac:dyDescent="0.3">
      <c r="B36" t="s">
        <v>235</v>
      </c>
    </row>
    <row r="37" spans="2:2" x14ac:dyDescent="0.3">
      <c r="B37" t="s">
        <v>236</v>
      </c>
    </row>
    <row r="38" spans="2:2" x14ac:dyDescent="0.3">
      <c r="B38" t="s">
        <v>237</v>
      </c>
    </row>
    <row r="39" spans="2:2" x14ac:dyDescent="0.3">
      <c r="B39" t="s">
        <v>238</v>
      </c>
    </row>
    <row r="40" spans="2:2" x14ac:dyDescent="0.3">
      <c r="B40" t="s">
        <v>239</v>
      </c>
    </row>
    <row r="41" spans="2:2" x14ac:dyDescent="0.3">
      <c r="B41" t="s">
        <v>240</v>
      </c>
    </row>
    <row r="42" spans="2:2" x14ac:dyDescent="0.3">
      <c r="B42" t="s">
        <v>241</v>
      </c>
    </row>
    <row r="43" spans="2:2" x14ac:dyDescent="0.3">
      <c r="B43" t="s">
        <v>242</v>
      </c>
    </row>
    <row r="44" spans="2:2" x14ac:dyDescent="0.3">
      <c r="B44" t="s">
        <v>243</v>
      </c>
    </row>
    <row r="45" spans="2:2" x14ac:dyDescent="0.3">
      <c r="B45" t="s">
        <v>244</v>
      </c>
    </row>
    <row r="46" spans="2:2" x14ac:dyDescent="0.3">
      <c r="B46" t="s">
        <v>245</v>
      </c>
    </row>
    <row r="47" spans="2:2" x14ac:dyDescent="0.3">
      <c r="B47" t="s">
        <v>246</v>
      </c>
    </row>
    <row r="48" spans="2:2" x14ac:dyDescent="0.3">
      <c r="B48" t="s">
        <v>247</v>
      </c>
    </row>
    <row r="49" spans="2:2" x14ac:dyDescent="0.3">
      <c r="B49" t="s">
        <v>248</v>
      </c>
    </row>
    <row r="50" spans="2:2" x14ac:dyDescent="0.3">
      <c r="B50" t="s">
        <v>249</v>
      </c>
    </row>
    <row r="51" spans="2:2" x14ac:dyDescent="0.3">
      <c r="B51" t="s">
        <v>250</v>
      </c>
    </row>
    <row r="52" spans="2:2" x14ac:dyDescent="0.3">
      <c r="B52" t="s">
        <v>250</v>
      </c>
    </row>
    <row r="53" spans="2:2" x14ac:dyDescent="0.3">
      <c r="B53" t="s">
        <v>251</v>
      </c>
    </row>
    <row r="54" spans="2:2" x14ac:dyDescent="0.3">
      <c r="B54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C4EF-3C29-4C3C-9FB7-04E36ED47A81}">
  <dimension ref="A1:AO51"/>
  <sheetViews>
    <sheetView topLeftCell="A10" workbookViewId="0">
      <selection activeCell="K24" sqref="K24"/>
    </sheetView>
  </sheetViews>
  <sheetFormatPr defaultRowHeight="14.4" x14ac:dyDescent="0.3"/>
  <sheetData>
    <row r="1" spans="1:41" x14ac:dyDescent="0.3">
      <c r="A1" t="s">
        <v>320</v>
      </c>
      <c r="B1" t="s">
        <v>201</v>
      </c>
      <c r="C1">
        <v>11</v>
      </c>
      <c r="D1">
        <v>0.77</v>
      </c>
      <c r="E1">
        <v>0.79</v>
      </c>
      <c r="J1">
        <v>5.53</v>
      </c>
      <c r="K1" t="s">
        <v>5</v>
      </c>
      <c r="L1">
        <f>D1+I1</f>
        <v>0.77</v>
      </c>
      <c r="M1" t="s">
        <v>138</v>
      </c>
      <c r="N1" t="str">
        <f>_xlfn.CONCAT(L1:M1)</f>
        <v>0.77,</v>
      </c>
      <c r="O1" t="s">
        <v>322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165</v>
      </c>
      <c r="Y1" t="s">
        <v>165</v>
      </c>
      <c r="Z1" t="s">
        <v>165</v>
      </c>
      <c r="AA1" t="s">
        <v>165</v>
      </c>
      <c r="AB1" t="s">
        <v>165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  <c r="AK1" t="s">
        <v>337</v>
      </c>
      <c r="AL1" t="s">
        <v>338</v>
      </c>
      <c r="AM1" t="s">
        <v>339</v>
      </c>
      <c r="AN1" t="s">
        <v>340</v>
      </c>
      <c r="AO1" t="s">
        <v>341</v>
      </c>
    </row>
    <row r="2" spans="1:41" x14ac:dyDescent="0.3">
      <c r="A2" t="s">
        <v>320</v>
      </c>
      <c r="B2" t="s">
        <v>201</v>
      </c>
      <c r="C2">
        <v>10</v>
      </c>
      <c r="D2">
        <v>2.72</v>
      </c>
      <c r="E2">
        <v>3.55</v>
      </c>
      <c r="F2" t="s">
        <v>321</v>
      </c>
      <c r="G2" t="s">
        <v>201</v>
      </c>
      <c r="H2">
        <v>10</v>
      </c>
      <c r="I2">
        <v>4.0999999999999996</v>
      </c>
      <c r="J2">
        <v>5.2</v>
      </c>
      <c r="K2" t="s">
        <v>6</v>
      </c>
      <c r="L2">
        <f t="shared" ref="L2:L19" si="0">D2+I2</f>
        <v>6.82</v>
      </c>
      <c r="M2" t="s">
        <v>138</v>
      </c>
      <c r="N2" t="str">
        <f t="shared" ref="N2:N25" si="1">_xlfn.CONCAT(L2:M2)</f>
        <v>6.82,</v>
      </c>
      <c r="O2" t="s">
        <v>323</v>
      </c>
    </row>
    <row r="3" spans="1:41" x14ac:dyDescent="0.3">
      <c r="A3" t="s">
        <v>320</v>
      </c>
      <c r="B3" t="s">
        <v>201</v>
      </c>
      <c r="C3">
        <v>9</v>
      </c>
      <c r="D3">
        <v>4.05</v>
      </c>
      <c r="E3">
        <v>5.82</v>
      </c>
      <c r="F3" t="s">
        <v>321</v>
      </c>
      <c r="G3" t="s">
        <v>201</v>
      </c>
      <c r="H3">
        <v>9</v>
      </c>
      <c r="I3">
        <v>4.5199999999999996</v>
      </c>
      <c r="J3">
        <v>8.39</v>
      </c>
      <c r="K3" t="s">
        <v>7</v>
      </c>
      <c r="L3">
        <f t="shared" si="0"/>
        <v>8.57</v>
      </c>
      <c r="M3" t="s">
        <v>138</v>
      </c>
      <c r="N3" t="str">
        <f t="shared" si="1"/>
        <v>8.57,</v>
      </c>
      <c r="O3" t="s">
        <v>324</v>
      </c>
    </row>
    <row r="4" spans="1:41" x14ac:dyDescent="0.3">
      <c r="A4" t="s">
        <v>320</v>
      </c>
      <c r="B4" t="s">
        <v>201</v>
      </c>
      <c r="C4">
        <v>8</v>
      </c>
      <c r="D4">
        <v>5.52</v>
      </c>
      <c r="E4">
        <v>7.88</v>
      </c>
      <c r="F4" t="s">
        <v>321</v>
      </c>
      <c r="G4" t="s">
        <v>201</v>
      </c>
      <c r="H4">
        <v>8</v>
      </c>
      <c r="I4">
        <v>6.5</v>
      </c>
      <c r="J4">
        <v>6.68</v>
      </c>
      <c r="K4" t="s">
        <v>8</v>
      </c>
      <c r="L4">
        <f t="shared" si="0"/>
        <v>12.02</v>
      </c>
      <c r="M4" t="s">
        <v>138</v>
      </c>
      <c r="N4" t="str">
        <f t="shared" si="1"/>
        <v>12.02,</v>
      </c>
      <c r="O4" t="s">
        <v>325</v>
      </c>
    </row>
    <row r="5" spans="1:41" x14ac:dyDescent="0.3">
      <c r="A5" t="s">
        <v>320</v>
      </c>
      <c r="B5" t="s">
        <v>201</v>
      </c>
      <c r="C5">
        <v>7</v>
      </c>
      <c r="D5">
        <v>6.77</v>
      </c>
      <c r="E5">
        <v>9.75</v>
      </c>
      <c r="F5" t="s">
        <v>321</v>
      </c>
      <c r="G5" t="s">
        <v>201</v>
      </c>
      <c r="H5">
        <v>7</v>
      </c>
      <c r="I5">
        <v>5.64</v>
      </c>
      <c r="K5" t="s">
        <v>9</v>
      </c>
      <c r="L5">
        <f t="shared" si="0"/>
        <v>12.41</v>
      </c>
      <c r="M5" t="s">
        <v>138</v>
      </c>
      <c r="N5" t="str">
        <f t="shared" si="1"/>
        <v>12.41,</v>
      </c>
      <c r="O5" t="s">
        <v>326</v>
      </c>
    </row>
    <row r="6" spans="1:41" x14ac:dyDescent="0.3">
      <c r="A6" t="s">
        <v>320</v>
      </c>
      <c r="B6" t="s">
        <v>201</v>
      </c>
      <c r="C6">
        <v>6</v>
      </c>
      <c r="D6">
        <v>7.69</v>
      </c>
      <c r="E6">
        <v>0.44</v>
      </c>
      <c r="F6" t="s">
        <v>321</v>
      </c>
      <c r="G6" t="s">
        <v>201</v>
      </c>
      <c r="H6">
        <v>6</v>
      </c>
      <c r="I6">
        <v>6.72</v>
      </c>
      <c r="K6" t="s">
        <v>10</v>
      </c>
      <c r="L6">
        <f t="shared" si="0"/>
        <v>14.41</v>
      </c>
      <c r="M6" t="s">
        <v>138</v>
      </c>
      <c r="N6" t="str">
        <f t="shared" si="1"/>
        <v>14.41,</v>
      </c>
      <c r="O6" t="s">
        <v>327</v>
      </c>
    </row>
    <row r="7" spans="1:41" x14ac:dyDescent="0.3">
      <c r="A7" t="s">
        <v>320</v>
      </c>
      <c r="B7" t="s">
        <v>201</v>
      </c>
      <c r="C7">
        <v>5</v>
      </c>
      <c r="D7">
        <v>6.8</v>
      </c>
      <c r="E7">
        <v>0.09</v>
      </c>
      <c r="F7" t="s">
        <v>321</v>
      </c>
      <c r="G7" t="s">
        <v>201</v>
      </c>
      <c r="H7">
        <v>5</v>
      </c>
      <c r="I7">
        <v>2.46</v>
      </c>
      <c r="K7" t="s">
        <v>11</v>
      </c>
      <c r="L7">
        <f>D7+I7</f>
        <v>9.26</v>
      </c>
      <c r="M7" t="s">
        <v>138</v>
      </c>
      <c r="N7" t="str">
        <f t="shared" si="1"/>
        <v>9.26,</v>
      </c>
      <c r="O7" t="s">
        <v>328</v>
      </c>
    </row>
    <row r="8" spans="1:41" x14ac:dyDescent="0.3">
      <c r="B8" t="s">
        <v>202</v>
      </c>
      <c r="C8">
        <v>10</v>
      </c>
      <c r="D8">
        <v>0.87</v>
      </c>
      <c r="E8">
        <v>1.1499999999999999</v>
      </c>
      <c r="K8" t="s">
        <v>12</v>
      </c>
      <c r="L8">
        <v>0</v>
      </c>
      <c r="M8" t="s">
        <v>138</v>
      </c>
      <c r="N8" t="str">
        <f t="shared" si="1"/>
        <v>0,</v>
      </c>
      <c r="O8" t="s">
        <v>165</v>
      </c>
    </row>
    <row r="9" spans="1:41" x14ac:dyDescent="0.3">
      <c r="B9" t="s">
        <v>202</v>
      </c>
      <c r="C9">
        <v>9</v>
      </c>
      <c r="D9">
        <v>3.56</v>
      </c>
      <c r="E9">
        <v>4.72</v>
      </c>
      <c r="K9" t="s">
        <v>13</v>
      </c>
      <c r="L9">
        <v>0</v>
      </c>
      <c r="M9" t="s">
        <v>138</v>
      </c>
      <c r="N9" t="str">
        <f t="shared" si="1"/>
        <v>0,</v>
      </c>
      <c r="O9" t="s">
        <v>165</v>
      </c>
    </row>
    <row r="10" spans="1:41" x14ac:dyDescent="0.3">
      <c r="B10" t="s">
        <v>202</v>
      </c>
      <c r="C10">
        <v>8</v>
      </c>
      <c r="D10">
        <v>4.04</v>
      </c>
      <c r="E10">
        <v>7</v>
      </c>
      <c r="K10" t="s">
        <v>14</v>
      </c>
      <c r="L10">
        <v>0</v>
      </c>
      <c r="M10" t="s">
        <v>138</v>
      </c>
      <c r="N10" t="str">
        <f t="shared" si="1"/>
        <v>0,</v>
      </c>
      <c r="O10" t="s">
        <v>165</v>
      </c>
    </row>
    <row r="11" spans="1:41" x14ac:dyDescent="0.3">
      <c r="B11" t="s">
        <v>202</v>
      </c>
      <c r="C11">
        <v>7</v>
      </c>
      <c r="D11">
        <v>5.95</v>
      </c>
      <c r="E11">
        <v>8.43</v>
      </c>
      <c r="K11" t="s">
        <v>15</v>
      </c>
      <c r="L11">
        <v>0</v>
      </c>
      <c r="M11" t="s">
        <v>138</v>
      </c>
      <c r="N11" t="str">
        <f t="shared" si="1"/>
        <v>0,</v>
      </c>
      <c r="O11" t="s">
        <v>165</v>
      </c>
    </row>
    <row r="12" spans="1:41" x14ac:dyDescent="0.3">
      <c r="B12" t="s">
        <v>202</v>
      </c>
      <c r="C12">
        <v>6</v>
      </c>
      <c r="D12">
        <v>4.2300000000000004</v>
      </c>
      <c r="E12">
        <v>3.45</v>
      </c>
      <c r="K12" t="s">
        <v>16</v>
      </c>
      <c r="L12">
        <v>0</v>
      </c>
      <c r="M12" t="s">
        <v>138</v>
      </c>
      <c r="N12" t="str">
        <f t="shared" si="1"/>
        <v>0,</v>
      </c>
      <c r="O12" t="s">
        <v>165</v>
      </c>
    </row>
    <row r="13" spans="1:41" x14ac:dyDescent="0.3">
      <c r="B13" t="s">
        <v>255</v>
      </c>
      <c r="D13">
        <v>0.64</v>
      </c>
      <c r="K13" t="s">
        <v>17</v>
      </c>
      <c r="L13">
        <f>D8+I8</f>
        <v>0.87</v>
      </c>
      <c r="M13" t="s">
        <v>138</v>
      </c>
      <c r="N13" t="str">
        <f t="shared" si="1"/>
        <v>0.87,</v>
      </c>
      <c r="O13" t="s">
        <v>329</v>
      </c>
    </row>
    <row r="14" spans="1:41" x14ac:dyDescent="0.3">
      <c r="B14" t="s">
        <v>198</v>
      </c>
      <c r="C14">
        <v>11</v>
      </c>
      <c r="D14">
        <v>0.96</v>
      </c>
      <c r="E14">
        <v>0.9</v>
      </c>
      <c r="K14" t="s">
        <v>18</v>
      </c>
      <c r="L14">
        <f>D9+I9</f>
        <v>3.56</v>
      </c>
      <c r="M14" t="s">
        <v>138</v>
      </c>
      <c r="N14" t="str">
        <f t="shared" si="1"/>
        <v>3.56,</v>
      </c>
      <c r="O14" t="s">
        <v>330</v>
      </c>
    </row>
    <row r="15" spans="1:41" x14ac:dyDescent="0.3">
      <c r="B15" t="s">
        <v>198</v>
      </c>
      <c r="C15">
        <v>10</v>
      </c>
      <c r="D15">
        <v>1.34</v>
      </c>
      <c r="E15">
        <v>1.25</v>
      </c>
      <c r="K15" t="s">
        <v>19</v>
      </c>
      <c r="L15">
        <f>D10+I10</f>
        <v>4.04</v>
      </c>
      <c r="M15" t="s">
        <v>138</v>
      </c>
      <c r="N15" t="str">
        <f t="shared" si="1"/>
        <v>4.04,</v>
      </c>
      <c r="O15" t="s">
        <v>331</v>
      </c>
    </row>
    <row r="16" spans="1:41" x14ac:dyDescent="0.3">
      <c r="B16" t="s">
        <v>198</v>
      </c>
      <c r="C16">
        <v>9</v>
      </c>
      <c r="D16">
        <v>4.24</v>
      </c>
      <c r="E16">
        <v>5.75</v>
      </c>
      <c r="K16" t="s">
        <v>20</v>
      </c>
      <c r="L16">
        <f>D11+I11</f>
        <v>5.95</v>
      </c>
      <c r="M16" t="s">
        <v>138</v>
      </c>
      <c r="N16" t="str">
        <f t="shared" si="1"/>
        <v>5.95,</v>
      </c>
      <c r="O16" t="s">
        <v>332</v>
      </c>
    </row>
    <row r="17" spans="2:40" x14ac:dyDescent="0.3">
      <c r="B17" t="s">
        <v>198</v>
      </c>
      <c r="C17">
        <v>8</v>
      </c>
      <c r="D17">
        <v>5.77</v>
      </c>
      <c r="E17">
        <v>8.4499999999999993</v>
      </c>
      <c r="K17" t="s">
        <v>21</v>
      </c>
      <c r="L17">
        <f>D12+I12</f>
        <v>4.2300000000000004</v>
      </c>
      <c r="M17" t="s">
        <v>138</v>
      </c>
      <c r="N17" t="str">
        <f t="shared" si="1"/>
        <v>4.23,</v>
      </c>
      <c r="O17" t="s">
        <v>333</v>
      </c>
    </row>
    <row r="18" spans="2:40" x14ac:dyDescent="0.3">
      <c r="B18" t="s">
        <v>198</v>
      </c>
      <c r="C18">
        <v>7</v>
      </c>
      <c r="D18">
        <v>3.02</v>
      </c>
      <c r="E18">
        <v>4.5199999999999996</v>
      </c>
      <c r="K18" t="s">
        <v>255</v>
      </c>
      <c r="L18">
        <f>D13+I13</f>
        <v>0.64</v>
      </c>
      <c r="M18" t="s">
        <v>138</v>
      </c>
      <c r="N18" t="str">
        <f t="shared" si="1"/>
        <v>0.64,</v>
      </c>
      <c r="O18" t="s">
        <v>334</v>
      </c>
    </row>
    <row r="19" spans="2:40" x14ac:dyDescent="0.3">
      <c r="B19" t="s">
        <v>198</v>
      </c>
      <c r="C19">
        <v>6</v>
      </c>
      <c r="D19">
        <v>1.1200000000000001</v>
      </c>
      <c r="E19">
        <v>0.26</v>
      </c>
      <c r="K19" t="s">
        <v>23</v>
      </c>
      <c r="L19">
        <f>D14+I14</f>
        <v>0.96</v>
      </c>
      <c r="M19" t="s">
        <v>138</v>
      </c>
      <c r="N19" t="str">
        <f t="shared" si="1"/>
        <v>0.96,</v>
      </c>
      <c r="O19" t="s">
        <v>335</v>
      </c>
    </row>
    <row r="20" spans="2:40" x14ac:dyDescent="0.3">
      <c r="K20" t="s">
        <v>24</v>
      </c>
      <c r="L20">
        <f>D15+I15</f>
        <v>1.34</v>
      </c>
      <c r="M20" t="s">
        <v>138</v>
      </c>
      <c r="N20" t="str">
        <f t="shared" si="1"/>
        <v>1.34,</v>
      </c>
      <c r="O20" t="s">
        <v>336</v>
      </c>
    </row>
    <row r="21" spans="2:40" x14ac:dyDescent="0.3">
      <c r="K21" t="s">
        <v>25</v>
      </c>
      <c r="L21">
        <f>D16+I16</f>
        <v>4.24</v>
      </c>
      <c r="M21" t="s">
        <v>138</v>
      </c>
      <c r="N21" t="str">
        <f t="shared" si="1"/>
        <v>4.24,</v>
      </c>
      <c r="O21" t="s">
        <v>337</v>
      </c>
    </row>
    <row r="22" spans="2:40" x14ac:dyDescent="0.3">
      <c r="K22" t="s">
        <v>26</v>
      </c>
      <c r="L22">
        <f>D17+I17</f>
        <v>5.77</v>
      </c>
      <c r="M22" t="s">
        <v>138</v>
      </c>
      <c r="N22" t="str">
        <f t="shared" si="1"/>
        <v>5.77,</v>
      </c>
      <c r="O22" t="s">
        <v>338</v>
      </c>
    </row>
    <row r="23" spans="2:40" x14ac:dyDescent="0.3">
      <c r="K23" t="s">
        <v>27</v>
      </c>
      <c r="L23">
        <f>D18+I18</f>
        <v>3.02</v>
      </c>
      <c r="M23" t="s">
        <v>138</v>
      </c>
      <c r="N23" t="str">
        <f t="shared" si="1"/>
        <v>3.02,</v>
      </c>
      <c r="O23" t="s">
        <v>339</v>
      </c>
    </row>
    <row r="24" spans="2:40" x14ac:dyDescent="0.3">
      <c r="K24" t="s">
        <v>28</v>
      </c>
      <c r="L24">
        <f>D19+I19</f>
        <v>1.1200000000000001</v>
      </c>
      <c r="M24" t="s">
        <v>138</v>
      </c>
      <c r="N24" t="str">
        <f t="shared" si="1"/>
        <v>1.12,</v>
      </c>
      <c r="O24" t="s">
        <v>340</v>
      </c>
    </row>
    <row r="25" spans="2:40" x14ac:dyDescent="0.3">
      <c r="K25" t="s">
        <v>29</v>
      </c>
      <c r="L25">
        <v>0</v>
      </c>
      <c r="N25" t="str">
        <f t="shared" si="1"/>
        <v>0</v>
      </c>
      <c r="O25" t="s">
        <v>341</v>
      </c>
    </row>
    <row r="27" spans="2:40" x14ac:dyDescent="0.3">
      <c r="L27">
        <f>D27+I27</f>
        <v>0</v>
      </c>
      <c r="N27" t="str">
        <f>_xlfn.CONCAT(L27,M1)</f>
        <v>0,</v>
      </c>
      <c r="O27" t="s">
        <v>165</v>
      </c>
      <c r="P27" t="s">
        <v>165</v>
      </c>
      <c r="Q27" t="s">
        <v>165</v>
      </c>
      <c r="R27" t="s">
        <v>165</v>
      </c>
      <c r="S27" t="s">
        <v>165</v>
      </c>
      <c r="T27" t="s">
        <v>165</v>
      </c>
      <c r="U27" t="s">
        <v>165</v>
      </c>
      <c r="V27" t="s">
        <v>165</v>
      </c>
      <c r="W27" t="s">
        <v>165</v>
      </c>
      <c r="X27" t="s">
        <v>165</v>
      </c>
      <c r="Y27" t="s">
        <v>165</v>
      </c>
      <c r="Z27" t="s">
        <v>342</v>
      </c>
      <c r="AA27" t="s">
        <v>165</v>
      </c>
      <c r="AB27" t="s">
        <v>165</v>
      </c>
      <c r="AC27" t="s">
        <v>165</v>
      </c>
      <c r="AD27" t="s">
        <v>165</v>
      </c>
      <c r="AE27" t="s">
        <v>165</v>
      </c>
      <c r="AF27" t="s">
        <v>165</v>
      </c>
      <c r="AG27" t="s">
        <v>165</v>
      </c>
      <c r="AH27" t="s">
        <v>165</v>
      </c>
      <c r="AI27" t="s">
        <v>165</v>
      </c>
      <c r="AJ27" t="s">
        <v>165</v>
      </c>
      <c r="AK27" t="s">
        <v>165</v>
      </c>
      <c r="AL27" t="s">
        <v>165</v>
      </c>
      <c r="AM27" t="s">
        <v>165</v>
      </c>
      <c r="AN27" t="s">
        <v>343</v>
      </c>
    </row>
    <row r="28" spans="2:40" x14ac:dyDescent="0.3">
      <c r="L28">
        <f t="shared" ref="L28:L45" si="2">D28+I28</f>
        <v>0</v>
      </c>
      <c r="N28" t="str">
        <f t="shared" ref="N28:N51" si="3">_xlfn.CONCAT(L28,M2)</f>
        <v>0,</v>
      </c>
      <c r="O28" t="s">
        <v>165</v>
      </c>
    </row>
    <row r="29" spans="2:40" x14ac:dyDescent="0.3">
      <c r="L29">
        <f t="shared" si="2"/>
        <v>0</v>
      </c>
      <c r="N29" t="str">
        <f t="shared" si="3"/>
        <v>0,</v>
      </c>
      <c r="O29" t="s">
        <v>165</v>
      </c>
    </row>
    <row r="30" spans="2:40" x14ac:dyDescent="0.3">
      <c r="L30">
        <f t="shared" si="2"/>
        <v>0</v>
      </c>
      <c r="N30" t="str">
        <f t="shared" si="3"/>
        <v>0,</v>
      </c>
      <c r="O30" t="s">
        <v>165</v>
      </c>
    </row>
    <row r="31" spans="2:40" x14ac:dyDescent="0.3">
      <c r="L31">
        <f t="shared" si="2"/>
        <v>0</v>
      </c>
      <c r="N31" t="str">
        <f t="shared" si="3"/>
        <v>0,</v>
      </c>
      <c r="O31" t="s">
        <v>165</v>
      </c>
    </row>
    <row r="32" spans="2:40" x14ac:dyDescent="0.3">
      <c r="L32">
        <f t="shared" si="2"/>
        <v>0</v>
      </c>
      <c r="N32" t="str">
        <f t="shared" si="3"/>
        <v>0,</v>
      </c>
      <c r="O32" t="s">
        <v>165</v>
      </c>
    </row>
    <row r="33" spans="12:15" x14ac:dyDescent="0.3">
      <c r="L33">
        <f>D33+I33</f>
        <v>0</v>
      </c>
      <c r="N33" t="str">
        <f t="shared" si="3"/>
        <v>0,</v>
      </c>
      <c r="O33" t="s">
        <v>165</v>
      </c>
    </row>
    <row r="34" spans="12:15" x14ac:dyDescent="0.3">
      <c r="L34">
        <v>0</v>
      </c>
      <c r="N34" t="str">
        <f t="shared" si="3"/>
        <v>0,</v>
      </c>
      <c r="O34" t="s">
        <v>165</v>
      </c>
    </row>
    <row r="35" spans="12:15" x14ac:dyDescent="0.3">
      <c r="L35">
        <v>0</v>
      </c>
      <c r="N35" t="str">
        <f t="shared" si="3"/>
        <v>0,</v>
      </c>
      <c r="O35" t="s">
        <v>165</v>
      </c>
    </row>
    <row r="36" spans="12:15" x14ac:dyDescent="0.3">
      <c r="L36">
        <v>0</v>
      </c>
      <c r="N36" t="str">
        <f t="shared" si="3"/>
        <v>0,</v>
      </c>
      <c r="O36" t="s">
        <v>165</v>
      </c>
    </row>
    <row r="37" spans="12:15" x14ac:dyDescent="0.3">
      <c r="L37">
        <v>10</v>
      </c>
      <c r="N37" t="str">
        <f t="shared" si="3"/>
        <v>10,</v>
      </c>
      <c r="O37" t="s">
        <v>342</v>
      </c>
    </row>
    <row r="38" spans="12:15" x14ac:dyDescent="0.3">
      <c r="L38">
        <v>0</v>
      </c>
      <c r="N38" t="str">
        <f t="shared" si="3"/>
        <v>0,</v>
      </c>
      <c r="O38" t="s">
        <v>165</v>
      </c>
    </row>
    <row r="39" spans="12:15" x14ac:dyDescent="0.3">
      <c r="L39">
        <f>D34+I34</f>
        <v>0</v>
      </c>
      <c r="N39" t="str">
        <f t="shared" si="3"/>
        <v>0,</v>
      </c>
      <c r="O39" t="s">
        <v>165</v>
      </c>
    </row>
    <row r="40" spans="12:15" x14ac:dyDescent="0.3">
      <c r="L40">
        <f>D35+I35</f>
        <v>0</v>
      </c>
      <c r="N40" t="str">
        <f t="shared" si="3"/>
        <v>0,</v>
      </c>
      <c r="O40" t="s">
        <v>165</v>
      </c>
    </row>
    <row r="41" spans="12:15" x14ac:dyDescent="0.3">
      <c r="L41">
        <f>D36+I36</f>
        <v>0</v>
      </c>
      <c r="N41" t="str">
        <f t="shared" si="3"/>
        <v>0,</v>
      </c>
      <c r="O41" t="s">
        <v>165</v>
      </c>
    </row>
    <row r="42" spans="12:15" x14ac:dyDescent="0.3">
      <c r="L42">
        <f>D37+I37</f>
        <v>0</v>
      </c>
      <c r="N42" t="str">
        <f t="shared" si="3"/>
        <v>0,</v>
      </c>
      <c r="O42" t="s">
        <v>165</v>
      </c>
    </row>
    <row r="43" spans="12:15" x14ac:dyDescent="0.3">
      <c r="L43">
        <f>D38+I38</f>
        <v>0</v>
      </c>
      <c r="N43" t="str">
        <f t="shared" si="3"/>
        <v>0,</v>
      </c>
      <c r="O43" t="s">
        <v>165</v>
      </c>
    </row>
    <row r="44" spans="12:15" x14ac:dyDescent="0.3">
      <c r="L44">
        <f>D39+I39</f>
        <v>0</v>
      </c>
      <c r="N44" t="str">
        <f t="shared" si="3"/>
        <v>0,</v>
      </c>
      <c r="O44" t="s">
        <v>165</v>
      </c>
    </row>
    <row r="45" spans="12:15" x14ac:dyDescent="0.3">
      <c r="L45">
        <f>D40+I40</f>
        <v>0</v>
      </c>
      <c r="N45" t="str">
        <f t="shared" si="3"/>
        <v>0,</v>
      </c>
      <c r="O45" t="s">
        <v>165</v>
      </c>
    </row>
    <row r="46" spans="12:15" x14ac:dyDescent="0.3">
      <c r="L46">
        <f>D41+I41</f>
        <v>0</v>
      </c>
      <c r="N46" t="str">
        <f t="shared" si="3"/>
        <v>0,</v>
      </c>
      <c r="O46" t="s">
        <v>165</v>
      </c>
    </row>
    <row r="47" spans="12:15" x14ac:dyDescent="0.3">
      <c r="L47">
        <f>D42+I42</f>
        <v>0</v>
      </c>
      <c r="N47" t="str">
        <f t="shared" si="3"/>
        <v>0,</v>
      </c>
      <c r="O47" t="s">
        <v>165</v>
      </c>
    </row>
    <row r="48" spans="12:15" x14ac:dyDescent="0.3">
      <c r="L48">
        <f>D43+I43</f>
        <v>0</v>
      </c>
      <c r="N48" t="str">
        <f t="shared" si="3"/>
        <v>0,</v>
      </c>
      <c r="O48" t="s">
        <v>165</v>
      </c>
    </row>
    <row r="49" spans="12:15" x14ac:dyDescent="0.3">
      <c r="L49">
        <f>D44+I44</f>
        <v>0</v>
      </c>
      <c r="N49" t="str">
        <f t="shared" si="3"/>
        <v>0,</v>
      </c>
      <c r="O49" t="s">
        <v>165</v>
      </c>
    </row>
    <row r="50" spans="12:15" x14ac:dyDescent="0.3">
      <c r="L50">
        <f>D45+I45</f>
        <v>0</v>
      </c>
      <c r="N50" t="str">
        <f t="shared" si="3"/>
        <v>0,</v>
      </c>
      <c r="O50" t="s">
        <v>165</v>
      </c>
    </row>
    <row r="51" spans="12:15" x14ac:dyDescent="0.3">
      <c r="L51">
        <v>90</v>
      </c>
      <c r="N51" t="str">
        <f t="shared" si="3"/>
        <v>90</v>
      </c>
      <c r="O51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thermodynamics_vs_kinetics</vt:lpstr>
      <vt:lpstr>individual_properties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2021-03-14T16:10:12Z</dcterms:modified>
</cp:coreProperties>
</file>